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C:\Users\kpeguero\Downloads\"/>
    </mc:Choice>
  </mc:AlternateContent>
  <xr:revisionPtr revIDLastSave="0" documentId="8_{6BA084DA-B301-43D2-8CD8-251596321B0A}" xr6:coauthVersionLast="47" xr6:coauthVersionMax="47" xr10:uidLastSave="{00000000-0000-0000-0000-000000000000}"/>
  <bookViews>
    <workbookView xWindow="28680" yWindow="-120" windowWidth="29040" windowHeight="15720" xr2:uid="{00000000-000D-0000-FFFF-FFFF00000000}"/>
  </bookViews>
  <sheets>
    <sheet name="Fiscal Mes" sheetId="71" r:id="rId1"/>
    <sheet name="Económica" sheetId="3" r:id="rId2"/>
    <sheet name="Institucional" sheetId="4" r:id="rId3"/>
    <sheet name="Funcional" sheetId="29" r:id="rId4"/>
    <sheet name="Objetal" sheetId="27" r:id="rId5"/>
    <sheet name="Proyectos de inversión" sheetId="61" r:id="rId6"/>
    <sheet name="Subsidios Sociales" sheetId="62"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xlnm._FilterDatabase" localSheetId="5" hidden="1">'Proyectos de inversión'!#REF!</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0">#REF!</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2" l="1"/>
  <c r="D21" i="62" l="1"/>
  <c r="C21" i="3"/>
  <c r="D74" i="29"/>
  <c r="C74" i="29"/>
  <c r="D15" i="62" l="1"/>
  <c r="D13" i="62" l="1"/>
  <c r="D32" i="62" s="1"/>
  <c r="D29" i="62"/>
  <c r="D12" i="62" l="1"/>
  <c r="D29" i="3"/>
  <c r="E26" i="71" l="1"/>
  <c r="D71" i="27" l="1"/>
  <c r="D17" i="71"/>
  <c r="E12" i="71"/>
  <c r="D130" i="29" l="1"/>
  <c r="D123" i="29"/>
  <c r="D111" i="29"/>
  <c r="D105" i="29"/>
  <c r="D99" i="29"/>
  <c r="D95" i="29"/>
  <c r="D87" i="29"/>
  <c r="D70" i="29"/>
  <c r="D66" i="29"/>
  <c r="D64" i="29"/>
  <c r="D62" i="29"/>
  <c r="D56" i="29"/>
  <c r="D49" i="29"/>
  <c r="D47" i="29"/>
  <c r="D42" i="29"/>
  <c r="D38" i="29"/>
  <c r="D29" i="29"/>
  <c r="D25" i="29"/>
  <c r="D22" i="29"/>
  <c r="D15" i="29"/>
  <c r="D55" i="4"/>
  <c r="C55" i="4"/>
  <c r="D80" i="27"/>
  <c r="C29" i="3"/>
  <c r="C28" i="3" s="1"/>
  <c r="C17" i="4"/>
  <c r="C49" i="29"/>
  <c r="C99" i="29"/>
  <c r="C105" i="29"/>
  <c r="C130" i="29"/>
  <c r="C87" i="29"/>
  <c r="C70" i="29"/>
  <c r="C66" i="29"/>
  <c r="C38" i="29"/>
  <c r="C42" i="29"/>
  <c r="C22" i="29"/>
  <c r="C45" i="4"/>
  <c r="C71" i="27"/>
  <c r="C69" i="29" l="1"/>
  <c r="D94" i="29"/>
  <c r="D69" i="29"/>
  <c r="D135" i="29"/>
  <c r="D134" i="29" s="1"/>
  <c r="D56" i="27" l="1"/>
  <c r="D26" i="71" l="1"/>
  <c r="E23" i="71"/>
  <c r="D23" i="71"/>
  <c r="E22" i="71"/>
  <c r="D22" i="71"/>
  <c r="E17" i="71"/>
  <c r="D12" i="71"/>
  <c r="D25" i="71" l="1"/>
  <c r="E25" i="71"/>
  <c r="D24" i="71"/>
  <c r="E24" i="71"/>
  <c r="D49" i="27" l="1"/>
  <c r="D139" i="29"/>
  <c r="D138" i="29" s="1"/>
  <c r="D137" i="29" s="1"/>
  <c r="D66" i="27" l="1"/>
  <c r="D14" i="27"/>
  <c r="D40" i="27" l="1"/>
  <c r="D51" i="4" l="1"/>
  <c r="D54" i="29"/>
  <c r="D37" i="29" s="1"/>
  <c r="C54" i="29"/>
  <c r="D20" i="27"/>
  <c r="D82" i="27"/>
  <c r="C82" i="27"/>
  <c r="C80" i="27"/>
  <c r="D14" i="3" l="1"/>
  <c r="D21" i="3"/>
  <c r="D58" i="4"/>
  <c r="D57" i="4" s="1"/>
  <c r="C58" i="4"/>
  <c r="C57" i="4" s="1"/>
  <c r="D45" i="4" l="1"/>
  <c r="C40" i="27"/>
  <c r="C53" i="4"/>
  <c r="C51" i="4"/>
  <c r="C49" i="4"/>
  <c r="C47" i="4"/>
  <c r="C43" i="4"/>
  <c r="C14" i="4"/>
  <c r="D76" i="27"/>
  <c r="C14" i="3"/>
  <c r="C15" i="29"/>
  <c r="D17" i="4"/>
  <c r="C13" i="4" l="1"/>
  <c r="D14" i="29" l="1"/>
  <c r="D13" i="3" l="1"/>
  <c r="D43" i="4" l="1"/>
  <c r="D47" i="4"/>
  <c r="D78" i="27" l="1"/>
  <c r="D75" i="27" s="1"/>
  <c r="D30" i="27" l="1"/>
  <c r="D53" i="4"/>
  <c r="D49" i="4"/>
  <c r="C78" i="27" l="1"/>
  <c r="C139" i="29" l="1"/>
  <c r="C138" i="29" s="1"/>
  <c r="C137" i="29" s="1"/>
  <c r="C135" i="29" l="1"/>
  <c r="C134" i="29" s="1"/>
  <c r="C47" i="29"/>
  <c r="C62" i="29"/>
  <c r="C64" i="29"/>
  <c r="C25" i="29" l="1"/>
  <c r="C29" i="29"/>
  <c r="C56" i="29"/>
  <c r="C37" i="29" s="1"/>
  <c r="C123" i="29"/>
  <c r="C95" i="29"/>
  <c r="C111" i="29"/>
  <c r="C94" i="29" l="1"/>
  <c r="C14" i="29"/>
  <c r="C13" i="29" l="1"/>
  <c r="C141" i="29" s="1"/>
  <c r="C76" i="27"/>
  <c r="C75" i="27" s="1"/>
  <c r="C49" i="27" l="1"/>
  <c r="C14" i="27"/>
  <c r="C66" i="27"/>
  <c r="C30" i="27"/>
  <c r="C56" i="27"/>
  <c r="C20" i="27"/>
  <c r="D14" i="4" l="1"/>
  <c r="D13" i="4" s="1"/>
  <c r="D63" i="4" l="1"/>
  <c r="D28" i="3"/>
  <c r="D34" i="3" s="1"/>
  <c r="D13" i="27"/>
  <c r="D84" i="27" l="1"/>
  <c r="C13" i="3"/>
  <c r="C34" i="3" s="1"/>
  <c r="C63" i="4"/>
  <c r="C13" i="27"/>
  <c r="C84" i="27" s="1"/>
  <c r="D13" i="29"/>
  <c r="D141"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<sst xmlns="http://schemas.openxmlformats.org/spreadsheetml/2006/main" count="1628" uniqueCount="1357">
  <si>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</si>
  <si>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</si>
  <si>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</si>
  <si>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</si>
  <si>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</si>
  <si>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</si>
  <si>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</si>
  <si>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</si>
  <si>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</si>
  <si>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366-22</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</si>
  <si>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</si>
  <si>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</si>
  <si>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</si>
  <si>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</si>
  <si>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</si>
  <si>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</si>
  <si>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</si>
  <si>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</si>
  <si>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</si>
  <si>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</si>
  <si>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</si>
  <si>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</si>
  <si>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</si>
  <si>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</si>
  <si>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</si>
  <si>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</si>
  <si>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</si>
  <si>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</si>
  <si>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</si>
  <si>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</si>
  <si>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</si>
  <si>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</si>
  <si>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</si>
  <si>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</si>
  <si>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</si>
  <si>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</si>
  <si>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</si>
  <si>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</si>
  <si>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</si>
  <si>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</si>
  <si>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</si>
  <si>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</si>
  <si>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</si>
  <si>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</si>
  <si>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</si>
  <si>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</si>
  <si>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</si>
  <si>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</si>
  <si>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</si>
  <si>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</si>
  <si>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</si>
  <si>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</si>
  <si>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</si>
  <si>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</si>
  <si>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</si>
  <si>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</si>
  <si>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</si>
  <si>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</si>
  <si>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</si>
  <si>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</si>
  <si>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</si>
  <si>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</si>
  <si>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</si>
  <si>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</si>
  <si>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</si>
  <si>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</si>
  <si>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</si>
  <si>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</si>
  <si>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</si>
  <si>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</si>
  <si>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</si>
  <si>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</si>
  <si>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</si>
  <si>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</si>
  <si>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</si>
  <si>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</si>
  <si>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</si>
  <si>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</si>
  <si>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</si>
  <si>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</si>
  <si>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</si>
  <si>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</si>
  <si>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</si>
  <si>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</si>
  <si>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</si>
  <si>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</si>
  <si>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</si>
  <si>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</si>
  <si>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</si>
  <si>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</si>
  <si>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</si>
  <si>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</si>
  <si>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</si>
  <si>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0406-OFICINA NACIONAL DE DEFENSA PUBLICA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</si>
  <si>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</si>
  <si>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</si>
  <si>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</si>
  <si>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</si>
  <si>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</si>
  <si>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</si>
  <si>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</si>
  <si>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</si>
  <si>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</si>
  <si>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1.1.98-Investigación y desarrollo relacionado con la administración general</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</si>
  <si>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</si>
  <si>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</si>
  <si>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</si>
  <si>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</si>
  <si>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</si>
  <si>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</si>
  <si>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</si>
  <si>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</si>
  <si>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</si>
  <si>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</si>
  <si>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</si>
  <si>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</si>
  <si>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</si>
  <si>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</si>
  <si>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</si>
  <si>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</si>
  <si>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</si>
  <si>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</si>
  <si>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</si>
  <si>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</si>
  <si>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</si>
  <si>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</si>
  <si>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</si>
  <si>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</si>
  <si>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</si>
  <si>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</si>
  <si>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</si>
  <si>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</si>
  <si>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</si>
  <si>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</si>
  <si>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</si>
  <si>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</si>
  <si>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</si>
  <si>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</si>
  <si>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</si>
  <si>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</si>
  <si>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</si>
  <si>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</si>
  <si>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</si>
  <si>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</si>
  <si>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</si>
  <si>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</si>
  <si>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</si>
  <si>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</si>
  <si>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</si>
  <si>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2.9.02-Hoteles y restaurantes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</si>
  <si>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</si>
  <si>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</si>
  <si>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</si>
  <si>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</si>
  <si>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</si>
  <si>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</si>
  <si>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</si>
  <si>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</si>
  <si>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</si>
  <si>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</si>
  <si>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</si>
  <si>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</si>
  <si>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</si>
  <si>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</si>
  <si>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</si>
  <si>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</si>
  <si>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</si>
  <si>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</si>
  <si>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</si>
  <si>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</si>
  <si>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</si>
  <si>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</si>
  <si>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</si>
  <si>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</si>
  <si>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</si>
  <si>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</si>
  <si>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</si>
  <si>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</si>
  <si>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</si>
  <si>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</si>
  <si>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</si>
  <si>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</si>
  <si>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</si>
  <si>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</si>
  <si>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</si>
  <si>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</si>
  <si>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</si>
  <si>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</si>
  <si>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</si>
  <si>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</si>
  <si>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</si>
  <si>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</si>
  <si>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</si>
  <si>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</si>
  <si>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4.4.02-Educación básica</t>
  </si>
  <si>
    <t>4.4.03-Educación media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</si>
  <si>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</si>
  <si>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</si>
  <si>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</si>
  <si>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</si>
  <si>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</si>
  <si>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</si>
  <si>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</si>
  <si>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</si>
  <si>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</si>
  <si>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</si>
  <si>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</si>
  <si>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</si>
  <si>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</si>
  <si>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</si>
  <si>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</si>
  <si>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</si>
  <si>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</si>
  <si>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</si>
  <si>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</si>
  <si>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</si>
  <si>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</si>
  <si>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</si>
  <si>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</si>
  <si>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</si>
  <si>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</si>
  <si>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</si>
  <si>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</si>
  <si>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</si>
  <si>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</si>
  <si>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</si>
  <si>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2.1.4-GRATIFICACIONES Y BONIFICACIONES</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</si>
  <si>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</si>
  <si>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</si>
  <si>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</si>
  <si>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</si>
  <si>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</si>
  <si>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</si>
  <si>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</si>
  <si>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</si>
  <si>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</si>
  <si>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</si>
  <si>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</si>
  <si>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</si>
  <si>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</si>
  <si>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</si>
  <si>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</si>
  <si>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</si>
  <si>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</si>
  <si>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</si>
  <si>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</si>
  <si>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</si>
  <si>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</si>
  <si>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</si>
  <si>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</si>
  <si>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</si>
  <si>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</si>
  <si>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</si>
  <si>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</si>
  <si>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</si>
  <si>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</si>
  <si>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</si>
  <si>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</si>
  <si>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</si>
  <si>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</si>
  <si>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</si>
  <si>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</si>
  <si>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</si>
  <si>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</si>
  <si>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</si>
  <si>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</si>
  <si>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</si>
  <si>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</si>
  <si>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</si>
  <si>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</si>
  <si>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</si>
  <si>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</si>
  <si>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</si>
  <si>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</si>
  <si>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</si>
  <si>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</si>
  <si>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</si>
  <si>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2.7.3-CONSTRUCCIONES EN BIENES CONCESIONADOS</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</si>
  <si>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</si>
  <si>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</si>
  <si>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</si>
  <si>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</si>
  <si>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</si>
  <si>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</si>
  <si>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</si>
  <si>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</si>
  <si>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</si>
  <si>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</si>
  <si>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</si>
  <si>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</si>
  <si>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</si>
  <si>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</si>
  <si>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</si>
  <si>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</si>
  <si>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</si>
  <si>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</si>
  <si>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</si>
  <si>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</si>
  <si>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</si>
  <si>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</si>
  <si>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</si>
  <si>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</si>
  <si>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</si>
  <si>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</si>
  <si>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</si>
  <si>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</si>
  <si>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</si>
  <si>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</si>
  <si>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</si>
  <si>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</si>
  <si>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</si>
  <si>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</si>
  <si>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00-Dirección y coordinación de servicios bibliotecarios a los productos 02, 06 y 07</t>
  </si>
  <si>
    <t>50-CRÉDITO INTERNO</t>
  </si>
  <si>
    <t>Es inversión pública</t>
  </si>
  <si>
    <t>01-MEJORAMIENTO URBANO, SOCIAL Y AMBIENTAL DEL BARRIO DOMINGO SAVIO (LA CIENEGA - LOS GUANDULES), DISTRITO NACIONAL</t>
  </si>
  <si>
    <t>04-CONSTRUCCIÓN DE 14 ESTANCIAS INFANTILES DE LA PROVINCIA DISTRITO NACIONAL</t>
  </si>
  <si>
    <t>05-AMPLIACIÓN DE LA CAPACIDAD DE TRANSPORTE DE LA LÍNEA 2 DEL METRO DE SANTO DOMINGO</t>
  </si>
  <si>
    <t>05-CONSTRUCCIÓN DE PLANTELES EDUCATIVOS EN LA PROVINCIA DISTRITO NACIONAL (FASE 3)</t>
  </si>
  <si>
    <t>08-REMODELACIÓN OFICINAS DEL TRIBUNAL CONSTITUCIONAL, DISTRITO NACIONAL</t>
  </si>
  <si>
    <t>12-AMPLIACIÓN INSTITUTO NACIONAL DEL CÁNCER ROSA EMILIA SÁNCHEZ PÉREZ DE TAVARES, DISTRITO NACIONAL.</t>
  </si>
  <si>
    <t>12-CONSTRUCCIÓN Y RECONSTRUCIÓN DE DESTACAMENTOS POLICIALES EN COMUNIDADES DEL DISTRITO NACIONAL</t>
  </si>
  <si>
    <t>18-REMODELACIÓN DE  NUEVAS OFICINAS PARA LA JUNTA DE AVIACIÓN CIVIL, DISTRITO NACIONAL</t>
  </si>
  <si>
    <t>24-REMODELACIÓN CLUB RECREATIVO COANCA, DISTRITO NACIONAL</t>
  </si>
  <si>
    <t>25-RECONSTRUCCIÓN DEL CLUB DEPORTIVO HUELLAS DEL SIGLO, SECTOR CRISTO REY, DISTRITO NACIONAL</t>
  </si>
  <si>
    <t>29-REHABILITACIÓN Y CONSTRUCCIÓN RESIDENCIA ESTUDIANTIL DE LA UNIVERSIDAD AUTÓNOMA DE SANTO DOMINGO</t>
  </si>
  <si>
    <t>31-AMPLIACIÓN DE PLANTELES EDUCATIVOS EN LA PROVINCIA DISTRITO NACIONAL (FASE 3)</t>
  </si>
  <si>
    <t>31-RECONSTRUCCIÓN DE LA INFRAESTRUCTURA VIAL URBANA DE LA CIRCUNSCRIPCIÓN 2 DEL DISTRITO NACIONAL</t>
  </si>
  <si>
    <t>31-REMODELACIÓN DE LAS OFICINAS DE LA CÁMARA DE CUENTAS DE LA REPÚBLICA DOMINICANA, DISTRITO NACIONAL.</t>
  </si>
  <si>
    <t>33-CONSTRUCCIÓN  DE 8 ESTANCIAS INFANTILES DE LA PROVINCIA DISTRITO NACIONAL (FASE 2)</t>
  </si>
  <si>
    <t>33-REHABILITACIÓN Y CONSTRUCCIÓN LABORATORIO DE MECANICA DE SUELO DEL MINISTERIO DE OBRAS PÚBLICAS Y COMUNICACIONES</t>
  </si>
  <si>
    <t>34-REPARACIÓN HOSPITAL DOCENTE PADRE BILLINI, DISTRITO NACIONAL,  PROV SANTO DOMINGO, REPÚBLICA DOMINICANA</t>
  </si>
  <si>
    <t>35-CONSTRUCCIÓN DE PLANTELES EDUCATIVOS EN LA PROVINCIA DE DISTRITO NACIONAL (FASE 2)</t>
  </si>
  <si>
    <t>41-REMODELACIÓN DE LAS OFICINAS DEL  MINISTERIO DE LA VIVIENDA, HÁBITAT Y EDIFICACIONES, DISTRITO NACIONAL</t>
  </si>
  <si>
    <t>43-AMPLIACIÓN CONSTRUCCIÓN TRES (3) EDIFICIOS DE PARQUEOS EN LA CIUDAD DE SANTO DOMINGO</t>
  </si>
  <si>
    <t>48-AMPLIACIÓN Y REHABILITACION DE 4 PLANTELES ESCOLARES EN EL DISTRITO NACIONAL</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</si>
  <si>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</si>
  <si>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</si>
  <si>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</si>
  <si>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53-RECONSTRUCCIÓN IGLESIA SAN MAURICIO MARTIR,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</si>
  <si>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</si>
  <si>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</si>
  <si>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</si>
  <si>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</si>
  <si>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</si>
  <si>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ECO-HABITAT INTEGRAL PARA CIUDADANOS EN CONDICION DE POBREZA MULTIDIMENSIONAL EN LA PROVINCIA DE AZUA</t>
  </si>
  <si>
    <t>01-CONSTRUCCIÓN DE PLANTELES ESCOLARES EN LA PROVINCIA AZUA (FASE 3)</t>
  </si>
  <si>
    <t>01-RECUPERACIÓN DE LA COBERTURA VEGETAL EN CUENCAS HIDROGRÁFICAS DE LA REPÚBLICA DOMINICANA - MOPC.</t>
  </si>
  <si>
    <t>11-CONSTRUCCIÓN DE 17 PLANTELES ESCOLARES EN LA PROVINCIA AZUA</t>
  </si>
  <si>
    <t>18-CONSTRUCCIÓN DE DESTACAMENTO POLICIAL EN EL MUNICIPIO GUAYABAL, PROVINCIA AZUA</t>
  </si>
  <si>
    <t>25-AMPLIACIÓN DE PLANTELES EDUCATIVOS EN LA PROVINCIA DE AZUA (FASE 3)</t>
  </si>
  <si>
    <t>26-CONSTRUCCIÓN DE 2 ESTANCIAS INFANTILES EN LA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</si>
  <si>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</si>
  <si>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</si>
  <si>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</si>
  <si>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CENTRO UNIVERSITARIO REGIONAL UASD AZUA, PROVINCIA AZUA</t>
  </si>
  <si>
    <t>45-CONSTRUCCIÓN DE 2 ESTANCIAS INFANTILES EN LA PROVINCIA AZUA (FASE 2)</t>
  </si>
  <si>
    <t>46-CONSTRUCCIÓN  VIVIENDAS ECONOMICAS EN EL MEMISO (68), PROVINCIA AZUA</t>
  </si>
  <si>
    <t>59-RECONSTRUCCIÓN DE LA INFRAESTRUCTURA VIAL URBANA DEL MUNICIPIO LAS CHARCAS, PROVINCIA AZUA</t>
  </si>
  <si>
    <t>67-RECONSTRUCCIÓN DE INFRAESTRUCTURA VIAL URBANA DEL MUNICIPIO AZUA DE COMPOSTELA, PROVINCIA AZUA</t>
  </si>
  <si>
    <t>69-CONSTRUCCIÓN CAMPO DE BEISBOL ANSONIA, MUNICIPIO AZUA, PROVINCIA AZUA</t>
  </si>
  <si>
    <t>07-Recuperación de la Cobertura Vegetal en Cuencas Hidrográficas de la República Dominicana.</t>
  </si>
  <si>
    <t>03-BAHORUCO</t>
  </si>
  <si>
    <t>02-AMPLIACIÓN DE PLANTELES EDUCATIVOS EN LA PROVINCIA DE BAHORUCO (FASE 2)</t>
  </si>
  <si>
    <t>02-CONSTRUCCIÓN DE PLANTELES EDUCATIVOS EN LA PROVINCIA BAHORUCO (FASE 3)</t>
  </si>
  <si>
    <t>02-CONSTRUCCIÓN DE UN NUEVO CEMENTERIO EN EL MUNICIPIO LOS RIOS, PROVINCIA BAHORUCO</t>
  </si>
  <si>
    <t>12-CONSTRUCCIÓN DE 5 PLANTELES ESCOLARES EN LA PROVINCIA BAHORUCO</t>
  </si>
  <si>
    <t>28-RECONSTRUCCIÓN DE 2 PUENTES EN EL MUNICIPIO DE TAMAYO, PROVINCIA BAHORUCO</t>
  </si>
  <si>
    <t>32-CONSTRUCCIÓN DE PLANTELES EDUCATIVOS EN LA PROVINCIA DE BAHORUCO (FASE 2)</t>
  </si>
  <si>
    <t>43-CONSTRUCCIÓN CENTRO UNIVERSITARIO REGIONAL UASD NEYBA, PROVINCIA BAHORUCO</t>
  </si>
  <si>
    <t>46-AMPLIACIÓN  Y REHABILITACION DE 12 PLANTELES ESCOLARES EN LA PROVINCIA BAHORUCO</t>
  </si>
  <si>
    <t>63-CONSTRUCCIÓN  DE 1 ESTANCIA INFANTIL EN LA PROVINCIA DE BAHORUCO (FASE 2)</t>
  </si>
  <si>
    <t>74-CONSTRUCCIÓN DE 1 ESTANCIAS INFANTILES EN LA PROVINCIA DE BAHORUCO (FASE 3)</t>
  </si>
  <si>
    <t>76-CONSTRUCCIÓN CANCHA DE BALONCESTO BATEY 4, MUNICIPIO DE NEYBA, PROVINCIA BAHORUCO</t>
  </si>
  <si>
    <t>95-REPARACIÓN CANCHA DE BALONCESTO DEL SECTOR LA MADRE, MUNICIPIO VILLA JARAGUA,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</si>
  <si>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</si>
  <si>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</si>
  <si>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</si>
  <si>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</si>
  <si>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</si>
  <si>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</si>
  <si>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</si>
  <si>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</si>
  <si>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</si>
  <si>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</si>
  <si>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43-RECONSTRUCCIÓN DE LA INFRAESTRUCTURA VIAL URBANA DEL MUNICIPIO DE POLO, PROVINCIA BARAHONA</t>
  </si>
  <si>
    <t>44-CONSTRUCCIÓN  2 ESTANCIAS INFANTILES EN LA PROVINCIA DE BARAHONA (FASE 2)</t>
  </si>
  <si>
    <t>44-CONSTRUCCIÓN ESTACIÓN DEL CUERPO DE BOMBEROS, MUNICIPIO BARAHONA, PROVINCIA BARAHONA</t>
  </si>
  <si>
    <t>44-RECONSTRUCCIÓN DE LA INFRAESTRUCTURA VIAL URBANA DEL MUNICIPIO DE ENRIQUILLO, PROVINCIA BARAHONA</t>
  </si>
  <si>
    <t>53-RECONSTRUCCIÓN DE LA INFRAESTRUCTURA VIAL URBANA DEL MUNICIPIO DE CABRAL, PROVINCIA BARAHONA</t>
  </si>
  <si>
    <t>58-RECONSTRUCCIÓN DE INFRAESTRUCTURA VIAL URBANA DEL MUNICIPIO DE PARAISO, PROVINCIA BARAHONA</t>
  </si>
  <si>
    <t>77-AMPLIACIÓN  Y REHABILITACION DE 18 PLANTELES ESCOLARES EN LA PROVINCIA BARAHONA</t>
  </si>
  <si>
    <t>05-DAJABON</t>
  </si>
  <si>
    <t>01-CONSTRUCCIÓN DE 1 ESTANCIA INFANTIL EN LA PROVINCIA DE DAJABON</t>
  </si>
  <si>
    <t>01-CONSTRUCCIÓN VERJA PERIMETRAL INTELIGENTE FRONTERA REPÚBLICA DOMINICANA-HAITÍ</t>
  </si>
  <si>
    <t>04-CONSTRUCCIÓN DE PLANTELES EDUCATIVOS EN LA PROVINCIA DAJABÓN (FASE 3)</t>
  </si>
  <si>
    <t>13-AMPLIACIÓN Y REHABILITACION DE 12 PLANTELES ESCOLARES EN LA PROVINCIA DAJABON</t>
  </si>
  <si>
    <t>34-CONSTRUCCIÓN DE PLANTELES EDUCATIVOS EN LA PROVINCIA DE DAJABÓN (FASE 2)</t>
  </si>
  <si>
    <t>47-CONSTRUCCIÓN DE 3 PLANTELES ESCOLARES EN LA PROVINCIA DAJABON</t>
  </si>
  <si>
    <t>56-CONSTRUCCIÓN DE 1 ESTANCIA INFANTIL EN LA PROVINCIA DE DAJABON (FASE 2)</t>
  </si>
  <si>
    <t>68-REMODELACIÓN DEL CAMPO DE BEISBOL MANUEL BUENO, MUNICIPIO EL PINO, PROVINCIA DAJABON</t>
  </si>
  <si>
    <t>98-CONSTRUCCIÓN HOSPITAL MUNICIPAL DE DAJABÓN PROVINCIA DAJABÓN, REPÚBLICA DOMINICANA</t>
  </si>
  <si>
    <t>05-CONSTRUCCIÓN DE 4 ESTANCIAS INFANTILES EN LA PROVINCIA DUARTE</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</si>
  <si>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</si>
  <si>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</si>
  <si>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</si>
  <si>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21-CONSTRUCCIÓN DE PUENTE SOBRE EL RIO JAYA, SECTOR UGAMBA,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</si>
  <si>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</si>
  <si>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</si>
  <si>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</si>
  <si>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32-AMPLIACIÓN DE PLANTELES EDUCATIVOS EN LA PROVINCIA DUARTE (FASE 3)</t>
  </si>
  <si>
    <t>36-CONSTRUCCIÓN  DE PLANTELES EDUCATIVOS EN LA PROVINCIA DE DUARTE (FASE 2)</t>
  </si>
  <si>
    <t>40-CONSTRUCCIÓN  DE 2  ESTANCIAS INFANTILES EN LA PROVINCIA DUARTE (FASE 2)</t>
  </si>
  <si>
    <t>50-AMPLIACIÓN  Y REHABILITACION DE 29 PLANTELES ESCOLARES EN LA PROVINCIA DUARTE</t>
  </si>
  <si>
    <t>57-REHABILITACIÓN DEL CLUB OLIMPIA, MUNICIPIO DE SAN FRANCISCO DE MACORIS,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</si>
  <si>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</si>
  <si>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</si>
  <si>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</si>
  <si>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79-CONSTRUCCIÓN DE 1 ESTANCIAS INFANTILES EN LA PROVINCIA DE DUARTE (FASE 3)</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</si>
  <si>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</si>
  <si>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</si>
  <si>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</si>
  <si>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</si>
  <si>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</si>
  <si>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38-CONSTRUCCIÓN DE PLANTELES EDUCATIVOS EN LA PROVINCIA DE ELIAS PIÑA (FASE 2)</t>
  </si>
  <si>
    <t>44-RECONSTRUCCIÓN CARRETERA COMENDADOR - GUAROA, PROV. ELIAS PIÑA</t>
  </si>
  <si>
    <t>45-RECONSTRUCCIÓN CARRETERA MACASIAS GUAROA, CONSTRUCCION CALLES DE MACASIAS Y HELIPUERTO, PROV. ELIAS PIÑA</t>
  </si>
  <si>
    <t>49-CONSTRUCCIÓN  DE 1 ESTANCIA INFANTIL EN LA PROVINCIA ELIAS PIÑA (FASE 2)</t>
  </si>
  <si>
    <t>51-AMPLIACIÓN Y REHABILITACION DE 12 PLANTELES ESCOLARES  EN LA PROVINCIA ELIAS PIÑA</t>
  </si>
  <si>
    <t>77-CONSTRUCCIÓN DE 1 ESTANCIA INFANTIL EN LA PROVINCIA DE ELÍAS PIÑA (FASE 3)</t>
  </si>
  <si>
    <t>98-RECONSTRUCCIÓN DE 22KM DEL TRAMO CARRETERO EL CERCADO-HONDO VALLE, PROVINCIAS SAN JUAN Y ELIAS PIÑA</t>
  </si>
  <si>
    <t>06-AMPLIACIÓN DE PLANTELES EDUCATIVOS EN LA PROVINCIA DE EL SEIBO (FASE 2)</t>
  </si>
  <si>
    <t>07-CONSTRUCCIÓN DE PLANTELES EDUCATIVOS EN LA PROVINCIA EL SEIBO (FASE 3)</t>
  </si>
  <si>
    <t>52-CONSTRUCCIÓN DE 6 PLANTELES ESCOLARES EN LA PROVINCIA EL SEIBO</t>
  </si>
  <si>
    <t>55-CONSTRUCCIÓN  DE 1 ESTANCIA INFANTIL EN LA PROVINCIA DE EL SEIBO (FASE 2)</t>
  </si>
  <si>
    <t>61-CONSTRUCCIÓN DE PLANTELES EDUCATIVOS EN LA PROVINCIA DE EL SEIBO (FASE 2)</t>
  </si>
  <si>
    <t>93-RECONSTRUCCIÓN HOSPITAL TEOFILO HERNANDEZ, EL SEIBO</t>
  </si>
  <si>
    <t>09-ESPAILLAT</t>
  </si>
  <si>
    <t>04-RECUPERACION DE LOS RECURSOS NATURALES EN LAS  SUB CUENCAS JAMAO Y VERAGUA</t>
  </si>
  <si>
    <t>07-AMPLIACIÓN DE PLANTELES EDUCATIVOS EN LA PROVINCIA DE ESPAILLAT (FASE 2)</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</si>
  <si>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</si>
  <si>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</si>
  <si>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</si>
  <si>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</si>
  <si>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28-AMPLIACIÓN DE PLANTELES EDUCATIVOS EN LA PROVINCIA ESPAILLAT (FASE 3)</t>
  </si>
  <si>
    <t>37-CONSTRUCCIÓN DE PLANTELES EDUCATIVOS EN LA PROVINCIA DE ESPAILLAT (FASE 2)</t>
  </si>
  <si>
    <t>46-CONSTRUCCIÓN  DE 1 ESTANCIA INFANTIL EN LA PROVINCIA ESPAILLAT (FASE 2)</t>
  </si>
  <si>
    <t>53-AMPLIACIÓN Y REHABILITACION DE 4 PLANTELES ESCOLARES EN LA PROVINCIA ESPAILLAT</t>
  </si>
  <si>
    <t>57-RECONSTRUCCIÓN DE LA INFRAESTRUCTURA VIAL URBANA DEL MUNICIPIO DE MOCA, PROVINCIA ESPAILLAT</t>
  </si>
  <si>
    <t>70-CONSTRUCCIÓN DE 2 ESTANCIAS INFANTILES EN LA PROVINCIA DE ESPAILLAT (FASE 3)</t>
  </si>
  <si>
    <t>86-MEJORAMIENTO DE LA INFRAESTRUCTURA DEPORTIVA DEL CENTRO EDUCATIVO PRIMARIA DON BOSCO, MUNICIPIO MOCA, PROVINCIA ESPAILLAT</t>
  </si>
  <si>
    <t>87-MEJORAMIENTO DE LA INFRAESTRUCTURA DEPORTIVA DEL CENTRO EDUCATIVO ELADIO PEÑA DE LA ROSA, MUNICIPIO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</si>
  <si>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</si>
  <si>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</si>
  <si>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20-CONSTRUCCIÓN DE 3 PLANTELES ESCOLARES EN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</si>
  <si>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</si>
  <si>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</si>
  <si>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</si>
  <si>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64-CONSTRUCCIÓN DE 1 ESTANCIA INFANTIL EN LA PROVINCIA INDEPENDENCIA (FASE 2)</t>
  </si>
  <si>
    <t>81-CONSTRUCCIÓN DE 1 ESTANCIA INFANTIL EN LA PROVINCIA DE INDEPENDENCIA  (FASE 3)</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</si>
  <si>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</si>
  <si>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</si>
  <si>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</si>
  <si>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</si>
  <si>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</si>
  <si>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</si>
  <si>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</si>
  <si>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</si>
  <si>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38-AMPLIACIÓN DE PLANTELES EDUCATIVOS EN LA PROVINCIA DE LA ALTAGRACIA (FASE 3)</t>
  </si>
  <si>
    <t>42-CONSTRUCCIÓN  DE 3 ESTANCIAS INFANTILES EN LA PROVINCIA DE LA ALTAGRACIA (FASE 2)</t>
  </si>
  <si>
    <t>42-CONSTRUCCIÓN DE PLANTELES EDUCATIVOS EN LA PROVINCIA DE LA ALTAGRACIA (FASE 2)</t>
  </si>
  <si>
    <t>51-CONSTRUCCIÓN DE UNIDAD TRAUMATOLOGICA Y DE EMERGENCIA EN EL HOSPITAL GENERAL NUESTRA SENORA DE LA ALTAGRACIA PROVINCIA LA ALTAGRACIA</t>
  </si>
  <si>
    <t>51-RECONSTRUCCIÓN DE LA INFRAESTRUCTURA VIAL URBANA DEL MUNICIPIO DE HIGUEY, PROVINCIA LA ALTAGRACIA</t>
  </si>
  <si>
    <t>90-REPARACIÓN HOSPITALES DE LA PROVINCIA LA ALTAGRACIA</t>
  </si>
  <si>
    <t>12-LA ROMANA</t>
  </si>
  <si>
    <t>08-CONSTRUCCIÓN DE LA FUNERARIA MUNICIPAL DE GUAYMATE, PROVINCIA LA ROMANA</t>
  </si>
  <si>
    <t>10-CONSTRUCCIÓN 4 ESTANCIAS INFANTILES EN LA PROVINCIA DE LA ROMANA</t>
  </si>
  <si>
    <t>13-CONSTRUCCIÓN DE PLANTELES EDUCATIVOS EN LA PROVINCIA LA ROMANA (FASE 3)</t>
  </si>
  <si>
    <t>19-AMPLIACIÓN DE PLANTELES EDUCATIVOS EN LA PROVINCIA DE LA ROMANA (FASE 2)</t>
  </si>
  <si>
    <t>28-CONSTRUCCIÓN DEL HOSPITAL DE VILLA HERMOSA EN LA PROVINCIA DE LA ROMANA</t>
  </si>
  <si>
    <t>38-CONSTRUCCIÓN DE  3 ESTANCIAS INFANTILES EN LA PROVINCIA DE LA ROMANA (FASE 2)</t>
  </si>
  <si>
    <t>38-CONSTRUCCIÓN PASARELA PEATONAL Y OBRAS ANEXAS ALREDEDOR DEL RÍO SALADO, MUNICIPIO LA ROMANA, PROVINCIA LA ROMANA</t>
  </si>
  <si>
    <t>43-CONSTRUCCIÓN DE PLANTELES EDUCATIVOS EN LA PROVINCIA DE LA ROMANA (FASE 2)</t>
  </si>
  <si>
    <t>44-CONSTRUCCIÓN DE 10 PLANTELES ESCOLARES EN LA PROVINCIA LA ROMANA</t>
  </si>
  <si>
    <t>68-CONSTRUCCIÓN DE 1 ESTANCIAS INFANTILES EN LA PROVINCIA DE LA ROMANA  (FASE 3)</t>
  </si>
  <si>
    <t>09-CONSTRUCCIÓN DE INFRAESTRUCTURAS PARA LA DISPOSICIÓN DE RESIDUOS SÓLIDOS EN LA VEGA</t>
  </si>
  <si>
    <t>13-CONSTRUCCIÓN PUENTE SOBRE EL RIO CAMU, COMUNIDAD SABANETA, PROVINCIA LA VEGA</t>
  </si>
  <si>
    <t>14-CONSTRUCCIÓN DE 3 ESTANCIAS INFANTIESL EN LA PROVINCIA DE LA VEGA</t>
  </si>
  <si>
    <t>14-CONSTRUCCIÓN DE PLANTELES EDUCATIVOS EN LA PROVINCIA LA VEGA (FASE 3)</t>
  </si>
  <si>
    <t>22-CONSTRUCCIÓN DE 35 PLANTELES ESCOLARES EN LA PROVINCIA LA VEGA</t>
  </si>
  <si>
    <t>36-CONSTRUCCIÓN DE FUNERARIA EN EL DISTRITO MUNICIPAL LA SABINA, MUNICIPIO CONSTANZA, PROVINCIA LA VEGA.</t>
  </si>
  <si>
    <t>41-AMPLIACIÓN DE PLANTELES EDUCATIVOS EN LA PROVINCIA DE LA VEGA (FASE 3)</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</si>
  <si>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</si>
  <si>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</si>
  <si>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</si>
  <si>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57-AMPLIACIÓN Y REHABILITACION DE 22 PLANTELES ECOLARES EN LA PROVINCIA DE LA VEGA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</si>
  <si>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</si>
  <si>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</si>
  <si>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</si>
  <si>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</si>
  <si>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</si>
  <si>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</si>
  <si>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</si>
  <si>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</si>
  <si>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15-CONSTRUCCIÓN DE 1 ESTANCIA INFANTIL EN LA PROVINCIA DE MARIA TRINIDAD SANCHEZ</t>
  </si>
  <si>
    <t>15-CONSTRUCCIÓN DE PLANTELES EDUCATIVOS EN LA PROVINCIA MARIA TRINIDAD SÁNCHEZ (FASE 3 )</t>
  </si>
  <si>
    <t>21-AMPLIACIÓN DE PLANTELES EDUCATIVOS EN LA PROVINCIA DE MARIA TRINIDAD SANCHEZ (FASE 2)</t>
  </si>
  <si>
    <t>24-CONSTRUCCIÓN DE 12 PLANTELES ESCOLARES EN LA PROVINCIA MARIA TRINIDAD SANCHEZ</t>
  </si>
  <si>
    <t>32-CONSTRUCCIÓN DE FUNERARIAS EN LAS GORDAS Y MATA BONITA, MUNICIPIO NAGUA, PROVINCIA MARÍA TRINIDAD SÁNCHEZ</t>
  </si>
  <si>
    <t>45-AMPLIACIÓN DE PLANTELES EDUCATIVOS EN LA PROVINCIA DE MARIA TRINIDAD SANCHEZ (FASE 3)</t>
  </si>
  <si>
    <t>45-AMPLIACIÓN Y REHABILITACION DE 9 PLANTELES ESCOLARES EN LA PROVINCIA MARIA TRINIDAD SANCHEZ</t>
  </si>
  <si>
    <t>45-CONSTRUCCIÓN DE PLANTELES EDUCATIVOS EN LA PROVINCIA DE MARIA TRINIDAD SANCHEZ (FASE 2)</t>
  </si>
  <si>
    <t>58-CONSTRUCCIÓN  DE 1 ESTANCIA INFANTIL EN LA PROVINCIA DE MARIA TRINIDAD SANCHEZ (FASE 2)</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</si>
  <si>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</si>
  <si>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</si>
  <si>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</si>
  <si>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</si>
  <si>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</si>
  <si>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17-CONSTRUCCIÓN DE PLANTELES EDUCATIVOS EN LA PROVINCIA MONTE CRISTI (FASE 3)</t>
  </si>
  <si>
    <t>18-CONSTRUCCIÓN DE 1 ESTANCIA INFANTIL EN LA PROVINCIA DE MONTE CRISTI</t>
  </si>
  <si>
    <t>23-AMPLIACIÓN DE PLANTELES EDUCATIVOS EN LA PROVINCIA DE MONTE CRISTI (FASE 2)</t>
  </si>
  <si>
    <t>26-CONSTRUCCIÓN DE 9 PLANTELES ESCOLARES EN LA PROVINCIA MONTECRISTI</t>
  </si>
  <si>
    <t>35-CONSTRUCCIÓN DE FUNERARIAS EN COMUNIDADES DE LA PROVINCIA MONTECRISTI</t>
  </si>
  <si>
    <t>39-Construcción Hospital Municipal Villa Vásquez, Provincia de Monte Cristi.</t>
  </si>
  <si>
    <t>47-CONSTRUCCIÓN  DE PLANTELES EDUCATIVOS EN LA PROVINCIA DE MONTE CRISTI (FASE 2)</t>
  </si>
  <si>
    <t>57-CONSTRUCCIÓN  DE 1 ESTANCIA INFANTIL EN LA PROVINCIA DE MONTE CRISTI (FASE 2)</t>
  </si>
  <si>
    <t>59-AMPLIACIÓN Y REHABILITACION DE 19 PLANTELES ESCOLARES EN LA PROVINCIA MONTECRISTI</t>
  </si>
  <si>
    <t>75-CONSTRUCCIÓN DE 1 ESTANCIAS INFANTILES EN LA PROVINCIA DE MONTECRISTI (FASE 3)</t>
  </si>
  <si>
    <t>16-PEDERNALES</t>
  </si>
  <si>
    <t>02-CONSTRUCCIÓN DE MUELLE PESQUERO EN EL DISTRITIO MUNICIPAL JUANCHO, PROVINCIA PEDERNALES</t>
  </si>
  <si>
    <t>04-RECONSTRUCCIÓN DE PUENTE EN LA COMUNIDAD AGUAS NEGRAS, DISTRITO MUNICIPAL JOSÉ F.CO PEÑA GÓMEZ,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</si>
  <si>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</si>
  <si>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</si>
  <si>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</si>
  <si>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29-CONSTRUCCIÓN DE 3 PLANTELES ESCOLARES EN LA PROVINCIA PEDERNALES</t>
  </si>
  <si>
    <t>48-CONSTRUCCIÓN  DE 1 ESTANCIA INFANTIL EN LA PROVINCIA DE PEDERNALES (FASE 2)</t>
  </si>
  <si>
    <t>02-CONSTRUCCIÓN CUARTEL, TORRES DE VIGILANCIA Y VIVIENDAS PARA MILITARES DEL CESFRONT, MUNICIPIO DE PEDERNALES, PROVINCIA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</si>
  <si>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</si>
  <si>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</si>
  <si>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</si>
  <si>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</si>
  <si>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</si>
  <si>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27-CONSTRUCCIÓN DE I ESTANCIA INFATIL EN LA PROVINCIA DE PERAVIA</t>
  </si>
  <si>
    <t>30-CONSTRUCCIÓN DE 15 PLANTELES ESCOLARES EN LA PROVINCIA PERAVIA</t>
  </si>
  <si>
    <t>42-CONSTRUCCIÓN CENTRO UNIVERSITARIO REGIONAL UASD BANI, PROVINCIA PERAVIA</t>
  </si>
  <si>
    <t>49-CONSTRUCCIÓN DE PLANTELES EDUCATIVOS EN LA PROVINCIA DE PERAVIA (FASE 2)</t>
  </si>
  <si>
    <t>50-CONSTRUCCIÓN  DE 2 ESTANCIAS INFATILES EN LA PROVINCIA DE PERAVIA (FASE 2)</t>
  </si>
  <si>
    <t>61-RECONSTRUCCIÓN  DE INFRAESTRUCTURA VIAL URBANA DEL MUNICIPIO DE BANÍ, PROVINCIA PERAVIA</t>
  </si>
  <si>
    <t>62-AMPLIACIÓN Y REHABILITACION DE 1 PLANTEL ESCOLAR EN LA PROVINCIA PERAVIA</t>
  </si>
  <si>
    <t>71-CONSTRUCCIÓN DE 2 ESTANCIAS INFANTILES EN LA PROVINCIA DE PERAVIA (FASE 3)</t>
  </si>
  <si>
    <t>18-PUERTO PLATA</t>
  </si>
  <si>
    <t>01-RECONSTRUCCIÓN DE 44 KM DE CAMINOS PRODUCTIVOS EN LA PROVINCIA PUERTO PLATA</t>
  </si>
  <si>
    <t>01-REHABILITACIÓN DE 17 EDIFICACIONES EXISTENTES EN EL PARQUE ARQUEOLÓGICO LA ISABELA HISTÓRICA, MUNICIPIO DE LUPERÓN, PROVINCIA PUERTO PL</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</si>
  <si>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</si>
  <si>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</si>
  <si>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</si>
  <si>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20-CONSTRUCCIÓN DE PLANTELES EDUCATIVOS EN LA PROVINCIA PUERTO PLATA (FASE 3)</t>
  </si>
  <si>
    <t>27-AMPLIACIÓN DE PLANTELES EDUCATIVOS EN LA PROVINCIA DE PUERTO PLATA (FASE 2)</t>
  </si>
  <si>
    <t>31-CONSTRUCCIÓN DE 18 PLANTELES ESCOLARES EN LA PROVINCIA PUERTO PLATA</t>
  </si>
  <si>
    <t>36-AMPLIACIÓN DE PLANTELES DUCATIVOS EN LA PROVINCA PUERTO PLATA (FASE 3)</t>
  </si>
  <si>
    <t>41-CONSTRUCCIÓN DE 4 ESTANCIAS INFANTILES EN LA PROVINCIA DE PUERTO PLATA (FASE 2)</t>
  </si>
  <si>
    <t>41-RECONSTRUCCIÓN DE LA INFRAESTRUCTURA VIAL URBANA DEL MUNICIPIO LOS HIDALGOS DE LA PROVINCIA PUERTO PLATA</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</si>
  <si>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</si>
  <si>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</si>
  <si>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</si>
  <si>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50-RECONSTRUCCIÓN DE LA INFRAESTRUCTURA VIAL URBANA DEL MUNICIPIO ALTAMIRA, PROVINCIA PUERTO PLATA</t>
  </si>
  <si>
    <t>63-AMPLIACIÓN Y REHABILITACION DE 15 PLANTELES ESCOLARES  EN LA PROVINCIA PUERTO PLATA</t>
  </si>
  <si>
    <t>66-RECONSTRUCCIÓN DE INFRAESTRUCTURA VIAL URBANA DEL MUNICIPIO DE SAN FELIPE DE PUERTO PLATA, PROVINCIA PUERTO PLATA</t>
  </si>
  <si>
    <t>69-CONSTRUCCIÓN DE 1 ESTANCIAS INFANTILES EN LA PROVINCIA DE PUERTO PLATA (FASE 3)</t>
  </si>
  <si>
    <t>79-CONSTRUCCIÓN DESTACAMENTOS POLICIALES EN DIFERENTES COMUNIDADES DE LA  PROVINCIA PUERTO PLATA</t>
  </si>
  <si>
    <t>80-RESTAURACIÓN DE AREA ARQUEOLOGICA EN EL PARQUE ARQUEOLOGICO LA ISABELA HISTORICA,  MUNICIPIO DE LUPERÓN, PROVINCIA PUERTO PLATA</t>
  </si>
  <si>
    <t>81-RESTAURACIÓN ÁREA EXTERIOR DEL PARQUE ARQUEOLÓGICO LA ISABELA HISTÓRICA,  MUNICIPIO DE LUPERÓN, PROVINCIA PUERTO PLATA</t>
  </si>
  <si>
    <t>83-RESTAURACIÓN ÁREA DE RECREACIÓN HISTÓRICA (ALDEA INDÍGENA), PARQUE ARQUEOLÓGICO LA ISABELA HISTORICA, MUNICIPIO LUPERON,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</si>
  <si>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</si>
  <si>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</si>
  <si>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</si>
  <si>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</si>
  <si>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09-CONSTRUCCIÓN DE 1 ESTANCIA INFANTIL EN LA PROVINCIA HERMANAS MIRABAL</t>
  </si>
  <si>
    <t>10-RECONSTRUCCIÓN DEL CAMINO VECINAL MONTELLANO-LOS LIRIOS-LOS ARACENA-LOS ABANICOS, SALCEDO , PROVINCIA HERMANAS MIRABAL</t>
  </si>
  <si>
    <t>11-CONSTRUCCIÓN DE PLANTELES EDUCATIVOS EN LA PROVINCIA HERMANAS MIRABAL (FASE 3)</t>
  </si>
  <si>
    <t>18-CONSTRUCCIÓN DE 11 PLANTELES ESCOLARES EN LA PROVINCIA HERMANAS MIRABAL</t>
  </si>
  <si>
    <t>30-CONSTRUCCIÓN DE 2 PUENTES EN LAS COMUNIDADES DE LA CAOBA Y JAYABO, MUNICIPIO SALCEDO, PROVINCIA HERMANAS MIRABAL</t>
  </si>
  <si>
    <t>35-AMPLIACIÓN DE PLANTELES EDUCATIVOS EN LA PROVINCIA HERMANAS MIRABAL (FASE 3)</t>
  </si>
  <si>
    <t>40-CONSTRUCCIÓN DE PLANTELES EDUCATIVOS EN LA PROVINCIA DE HERMANAS MIRABAL (FASE 2)</t>
  </si>
  <si>
    <t>40-RECONSTRUCCIÓN DE LA INFRAESTRUCTURA VIAL URBANA DEL MUNICIPIO DE SALCEDO, PROVINCIA HERMANAS MIRABAL</t>
  </si>
  <si>
    <t>53-CONSTRUCCIÓN  DE 1 ESTANCIA INFANTIL EN LA PROVINCIA HERMANAS MIRABAL (FASE 2)</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</si>
  <si>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</si>
  <si>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</si>
  <si>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</si>
  <si>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</si>
  <si>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05-CONSTRUCCIÓN DE MUELLE PESQUERO EN EL MUNICIPIO SANTA BÁRBARA PROVINCIA SAMANA</t>
  </si>
  <si>
    <t>06-CONSTRUCCIÓN DE INFRAESTRUCTURA PARA LA DISPOSICIÓN FINAL DE RESIDUOS SÓLIDOS EN LAS TERRENAS, PROVINCIA SAMANA</t>
  </si>
  <si>
    <t>06-CONSTRUCCIÓN DE MUELLE PESQUERO CAÑO DE YUTI, PROVINCIA MONTE CRISTI</t>
  </si>
  <si>
    <t>09-CONSTRUCCIÓN HOSPITAL LAS TERRENAS, PROVINCIA SAMANÁ</t>
  </si>
  <si>
    <t>13-RECONSTRUCCIÓN ENTRADA DE ACCESO A LA PROVINCIA SAMANÁ</t>
  </si>
  <si>
    <t>21-CONSTRUCCIÓN DE 1 ESTANCIA INFANTIL EN LA PROVINCIA SAMANA</t>
  </si>
  <si>
    <t>21-CONSTRUCCIÓN DE PLANTELES EDUCATIVOS EN LA PROVINCIA SAMANÁ (FASE 3)</t>
  </si>
  <si>
    <t>32-CONSTRUCCIÓN DE 12 PLANTELES ESCOLARES EN LA PROVINCIA SAMANA</t>
  </si>
  <si>
    <t>51-CONSTRUCCIÓN DE PLANTELES EDUCATIVOS EN LA PROVINCIA DE SAMANÁ (FASE 2)</t>
  </si>
  <si>
    <t>59-CONSTRUCCIÓN  DE 2 ESTANCIA INFANTIL EN LA PROVINCIA SAMANA (FASE 2)</t>
  </si>
  <si>
    <t>64-AMPLIACIÓN Y REHABILITACION DE 11 PLANTELES ESCOLARES E EN LA PROVINCIA SAMANA</t>
  </si>
  <si>
    <t>02-REHABILITACIÓN EDIFICIOS DE VIVIENDAS LOS NOVA, SAN CRISTÓBAL   PROVINCIA SAN CRISTÓBAL</t>
  </si>
  <si>
    <t>03-REMODELACIÓN POLIDEPORTIVO DE HAINA, MUNICIPIO BAJOS DE HAINA, PROVINCIA SAN CRISTOBAL</t>
  </si>
  <si>
    <t>04-CONSTRUCCIÓN DE 250 VIVIENDAS EN LA PROVINCIA SAN CRISTOBAL</t>
  </si>
  <si>
    <t>08-CONSTRUCCIÓN DE INFRAESTRUCTURA PARA LA DISPOSICIÓN FINAL DE RESIDUOS SÓLIDOS EN HAINA, PROVINCIA SAN CRISTOBAL</t>
  </si>
  <si>
    <t>09-CONSTRUCCIÓN PUENTE CAMBITA, PROVINCIA SAN CRISTOBAL</t>
  </si>
  <si>
    <t>11-CONSTRUCCIÓN Y EQUIPAMIENTO CIUDAD SANITARIA SAN CRISTÓBAL</t>
  </si>
  <si>
    <t>17-CONSTRUCCIÓN DE 5 ESTANCIAS INFANTILES EN LA PROVINCIA DE SAN CRISTOBAL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</si>
  <si>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</si>
  <si>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</si>
  <si>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</si>
  <si>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</si>
  <si>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29-CONSTRUCCIÓN CENTRO COMUNAL SECTOR V CENTENARIO, MUNICIPIO VILLA ALTAGRACIA, PROVINCIA SAN CRISTOBAL</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</si>
  <si>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</si>
  <si>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</si>
  <si>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</si>
  <si>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CENTRO COMUNAL SECTOR PAJARITO, MUNICIPIO YAGUATE, PROVINCIA SAN CRISTOBAL</t>
  </si>
  <si>
    <t>33-CONSTRUCCIÓN DE 43 PLANTELES ESCOLARES EN LA PROVINCIA SAN CRISTOBAL</t>
  </si>
  <si>
    <t>34-CONSTRUCCIÓN CENTRO COMUNAL BARRIO DUARTE, MUNICIPIO VILLA  ALTAGRACIA, PROVINCIA SAN CRISTOBAL</t>
  </si>
  <si>
    <t>37-CONSTRUCCIÓN  DE 5 ESTANCIAS INFANTILES EN LA PROVINCIA DE SAN CRISTOBAL (FASE 2)</t>
  </si>
  <si>
    <t>49-RECONSTRUCCIÓN DE LA INFRAESTRUCTURA VIAL URBANA DEL MUNICIPIO DE SAN CRISTÓBAL, PROVINCIA SAN CRISTÓBAL</t>
  </si>
  <si>
    <t>52-CONSTRUCCIÓN DE PLANTELES EDUCATIVOS EN LA PROVINCIA DE SAN CRISTÓBAL (FASE 2)</t>
  </si>
  <si>
    <t>66-AMPLIACIÓN Y REHABILITACION DE 14 PLANTELES ESCOLARES  EN LA PROVINCIA SAN CRISTOBAL</t>
  </si>
  <si>
    <t>76-CONSTRUCCIÓN DE 1 ESTANCIAS INFANTILES EN LA PROVINCIA DE SAN CRISTÓBAL (FASE 3)</t>
  </si>
  <si>
    <t>84-AMPLIACIÓN DEL PLANTEL EDUCATIVO INSTITUTO POLITÉCNICO LOYOLA, EN LA PROVINCIA SAN CRISTÓBAL</t>
  </si>
  <si>
    <t>85-AMPLIACIÓN DEL INSTITUTO PREPARATORIO DE MENORES SC "REFOR", PROVINCIA DE SAN CRISTÓBAL.</t>
  </si>
  <si>
    <t>88-REMODELACIÓN CANCHA DE BALONCESTO LOS BUITRES, PROVINCIA SAN CRISTOBAL</t>
  </si>
  <si>
    <t>89-REMODELACIÓN CANCHA DE BALONCESTO EN LA COMUNIDAD ITABO, MUNICIPIO BAJOS DE HAINA, PROVINCIA SAN CRISTOBAL</t>
  </si>
  <si>
    <t>90-REMODELACIÓN CAMPO DE BEISBOL EN LA COMUNIDAD SAINAGUA, PROVINCIA SAN CRISTOBAL</t>
  </si>
  <si>
    <t>91-REMODELACIÓN CANCHA DE BALONCESTO EN LA COMUNIDAD DE HATILLO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</si>
  <si>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</si>
  <si>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</si>
  <si>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</si>
  <si>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</si>
  <si>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08-REHABILITACIÓN CENTRO COMUNAL LOS MONTONES, MUNICIPIO JUAN DE HERRERA,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</si>
  <si>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</si>
  <si>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</si>
  <si>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</si>
  <si>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</si>
  <si>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34-CONSTRUCCIÓN DE PANADERIA EN EL SECTOR DE VILLA CARMEN, MUNICIPIO LAS MATAS DE FARFAN, PROVINCIA SAN JUAN</t>
  </si>
  <si>
    <t>36-CONSTRUCCIÓN CONSTRUCCIÓN DE 2 ESTANCIAS INFANTILES EN LA PROVINCIA SAN JUAN (FASE 2)</t>
  </si>
  <si>
    <t>37-CONSTRUCCIÓN DEL MERCADO MUNICIPAL LAS MATAS DE FARFÁN, PROVINCIA SAN JUAN</t>
  </si>
  <si>
    <t>54-CONSTRUCCIÓN DE PLANTELES EDUCATIVOS EN LA PROVINCIA DE SAN JUAN (FASE 2)</t>
  </si>
  <si>
    <t>54-RECONSTRUCCIÓN DE LA INFRAESTRUCTURA VIAL URBANA DE SAN JUAN DE LA MAGUANA, PROVINCIA SAN JUAN</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</si>
  <si>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</si>
  <si>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</si>
  <si>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</si>
  <si>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</si>
  <si>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</si>
  <si>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98-CONSTRUCCIÓN CAMPO DE BEISBOL EN EL DISTRITO MUNICIPAL BATISTA, MUNICIPIO EL CERCADO, PROVINCIA SAN JUAN</t>
  </si>
  <si>
    <t>23-SAN PEDRO DE MACORIS</t>
  </si>
  <si>
    <t>10-REHABILITACIÓN DEL PARQUE Y CONSTRUCCIÓN PLAZOLETA EL FARO, MUNICIPIO SAN PEDRO DE MACORÍS, PROVINCIA SAN PEDRO DE MACORIS</t>
  </si>
  <si>
    <t>12-AMPLIACIÓN DE PLANTELES EDUCATIVOS EN LA PROVINCIA DE SAN PEDRO DE MACORÍS (FASE 2)</t>
  </si>
  <si>
    <t>23-CONSTRUCCIÓN DE 4 ESTANCIAS INFANTILES EN LA PROVINCIA DE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</si>
  <si>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</si>
  <si>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</si>
  <si>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</si>
  <si>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39-CONSTRUCCIÓN  DE 3 ESTANCIAS INFANTILES EN LA PROVINCIA DE SAN PEDRO DE MACORIS (FASE 2)</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</si>
  <si>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</si>
  <si>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</si>
  <si>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</si>
  <si>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</si>
  <si>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</si>
  <si>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</si>
  <si>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</si>
  <si>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13-AMPLIACIÓN  DE PLANTELES EDUCATIVOS EN LA PROVINCIA DE SANCHEZ RAMIREZ (FASE 2)</t>
  </si>
  <si>
    <t>23-CONSTRUCCIÓN CENTRO UNIVERSITARIO REGIONAL UASD, COTUÍ, PROVINCIA SÁNCHEZ RAMÍREZ</t>
  </si>
  <si>
    <t>32-CONSTRUCCIÓN 1 ESTANCIA INFANTIL EN LA PROVINCIA DE SANCHEZ RAMIREZ</t>
  </si>
  <si>
    <t>57-CONSTRUCCIÓN DE PLANTELES EDUCATIVOS EN LA PROVINCIA DE SANCHEZ RAMÍREZ (FASE 2)</t>
  </si>
  <si>
    <t>58-CONSTRUCCIÓN DE PLANTELES EDUCATIVOS EN LA PROVINCIA SÁNCHEZ RAMÍREZ (FASE 3)</t>
  </si>
  <si>
    <t>61-CONSTRUCCIÓN DE 2 ESTANCIAS INFANTILES EN LA PROVINCIA DE SANCHEZ RAMIREZ (FASE 2)</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</si>
  <si>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</si>
  <si>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</si>
  <si>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</si>
  <si>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08-CONSTRUCCIÓN DE 864 VIVIENDAS EN EL SECTOR LOS SALADOS, MUNICIPIO SANTIAGO DE LOS CABALLEROS,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</si>
  <si>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</si>
  <si>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</si>
  <si>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</si>
  <si>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</si>
  <si>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13-RESTAURACIÓN CASA DE ARTE DEL CENTRO HISTORICO DE SANTIAGO DE LOS CABALLEROS,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</si>
  <si>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</si>
  <si>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</si>
  <si>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</si>
  <si>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19-CONSTRUCCIÓN EDIFICIO DE AULAS PARA EL CENTRO DE CORRECCION Y REHABILITACION RAFEY , PROVINCIA SANTIAGO</t>
  </si>
  <si>
    <t>29-CONSTRUCCIÓN DE 10 ESTANCIAS INFANTILES EN LA PROVINCIA SANTIAGO</t>
  </si>
  <si>
    <t>30-REMODELACIÓN HOSPITAL MUNICIPAL DE SAN JOSÉ DE LAS MATAS EN LA PROVINCIA DE SANTIAGO</t>
  </si>
  <si>
    <t>35-CONSTRUCCIÓN  DE 8 ESTANCIAS INFANTILES EN LA PROVINCIA SANTIAGO (FASE 2)</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</si>
  <si>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</si>
  <si>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</si>
  <si>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</si>
  <si>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</si>
  <si>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46-REHABILITACIÓN DE 40 KM DE VÍAS TERCIARIAS CONEXAS A LA CARRETERA GREGORIO LUPERÓN, PROVINCIAS SANTIAGO Y PUERTO PLATA</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</si>
  <si>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</si>
  <si>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</si>
  <si>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</si>
  <si>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</si>
  <si>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70-AMPLIACIÓN  Y REHABILITACION DE 12 PLANTELES ESCOLARES EN LA PROVINCIA SANTIAGO</t>
  </si>
  <si>
    <t>77-AMPLIACIÓN AV. PRESIDENTE ANTONIO GUZMÁN DESDE UNIVERSIDAD ISA HASTA EL CRUCE ALTO DEL YAQUE Y LA CANELA, SANTIAGO DE LOS CABALLERO</t>
  </si>
  <si>
    <t>88-AMPLIACIÓN DEL CENTRO SECUNDARIO PEKÍN ADENTRO (SEGUNDA ETAPA), MUNICIPIO SANTIAGO DE LOS CABALLEROS.</t>
  </si>
  <si>
    <t>56-CONSTRUCCIÓN DE AV. CIRCUNVALACIÓN NORTE EN EL MUNICIPIO VILLA BISONÓ (NAVARRETE), PROVINCIA SANTIAGO</t>
  </si>
  <si>
    <t>78-AMPLIACIÓN AVENIDA ARROYO HONDO DESDE LA AVENIDA YAPUR DUMIT HASTA LA CIRCUNVALACION NORTE, SANTIAGO DE LOS CABALLEROS</t>
  </si>
  <si>
    <t>26-SANTIAGO RODRIGUEZ</t>
  </si>
  <si>
    <t>25-CONSTRUCCIÓN DE 1 ESTANCIA INFANTIL EN LA PROVINCIA DE 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</si>
  <si>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</si>
  <si>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</si>
  <si>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</si>
  <si>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59-CONSTRUCCIÓN DE PLANTELES EDUCATIVOS EN LA PROVINCIA SANTIAGO RODRÍGUEZ (FASE 3)</t>
  </si>
  <si>
    <t>87-CONSTRUCCIÓN CASA HOGAR DE ANCIANOS EN SABANETA, MUNICIPIO SAN IGNACIO DE SABANETA, PROVINCIA SANTIAGO RODRIGUEZ</t>
  </si>
  <si>
    <t>17-AMPLIACIÓN DE PLANTELES EDUCATIVOS EN LA PROVINCIA DE VALVERDE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</si>
  <si>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</si>
  <si>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</si>
  <si>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</si>
  <si>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</si>
  <si>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</si>
  <si>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</si>
  <si>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</si>
  <si>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</si>
  <si>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</si>
  <si>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</si>
  <si>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</si>
  <si>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</si>
  <si>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</si>
  <si>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</si>
  <si>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</si>
  <si>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</si>
  <si>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</si>
  <si>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</si>
  <si>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</si>
  <si>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22-CONSTRUCCIÓN DE 1 ESTANCIA INFANTIL EN LA PROVINCIA DE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</si>
  <si>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</si>
  <si>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</si>
  <si>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</si>
  <si>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</si>
  <si>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</si>
  <si>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</si>
  <si>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60-CONSTRUCCIÓN  DE 1 ESTANCIAS INFANTILES EN LA PROVINCIA DE MONSEÑOR NOUEL (FASE 2)</t>
  </si>
  <si>
    <t>82-CONSTRUCCIÓN DE 1 ESTANCIAS INFANTILES EN LA PROVINCIA DE MOSEÑOR NOUEL (FASE 3)</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</si>
  <si>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</si>
  <si>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</si>
  <si>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</si>
  <si>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</si>
  <si>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</si>
  <si>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</si>
  <si>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19-CONSTRUCCIÓN DE IGLESIA EN LOS LIMONES, MUNICIPIO MONTE PLATA, PROVINCIA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</si>
  <si>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</si>
  <si>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</si>
  <si>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</si>
  <si>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</si>
  <si>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51-AMPLIACIÓN DE PLANTELES EDUCATIVOS EN LA PROVINCIA DE MONTE PLATA (FASE 3)</t>
  </si>
  <si>
    <t>60-AMPLIACIÓN Y REHABILITACION DE 15 PLANTELES ESCOLARES  EN LA PROVINCIA MONTE PLATA</t>
  </si>
  <si>
    <t>62-CONSTRUCCIÓN  DE 1 ESTANCIA INFANTIL EN LA PROVINCIA DE MONTE PLATA (FASE 2)</t>
  </si>
  <si>
    <t>73-CONSTRUCCIÓN DE 3 ESTANCIAS INFANTILES EN LA PROVINCIA DE MONTE PLATA (FASE 3)</t>
  </si>
  <si>
    <t>30-HATO MAYOR</t>
  </si>
  <si>
    <t>06-RECONSTRUCCIÓN CARRETERA HATO MAYOR - EL PUERTO, PROVINCIA HATO MAYOR</t>
  </si>
  <si>
    <t>10-CONSTRUCCIÓN DE PLANTELES EDUCATIVOS EN LA PROVINCIA HATO MAYOR (FASE 3)</t>
  </si>
  <si>
    <t>12-CONSTRUCCIÓN DE 1 ESTANCIA INFANTIL EN LA PROVINCIA DE HATO MAYOR</t>
  </si>
  <si>
    <t>16-REMODELACIÓN POLIDEPORTIVO HÉCTOR MONEGRO "EL VIKINGO", PROVINCIA HATO MAYOR.</t>
  </si>
  <si>
    <t>19-CONSTRUCCIÓN DE 5 PLANTELES ESCOLARES EN LA PROVINCIA HATO MAYOR</t>
  </si>
  <si>
    <t>29-RECONSTRUCCIÓN CARRETERA HATO MAYOR - SABANA DE LA MAR, PROV., HATO MAYOR</t>
  </si>
  <si>
    <t>38-CONSTRUCCIÓN EXTENSION UASD HATO MAYOR</t>
  </si>
  <si>
    <t>39-CONSTRUCCIÓN DE PLANTELES EDUCATIVOS EN LA PROVINCIA DE HATO MAYOR (FASE 2)</t>
  </si>
  <si>
    <t>42-AMPLIACIÓN Y REHABILITACION DE 8 PLANTELES ESCOLARES EN LA PROVINCIAHATO MAYOR</t>
  </si>
  <si>
    <t>68-CONSTRUCCIÓN DE 96 VIVIENDAS EN EL MUNICIPIO SABANA DE LA MAR, PROVINCIA HATO MAYOR</t>
  </si>
  <si>
    <t>72-CONSTRUCCIÓN DE 1 ESTANCIAS INFANTILES EN LA PROVINCIA DE HATO MAYOR  (FASE 3)</t>
  </si>
  <si>
    <t>31-SAN JOSE DE OCOA</t>
  </si>
  <si>
    <t>05-RESTAURACIÓN DE LA CUENCA  DEL RÍO OCOA Y SU  COSTA EN LA PROVINCIA SAN JOSÉ DE OCOA.</t>
  </si>
  <si>
    <t>28-CONSTRUCCIÓN 1 ESTANCIA INFANTIL EN LA PROVINCIA DE SAN JOSE DE OCOA</t>
  </si>
  <si>
    <t>35-CONSTRUCCIÓN DE 6 PLANTELES ESCOLARES EN LA PROVINCIA SAN JOSE DE OCOA</t>
  </si>
  <si>
    <t>43-AMPLIACIÓN DE PLANTELES EDUCATIVOS EN LA PROVINCIA DE SAN JOSÉ DE OCOA (FASE 3)</t>
  </si>
  <si>
    <t>51-CONSTRUCCIÓN  1 ESTANCIA INFANTIL EN LA PROVINCIA DE SAN JOSE DE OCOA (FASE 2)</t>
  </si>
  <si>
    <t>53-CONSTRUCCIÓN DE PLANTELES EDUCATIVOS EN LA PROVINCIA DE SAN JOSÉ DE OCOA (FASE 2)</t>
  </si>
  <si>
    <t>78-CONSTRUCCIÓN DE 1 ESTANCIAS INFANTILES EN LA PROVINCIA DE SAN JOSÉ DE OCOA (FASE 3)</t>
  </si>
  <si>
    <t>01-CONSTRUCCIÓN DE 2,384 VIVIENDAS EN EL DISTRITO MUNICIPAL SAN LUIS, PROVINCIA SANTO DOMINGO</t>
  </si>
  <si>
    <t>01-MEJORAMIENTO DE 100,000 VIVIENDAS EN LA REPÚBLICA DOMINICANA</t>
  </si>
  <si>
    <t>02-AMPLIACIÓN DEL SERVICIO DE LA LINEA 1 DEL METRO DE SANTO DOMINGO</t>
  </si>
  <si>
    <t>02-CONSTRUCCIÓN DE LA 2 LINEA DEL TELEFÉRICO DE SANTO DOMINGO, SANTO DOMINGO OESTE Y LOS ALCARRIZOS</t>
  </si>
  <si>
    <t>03-CONSTRUCCIÓN DE 1,912 VIVIENDAS EN CIUDAD MODELO, MUNICIPIO SANTO DOMINGO NORTE, PROVINCIA SANTO DOMINGO</t>
  </si>
  <si>
    <t>03-CONSTRUCCIÓN LÍNEA 2C DEL METRO DE SANTO DOMINGO TRAMOS:  ALCARRIZOS- LUPERÓN</t>
  </si>
  <si>
    <t>04-CONSTRUCCIÓN DE LA LÍNEA 1B DEL METRO DE SANTO DOMINGO, TRAMO VILLA MELLA - PUNTA, SANTO DOMINGO NORTE</t>
  </si>
  <si>
    <t>05-CONSTRUCCIÓN CENTRO MODELO DE PRESTACIÓN DE SERVICIOS PARA MUJERES (CIUDAD MUJER)</t>
  </si>
  <si>
    <t>05-CONSTRUCCIÓN EDIFICIO DE DOS NIVELES DEL INSTITUTO DE CARDIOLOGÍA</t>
  </si>
  <si>
    <t>07-CONSTRUCCIÓN CAMPO DE BÉISBOL Y CANCHA DE BALONCESTO PUNTA LICEY DE VILLA MELLA, MUNICIPIO SANTO DOMINGO NORTE, SANTO DOMINGO</t>
  </si>
  <si>
    <t>07-CONSTRUCCIÓN PALACIO DE JUSTICIA DE SANTO DOMINGO ESTE</t>
  </si>
  <si>
    <t>08-CONSTRUCCIÓN CLUB DEPORTIVO VILLA MELLA, MUNICIPIO SANTO DOMINGO NORTE, PROVINCIA SANTO DOMINGO</t>
  </si>
  <si>
    <t>10-CONSTRUCCIÓN DE LA INTERCONEXION CARRETERA ZONA FRANCA GUERRA Y NUEVA AUTOPISTA DEL NORDESTE</t>
  </si>
  <si>
    <t>10-REMODELACIÓN CANCHA DE BALONCESTO PALAVÉ, SECTOR MANOGUAYABO, MUNICIPIO SANTO DOMINGO OESTE, PROVINCIA SANTO DOMINGO.</t>
  </si>
  <si>
    <t>11-CONSTRUCCIÓN DE 400 VIVIENDAS EN LA PROVINCIA SANTO DOMINGO</t>
  </si>
  <si>
    <t>11-RECONSTRUCCIÓN DE PUENTE ALCANTARILLA SOBRE RIO CURVA DEL VIVERO CARRETERA EL LIMON 2, D. M. LA CUABA, MUNICIPIO PEDRO BRAND</t>
  </si>
  <si>
    <t>13-CONSTRUCCIÓN Y RECONSTRUCCIÓN DE DESTACAMENTOS POLICIALES EN COMUNIDADES DE LA PROVINCIA SANTO DOMINGO</t>
  </si>
  <si>
    <t>14-CONSTRUCCIÓN  NUEVO PUENTE FLOTANTE SOBRE EL RLO OZAMA, DISTRITO NACIONAL</t>
  </si>
  <si>
    <t>16-AMPLIACIÓN DE PLANTELES EDUCATIVOS EN LA PROVINCIA DE SANTO DOMINGO (FASE 2)</t>
  </si>
  <si>
    <t>19-CONSTRUCCIÓN CONSTRUCCIÓN DE ESTACIONES DE PASAJEROS INTERURBANA EN EL GRAN SANTO DOMINGO Y EL DISTRITO NACIONAL</t>
  </si>
  <si>
    <t>22-CONSTRUCCIÓN IGLESIA SANTISIMA CRUZ EN EL SECTOR EL CAFÉ DE HERRERA, MUNICIPIO SANTO DOMINGO OESTE, PROVINCIA SANTO DOMINGO</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</si>
  <si>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</si>
  <si>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</si>
  <si>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</si>
  <si>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</si>
  <si>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51-CONSTRUCCIÓN CANCHA DE BALONCESTO RIVERA DEL OZAMA, SECTOR LOS TRES BRAZOS, MUNICIPIO SANTO DOMINGO ESTE, PROVINCIA SANTO DOMINGO</t>
  </si>
  <si>
    <t>54-AMPLIACIÓN DE PLANTELES EDUCATIVOS EN LA PROVINCIA SANTO DOMINGO (FASE 3)</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</si>
  <si>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</si>
  <si>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</si>
  <si>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</si>
  <si>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</si>
  <si>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</si>
  <si>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</si>
  <si>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</si>
  <si>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</si>
  <si>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</si>
  <si>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51-RECONSTRUCCIÓN AVENIDA ECOLÓGICA HASTA LA CIUDAD JUAN BOSCH, SANTO DOMINGO</t>
  </si>
  <si>
    <t>01-CONSTRUCCIÓN DE CAMARAS TERMICA PARA LA PRODUCCION DE MATERIAL DE SIEMBRA DE PLATANO DE ALTA CALIDAD EN LA REP. DOM</t>
  </si>
  <si>
    <t>02-APOYO  DE LA EDUCACIÓN PRE-UNIVERSITARIA A TRAVÉS DEL PACTO EDUCATIVO EN LA REPÚBLICA DOMINICANA.</t>
  </si>
  <si>
    <t>02-FORTALECIMIENTO DE LA CRIANZA OVICAPRINA EN LA REGIÓN FRONTERIZA DE LA RD</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</si>
  <si>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</si>
  <si>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</si>
  <si>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</si>
  <si>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22-MEJORAMIENTO DE PAREDES Y TECHOS A NIVEL NACIONAL</t>
  </si>
  <si>
    <t>33-REHABILITACIÓN HOSPITAL GENERAL Y ESPECIALIDADES DR. NELSON ASTACIO, SANTO DOMINGO NORTE, PROV. SANTO DOMINGO,</t>
  </si>
  <si>
    <t>47-RECUPERACION PROGRAMA DE RESILENCIA</t>
  </si>
  <si>
    <t>26-RECONSTRUCCIÓN DE LA CAPA DE RODADURA DE LA AUTOPISTA JUAN PABLO DUARTE</t>
  </si>
  <si>
    <t>01-MEJORAMIENTO DE LA EDUCACIÓN PARA LA FORMACIÓN TÉCNICO PROFESIONAL EN LA R. D.</t>
  </si>
  <si>
    <t>11-REHABILITACIÓN  Y MANTENIMIENTO DE CARRETERAS  (117 KM) Y CAMINOS VECINALES (884 KM) A NIVEL NACIONAL</t>
  </si>
  <si>
    <t>24-MEJORAMIENTO DE OBRAS PÚBLICAS RESILIENTES PARA REDUCIR RIESGOS DE DESASTRES EN EL CONTEXTO DEL CAMBIO CLIMÁTICO  A NIVEL NACIONAL</t>
  </si>
  <si>
    <t>01-CONSTRUCCIÓN  DEL LABORATORIO REGIONAL DE SALUD PÚBLICA EN AZUA DE COMPOSTELA</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</si>
  <si>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</si>
  <si>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</si>
  <si>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</si>
  <si>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</si>
  <si>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</si>
  <si>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</si>
  <si>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</si>
  <si>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</si>
  <si>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4186 - PROGRAMADA DE INCENTIVO A LA POLICIA PREVENTIVA</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</si>
  <si>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</si>
  <si>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</si>
  <si>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</si>
  <si>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</si>
  <si>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</si>
  <si>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</si>
  <si>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</si>
  <si>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</si>
  <si>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</si>
  <si>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2309-APRENDE</t>
  </si>
  <si>
    <t>2310-AVANZA</t>
  </si>
  <si>
    <t>13868-FORTALECIMIENTO-INSTITUCIONAL DEL MH PARA  MEJORAR LA EFICACIA EN LA ADMINISTRACIÓN TRIBUTARIA Y DEL CONTROL DEL GASTO PUBLICO,D.N.</t>
  </si>
  <si>
    <t>13924-MEJORAMIENTO URBANO, SOCIAL Y AMBIENTAL DEL BARRIO DOMINGO SAVIO (LA CIENEGA - LOS GUANDULES), DISTRITO NACIONAL</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</si>
  <si>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</si>
  <si>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</si>
  <si>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</si>
  <si>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</si>
  <si>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</si>
  <si>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</si>
  <si>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</si>
  <si>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14723-REMODELACIÓN CLUB RECREATIVO COANCA, DISTRITO NACIONAL</t>
  </si>
  <si>
    <t>14936-RECONSTRUCCIÓN DEL CLUB DEPORTIVO HUELLAS DEL SIGLO, SECTOR CRISTO REY, DISTRITO NACIONAL</t>
  </si>
  <si>
    <t>13967-REHABILITACIÓN Y CONSTRUCCIÓN RESIDENCIA ESTUDIANTIL DE LA UNIVERSIDAD AUTÓNOMA DE SANTO DOMINGO</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</si>
  <si>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</si>
  <si>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</si>
  <si>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</si>
  <si>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13423-CONSTRUCCIÓN  DE 8 ESTANCIAS INFANTILES DE LA PROVINCIA DISTRITO NACIONAL (FASE 2)</t>
  </si>
  <si>
    <t>13976-REHABILITACIÓN Y CONSTRUCCIÓN LABORATORIO DE MECANICA DE SUELO DEL MINISTERIO DE OBRAS PÚBLICAS Y COMUNICACIONES</t>
  </si>
  <si>
    <t>14234-REPARACIÓN HOSPITAL DOCENTE PADRE BILLINI, DISTRITO NACIONAL,  PROV SANTO DOMINGO, REPÚBLICA DOMINICANA</t>
  </si>
  <si>
    <t>13382-CONSTRUCCIÓN DE PLANTELES EDUCATIVOS EN LA PROVINCIA DE DISTRITO NACIONAL (FASE 2)</t>
  </si>
  <si>
    <t>14749-REMODELACIÓN DE LAS OFICINAS DEL  MINISTERIO DE LA VIVIENDA, HÁBITAT Y EDIFICACIONES, DISTRITO NACIONAL</t>
  </si>
  <si>
    <t>14279-AMPLIACIÓN CONSTRUCCIÓN TRES (3) EDIFICIOS DE PARQUEOS EN LA CIUDAD DE SANTO DOMINGO</t>
  </si>
  <si>
    <t>12567-AMPLIACIÓN Y REHABILITACION DE 4 PLANTELES ESCOLARES EN EL DISTRITO NACIONAL</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</si>
  <si>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</si>
  <si>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</si>
  <si>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</si>
  <si>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14920-RECONSTRUCCIÓN IGLESIA SAN MAURICIO MARTIR,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</si>
  <si>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</si>
  <si>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</si>
  <si>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</si>
  <si>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</si>
  <si>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</si>
  <si>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</si>
  <si>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13928-RECUPERACIÓN DE LA COBERTURA VEGETAL EN CUENCAS HIDROGRÁFICAS DE LA REPÚBLICA DOMINICANA - MOPC.</t>
  </si>
  <si>
    <t>12522-CONSTRUCCIÓN DE 17 PLANTELES ESCOLARES EN LA PROVINCIA AZUA</t>
  </si>
  <si>
    <t>14557-CONSTRUCCIÓN DE DESTACAMENTO POLICIAL EN EL MUNICIPIO GUAYABAL, PROVINCIA AZUA</t>
  </si>
  <si>
    <t>13562-AMPLIACIÓN DE PLANTELES EDUCATIVOS EN LA PROVINCIA DE AZUA (FASE 3)</t>
  </si>
  <si>
    <t>13067-CONSTRUCCIÓN DE 2 ESTANCIAS INFANTILES EN LA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</si>
  <si>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</si>
  <si>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</si>
  <si>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</si>
  <si>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</si>
  <si>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</si>
  <si>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14323-CONSTRUCCIÓN  VIVIENDAS ECONOMICAS EN EL MEMISO (68), PROVINCIA AZUA</t>
  </si>
  <si>
    <t>15063-RECONSTRUCCIÓN DE LA INFRAESTRUCTURA VIAL URBANA DEL MUNICIPIO LAS CHARCAS, PROVINCIA AZUA</t>
  </si>
  <si>
    <t>15071-RECONSTRUCCIÓN DE INFRAESTRUCTURA VIAL URBANA DEL MUNICIPIO AZUA DE COMPOSTELA, PROVINCIA AZUA</t>
  </si>
  <si>
    <t>14255-CONSTRUCCIÓN CAMPO DE BEISBOL ANSONIA, MUNICIPIO AZUA, PROVINCIA AZUA</t>
  </si>
  <si>
    <t>13347-AMPLIACIÓN DE PLANTELES EDUCATIVOS EN LA PROVINCIA DE BAHORUCO (FASE 2)</t>
  </si>
  <si>
    <t>13542-CONSTRUCCIÓN DE PLANTELES EDUCATIVOS EN LA PROVINCIA BAHORUCO (FASE 3)</t>
  </si>
  <si>
    <t>14710-CONSTRUCCIÓN DE UN NUEVO CEMENTERIO EN EL MUNICIPIO LOS RIOS, PROVINCIA BAHORUCO</t>
  </si>
  <si>
    <t>12523-CONSTRUCCIÓN DE 5 PLANTELES ESCOLARES EN LA PROVINCIA BAHORUCO</t>
  </si>
  <si>
    <t>14594-RECONSTRUCCIÓN DE 2 PUENTES EN EL MUNICIPIO DE TAMAYO, PROVINCIA BAHORUCO</t>
  </si>
  <si>
    <t>13379-CONSTRUCCIÓN DE PLANTELES EDUCATIVOS EN LA PROVINCIA DE BAHORUCO (FASE 2)</t>
  </si>
  <si>
    <t>14636-CONSTRUCCIÓN CENTRO UNIVERSITARIO REGIONAL UASD NEYBA, PROVINCIA BAHORUCO</t>
  </si>
  <si>
    <t>12570-AMPLIACIÓN  Y REHABILITACION DE 12 PLANTELES ESCOLARES EN LA PROVINCIA BAHORUCO</t>
  </si>
  <si>
    <t>13466-CONSTRUCCIÓN  DE 1 ESTANCIA INFANTIL EN LA PROVINCIA DE BAHORUCO (FASE 2)</t>
  </si>
  <si>
    <t>13607-CONSTRUCCIÓN DE 1 ESTANCIAS INFANTILES EN LA PROVINCIA DE BAHORUCO (FASE 3)</t>
  </si>
  <si>
    <t>14392-CONSTRUCCIÓN CANCHA DE BALONCESTO BATEY 4, MUNICIPIO DE NEYBA, PROVINCIA BAHORUCO</t>
  </si>
  <si>
    <t>14205-REPARACIÓN CANCHA DE BALONCESTO DEL SECTOR LA MADRE, MUNICIPIO VILLA JARAGUA,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</si>
  <si>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</si>
  <si>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</si>
  <si>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</si>
  <si>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</si>
  <si>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</si>
  <si>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</si>
  <si>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</si>
  <si>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</si>
  <si>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</si>
  <si>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</si>
  <si>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</si>
  <si>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</si>
  <si>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</si>
  <si>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</si>
  <si>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</si>
  <si>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</si>
  <si>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12569-AMPLIACIÓN  Y REHABILITACION DE 18 PLANTELES ESCOLARES EN LA PROVINCIA BARAHONA</t>
  </si>
  <si>
    <t>13043-CONSTRUCCIÓN DE 1 ESTANCIA INFANTIL EN LA PROVINCIA DE DAJABON</t>
  </si>
  <si>
    <t>14697-CONSTRUCCIÓN VERJA PERIMETRAL INTELIGENTE FRONTERA REPÚBLICA DOMINICANA-HAITÍ</t>
  </si>
  <si>
    <t>13546-CONSTRUCCIÓN DE PLANTELES EDUCATIVOS EN LA PROVINCIA DAJABÓN (FASE 3)</t>
  </si>
  <si>
    <t>12568-AMPLIACIÓN Y REHABILITACION DE 12 PLANTELES ESCOLARES EN LA PROVINCIA DAJABON</t>
  </si>
  <si>
    <t>13381-CONSTRUCCIÓN DE PLANTELES EDUCATIVOS EN LA PROVINCIA DE DAJABÓN (FASE 2)</t>
  </si>
  <si>
    <t>12525-CONSTRUCCIÓN DE 3 PLANTELES ESCOLARES EN LA PROVINCIA DAJABON</t>
  </si>
  <si>
    <t>13459-CONSTRUCCIÓN DE 1 ESTANCIA INFANTIL EN LA PROVINCIA DE DAJABON (FASE 2)</t>
  </si>
  <si>
    <t>14390-REMODELACIÓN DEL CAMPO DE BEISBOL MANUEL BUENO, MUNICIPIO EL PINO, PROVINCIA DAJABON</t>
  </si>
  <si>
    <t>14178-CONSTRUCCIÓN HOSPITAL MUNICIPAL DE DAJABÓN PROVINCIA DAJABÓN, REPÚBLICA DOMINICANA</t>
  </si>
  <si>
    <t>13047-CONSTRUCCIÓN DE 4 ESTANCIAS INFANTILES EN LA PROVINCIA DUARTE</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</si>
  <si>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</si>
  <si>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</si>
  <si>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</si>
  <si>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14570-CONSTRUCCIÓN DE PUENTE SOBRE EL RIO JAYA, SECTOR UGAMBA,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</si>
  <si>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</si>
  <si>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</si>
  <si>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</si>
  <si>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13579-AMPLIACIÓN DE PLANTELES EDUCATIVOS EN LA PROVINCIA DUARTE (FASE 3)</t>
  </si>
  <si>
    <t>13383-CONSTRUCCIÓN  DE PLANTELES EDUCATIVOS EN LA PROVINCIA DE DUARTE (FASE 2)</t>
  </si>
  <si>
    <t>13437-CONSTRUCCIÓN  DE 2  ESTANCIAS INFANTILES EN LA PROVINCIA DUARTE (FASE 2)</t>
  </si>
  <si>
    <t>12566-AMPLIACIÓN  Y REHABILITACION DE 29 PLANTELES ESCOLARES EN LA PROVINCIA DUARTE</t>
  </si>
  <si>
    <t>14244-REHABILITACIÓN DEL CLUB OLIMPIA, MUNICIPIO DE SAN FRANCISCO DE MACORIS,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</si>
  <si>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</si>
  <si>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</si>
  <si>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</si>
  <si>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13619-CONSTRUCCIÓN DE 1 ESTANCIAS INFANTILES EN LA PROVINCIA DE DUARTE (FASE 3)</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</si>
  <si>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</si>
  <si>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</si>
  <si>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</si>
  <si>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</si>
  <si>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13399-CONSTRUCCIÓN DE PLANTELES EDUCATIVOS EN LA PROVINCIA DE ELIAS PIÑA (FASE 2)</t>
  </si>
  <si>
    <t>12080-RECONSTRUCCIÓN CARRETERA COMENDADOR - GUAROA, PROV. ELIAS PIÑA</t>
  </si>
  <si>
    <t>12092-RECONSTRUCCIÓN CARRETERA MACASIAS GUAROA, CONSTRUCCION CALLES DE MACASIAS Y HELIPUERTO, PROV. ELIAS PIÑA</t>
  </si>
  <si>
    <t>13449-CONSTRUCCIÓN  DE 1 ESTANCIA INFANTIL EN LA PROVINCIA ELIAS PIÑA (FASE 2)</t>
  </si>
  <si>
    <t>12565-AMPLIACIÓN Y REHABILITACION DE 12 PLANTELES ESCOLARES  EN LA PROVINCIA ELIAS PIÑA</t>
  </si>
  <si>
    <t>13613-CONSTRUCCIÓN DE 1 ESTANCIA INFANTIL EN LA PROVINCIA DE ELÍAS PIÑA (FASE 3)</t>
  </si>
  <si>
    <t>14948-RECONSTRUCCIÓN DE 22KM DEL TRAMO CARRETERO EL CERCADO-HONDO VALLE, PROVINCIAS SAN JUAN Y ELIAS PIÑA</t>
  </si>
  <si>
    <t>13352-AMPLIACIÓN DE PLANTELES EDUCATIVOS EN LA PROVINCIA DE EL SEIBO (FASE 2)</t>
  </si>
  <si>
    <t>13550-CONSTRUCCIÓN DE PLANTELES EDUCATIVOS EN LA PROVINCIA EL SEIBO (FASE 3)</t>
  </si>
  <si>
    <t>12529-CONSTRUCCIÓN DE 6 PLANTELES ESCOLARES EN LA PROVINCIA EL SEIBO</t>
  </si>
  <si>
    <t>13458-CONSTRUCCIÓN  DE 1 ESTANCIA INFANTIL EN LA PROVINCIA DE EL SEIBO (FASE 2)</t>
  </si>
  <si>
    <t>13433-CONSTRUCCIÓN DE PLANTELES EDUCATIVOS EN LA PROVINCIA DE EL SEIBO (FASE 2)</t>
  </si>
  <si>
    <t>13747-RECONSTRUCCIÓN HOSPITAL TEOFILO HERNANDEZ, EL SEIBO</t>
  </si>
  <si>
    <t>14131-RECUPERACION DE LOS RECURSOS NATURALES EN LAS  SUB CUENCAS JAMAO Y VERAGUA</t>
  </si>
  <si>
    <t>13354-AMPLIACIÓN DE PLANTELES EDUCATIVOS EN LA PROVINCIA DE ESPAILLAT (FASE 2)</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</si>
  <si>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</si>
  <si>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</si>
  <si>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</si>
  <si>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</si>
  <si>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13569-AMPLIACIÓN DE PLANTELES EDUCATIVOS EN LA PROVINCIA ESPAILLAT (FASE 3)</t>
  </si>
  <si>
    <t>13398-CONSTRUCCIÓN DE PLANTELES EDUCATIVOS EN LA PROVINCIA DE ESPAILLAT (FASE 2)</t>
  </si>
  <si>
    <t>13446-CONSTRUCCIÓN  DE 1 ESTANCIA INFANTIL EN LA PROVINCIA ESPAILLAT (FASE 2)</t>
  </si>
  <si>
    <t>12572-AMPLIACIÓN Y REHABILITACION DE 4 PLANTELES ESCOLARES EN LA PROVINCIA ESPAILLAT</t>
  </si>
  <si>
    <t>15061-RECONSTRUCCIÓN DE LA INFRAESTRUCTURA VIAL URBANA DEL MUNICIPIO DE MOCA, PROVINCIA ESPAILLAT</t>
  </si>
  <si>
    <t>13609-CONSTRUCCIÓN DE 2 ESTANCIAS INFANTILES EN LA PROVINCIA DE ESPAILLAT (FASE 3)</t>
  </si>
  <si>
    <t>14793-MEJORAMIENTO DE LA INFRAESTRUCTURA DEPORTIVA DEL CENTRO EDUCATIVO PRIMARIA DON BOSCO, MUNICIPIO MOCA, PROVINCIA ESPAILLAT</t>
  </si>
  <si>
    <t>14794-MEJORAMIENTO DE LA INFRAESTRUCTURA DEPORTIVA DEL CENTRO EDUCATIVO ELADIO PEÑA DE LA ROSA, MUNICIPIO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</si>
  <si>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</si>
  <si>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</si>
  <si>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12534-CONSTRUCCIÓN DE 3 PLANTELES ESCOLARES EN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</si>
  <si>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</si>
  <si>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</si>
  <si>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</si>
  <si>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13467-CONSTRUCCIÓN DE 1 ESTANCIA INFANTIL EN LA PROVINCIA INDEPENDENCIA (FASE 2)</t>
  </si>
  <si>
    <t>13618-CONSTRUCCIÓN DE 1 ESTANCIA INFANTIL EN LA PROVINCIA DE INDEPENDENCIA  (FASE 3)</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</si>
  <si>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</si>
  <si>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</si>
  <si>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</si>
  <si>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</si>
  <si>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</si>
  <si>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</si>
  <si>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</si>
  <si>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</si>
  <si>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13580-AMPLIACIÓN DE PLANTELES EDUCATIVOS EN LA PROVINCIA DE LA ALTAGRACIA (FASE 3)</t>
  </si>
  <si>
    <t>13441-CONSTRUCCIÓN  DE 3 ESTANCIAS INFANTILES EN LA PROVINCIA DE LA ALTAGRACIA (FASE 2)</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</si>
  <si>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</si>
  <si>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</si>
  <si>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</si>
  <si>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</si>
  <si>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14058-CONSTRUCCIÓN DE LA FUNERARIA MUNICIPAL DE GUAYMATE, PROVINCIA LA ROMANA</t>
  </si>
  <si>
    <t>13052-CONSTRUCCIÓN 4 ESTANCIAS INFANTILES EN LA PROVINCIA DE LA ROMANA</t>
  </si>
  <si>
    <t>13561-CONSTRUCCIÓN DE PLANTELES EDUCATIVOS EN LA PROVINCIA LA ROMANA (FASE 3)</t>
  </si>
  <si>
    <t>13366-AMPLIACIÓN DE PLANTELES EDUCATIVOS EN LA PROVINCIA DE LA ROMANA (FASE 2)</t>
  </si>
  <si>
    <t>14125-CONSTRUCCIÓN DEL HOSPITAL DE VILLA HERMOSA EN LA PROVINCIA DE LA ROMANA</t>
  </si>
  <si>
    <t>13429-CONSTRUCCIÓN DE  3 ESTANCIAS INFANTILES EN LA PROVINCIA DE LA ROMANA (FASE 2)</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</si>
  <si>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</si>
  <si>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</si>
  <si>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</si>
  <si>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13616-CONSTRUCCIÓN DE 1 ESTANCIAS INFANTILES EN LA PROVINCIA DE LA ROMANA  (FASE 3)</t>
  </si>
  <si>
    <t>14672-CONSTRUCCIÓN DE INFRAESTRUCTURAS PARA LA DISPOSICIÓN DE RESIDUOS SÓLIDOS EN LA VEGA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</si>
  <si>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</si>
  <si>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</si>
  <si>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</si>
  <si>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</si>
  <si>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14628-CONSTRUCCIÓN DE FUNERARIA EN EL DISTRITO MUNICIPAL LA SABINA, MUNICIPIO CONSTANZA, PROVINCIA LA VEGA.</t>
  </si>
  <si>
    <t>13587-AMPLIACIÓN DE PLANTELES EDUCATIVOS EN LA PROVINCIA DE LA VEGA (FASE 3)</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</si>
  <si>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</si>
  <si>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</si>
  <si>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</si>
  <si>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12579-AMPLIACIÓN Y REHABILITACION DE 22 PLANTELES ECOLARES EN LA PROVINCIA DE LA VEGA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</si>
  <si>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</si>
  <si>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</si>
  <si>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</si>
  <si>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</si>
  <si>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</si>
  <si>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</si>
  <si>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</si>
  <si>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13056-CONSTRUCCIÓN DE 1 ESTANCIA INFANTIL EN LA PROVINCIA DE MARIA TRINIDAD SANCHEZ</t>
  </si>
  <si>
    <t>13564-CONSTRUCCIÓN DE PLANTELES EDUCATIVOS EN LA PROVINCIA MARIA TRINIDAD SÁNCHEZ (FASE 3 )</t>
  </si>
  <si>
    <t>13368-AMPLIACIÓN DE PLANTELES EDUCATIVOS EN LA PROVINCIA DE MARIA TRINIDAD SANCHEZ (FASE 2)</t>
  </si>
  <si>
    <t>12538-CONSTRUCCIÓN DE 12 PLANTELES ESCOLARES EN LA PROVINCIA MARIA TRINIDAD SANCHEZ</t>
  </si>
  <si>
    <t>14578-CONSTRUCCIÓN DE FUNERARIAS EN LAS GORDAS Y MATA BONITA, MUNICIPIO NAGUA, PROVINCIA MARÍA TRINIDAD SÁNCHEZ</t>
  </si>
  <si>
    <t>13601-AMPLIACIÓN DE PLANTELES EDUCATIVOS EN LA PROVINCIA DE MARIA TRINIDAD SANCHEZ (FASE 3)</t>
  </si>
  <si>
    <t>12580-AMPLIACIÓN Y REHABILITACION DE 9 PLANTELES ESCOLARES EN LA PROVINCIA MARIA TRINIDAD SANCHEZ</t>
  </si>
  <si>
    <t>13406-CONSTRUCCIÓN DE PLANTELES EDUCATIVOS EN LA PROVINCIA DE MARIA TRINIDAD SANCHEZ (FASE 2)</t>
  </si>
  <si>
    <t>13461-CONSTRUCCIÓN  DE 1 ESTANCIA INFANTIL EN LA PROVINCIA DE MARIA TRINIDAD SANCHEZ (FASE 2)</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</si>
  <si>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</si>
  <si>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</si>
  <si>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</si>
  <si>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</si>
  <si>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13541-CONSTRUCCIÓN DE PLANTELES EDUCATIVOS EN LA PROVINCIA MONTE CRISTI (FASE 3)</t>
  </si>
  <si>
    <t>13059-CONSTRUCCIÓN DE 1 ESTANCIA INFANTIL EN LA PROVINCIA DE MONTE CRISTI</t>
  </si>
  <si>
    <t>13370-AMPLIACIÓN DE PLANTELES EDUCATIVOS EN LA PROVINCIA DE MONTE CRISTI (FASE 2)</t>
  </si>
  <si>
    <t>12540-CONSTRUCCIÓN DE 9 PLANTELES ESCOLARES EN LA PROVINCIA MONTECRISTI</t>
  </si>
  <si>
    <t>14613-CONSTRUCCIÓN DE FUNERARIAS EN COMUNIDADES DE LA PROVINCIA MONTECRISTI</t>
  </si>
  <si>
    <t>14488-Construcción Hospital Municipal Villa Vásquez, Provincia de Monte Cristi.</t>
  </si>
  <si>
    <t>13408-CONSTRUCCIÓN  DE PLANTELES EDUCATIVOS EN LA PROVINCIA DE MONTE CRISTI (FASE 2)</t>
  </si>
  <si>
    <t>13460-CONSTRUCCIÓN  DE 1 ESTANCIA INFANTIL EN LA PROVINCIA DE MONTE CRISTI (FASE 2)</t>
  </si>
  <si>
    <t>12582-AMPLIACIÓN Y REHABILITACION DE 19 PLANTELES ESCOLARES EN LA PROVINCIA MONTECRISTI</t>
  </si>
  <si>
    <t>13608-CONSTRUCCIÓN DE 1 ESTANCIAS INFANTILES EN LA PROVINCIA DE MONTECRISTI (FASE 3)</t>
  </si>
  <si>
    <t>14774-CONSTRUCCIÓN DE MUELLE PESQUERO EN EL DISTRITIO MUNICIPAL JUANCHO, PROVINCIA PEDERNALES</t>
  </si>
  <si>
    <t>14421-RECONSTRUCCIÓN DE PUENTE EN LA COMUNIDAD AGUAS NEGRAS, DISTRITO MUNICIPAL JOSÉ F.CO PEÑA GÓMEZ,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</si>
  <si>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</si>
  <si>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</si>
  <si>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</si>
  <si>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12543-CONSTRUCCIÓN DE 3 PLANTELES ESCOLARES EN LA PROVINCIA PEDERNALES</t>
  </si>
  <si>
    <t>13448-CONSTRUCCIÓN  DE 1 ESTANCIA INFANTIL EN LA PROVINCIA DE PEDERNALES (FASE 2)</t>
  </si>
  <si>
    <t>13941-TRANSFERENCIA DE CAPACIDADES PARA LA IMPLEMENTACIÓN DE PROCESOS DE PRODUCCIÓN MÁS LIMPIA EN PEQUEÑOS HOTELES DE PEDERNALES</t>
  </si>
  <si>
    <t>14037-FORTALECIMIENTO DE LA CAPACIDAD DE GESTIÓN DE LOS GOBIERNOS LOCALES CON PARTICIPACIÓN DE LA SOCIEDAD CIVIL DE PERDERNALES</t>
  </si>
  <si>
    <t>14668-CONSTRUCCIÓN CUARTEL, TORRES DE VIGILANCIA Y VIVIENDAS PARA MILITARES DEL CESFRONT, MUNICIPIO DE PEDERNALES, PROVINCIA PEDERNALES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</si>
  <si>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</si>
  <si>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</si>
  <si>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</si>
  <si>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</si>
  <si>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</si>
  <si>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13068-CONSTRUCCIÓN DE I ESTANCIA INFATIL EN LA PROVINCIA DE PERAVIA</t>
  </si>
  <si>
    <t>12564-CONSTRUCCIÓN DE 15 PLANTELES ESCOLARES EN LA PROVINCIA PERAVIA</t>
  </si>
  <si>
    <t>14635-CONSTRUCCIÓN CENTRO UNIVERSITARIO REGIONAL UASD BANI, PROVINCIA PERAVIA</t>
  </si>
  <si>
    <t>13410-CONSTRUCCIÓN DE PLANTELES EDUCATIVOS EN LA PROVINCIA DE PERAVIA (FASE 2)</t>
  </si>
  <si>
    <t>13450-CONSTRUCCIÓN  DE 2 ESTANCIAS INFATILES EN LA PROVINCIA DE PERAVIA (FASE 2)</t>
  </si>
  <si>
    <t>15065-RECONSTRUCCIÓN  DE INFRAESTRUCTURA VIAL URBANA DEL MUNICIPIO DE BANÍ, PROVINCIA PERAVIA</t>
  </si>
  <si>
    <t>12586-AMPLIACIÓN Y REHABILITACION DE 1 PLANTEL ESCOLAR EN LA PROVINCIA PERAVIA</t>
  </si>
  <si>
    <t>13603-CONSTRUCCIÓN DE 2 ESTANCIAS INFANTILES EN LA PROVINCIA DE PERAVIA (FASE 3)</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</si>
  <si>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</si>
  <si>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</si>
  <si>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</si>
  <si>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</si>
  <si>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</si>
  <si>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</si>
  <si>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13374-AMPLIACIÓN DE PLANTELES EDUCATIVOS EN LA PROVINCIA DE PUERTO PLATA (FASE 2)</t>
  </si>
  <si>
    <t>12544-CONSTRUCCIÓN DE 18 PLANTELES ESCOLARES EN LA PROVINCIA PUERTO PLATA</t>
  </si>
  <si>
    <t>13597-AMPLIACIÓN DE PLANTELES DUCATIVOS EN LA PROVINCA PUERTO PLATA (FASE 3)</t>
  </si>
  <si>
    <t>13438-CONSTRUCCIÓN DE 4 ESTANCIAS INFANTILES EN LA PROVINCIA DE PUERTO PLATA (FASE 2)</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</si>
  <si>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</si>
  <si>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</si>
  <si>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</si>
  <si>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</si>
  <si>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</si>
  <si>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</si>
  <si>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</si>
  <si>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13620-CONSTRUCCIÓN DE 1 ESTANCIAS INFANTILES EN LA PROVINCIA DE PUERTO PLATA (FASE 3)</t>
  </si>
  <si>
    <t>14235-CONSTRUCCIÓN DESTACAMENTOS POLICIALES EN DIFERENTES COMUNIDADES DE LA  PROVINCIA PUERTO PLATA</t>
  </si>
  <si>
    <t>14396-RESTAURACIÓN DE AREA ARQUEOLOGICA EN EL PARQUE ARQUEOLOGICO LA ISABELA HISTORICA,  MUNICIPIO DE LUPERÓN, PROVINCIA PUERTO PLATA</t>
  </si>
  <si>
    <t>14397-RESTAURACIÓN ÁREA EXTERIOR DEL PARQUE ARQUEOLÓGICO LA ISABELA HISTÓRICA,  MUNICIPIO DE LUPERÓN, PROVINCIA PUERTO PLATA</t>
  </si>
  <si>
    <t>14399-RESTAURACIÓN ÁREA DE RECREACIÓN HISTÓRICA (ALDEA INDÍGENA), PARQUE ARQUEOLÓGICO LA ISABELA HISTORICA, MUNICIPIO LUPERON,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</si>
  <si>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</si>
  <si>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</si>
  <si>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</si>
  <si>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13051-CONSTRUCCIÓN DE 1 ESTANCIA INFANTIL EN LA PROVINCIA HERMANAS MIRABAL</t>
  </si>
  <si>
    <t>15013-RECONSTRUCCIÓN DEL CAMINO VECINAL MONTELLANO-LOS LIRIOS-LOS ARACENA-LOS ABANICOS, SALCEDO , PROVINCIA HERMANAS MIRABAL</t>
  </si>
  <si>
    <t>13558-CONSTRUCCIÓN DE PLANTELES EDUCATIVOS EN LA PROVINCIA HERMANAS MIRABAL (FASE 3)</t>
  </si>
  <si>
    <t>12532-CONSTRUCCIÓN DE 11 PLANTELES ESCOLARES EN LA PROVINCIA HERMANAS MIRABAL</t>
  </si>
  <si>
    <t>14596-CONSTRUCCIÓN DE 2 PUENTES EN LAS COMUNIDADES DE LA CAOBA Y JAYABO, MUNICIPIO SALCEDO, PROVINCIA HERMANAS MIRABAL</t>
  </si>
  <si>
    <t>13595-AMPLIACIÓN DE PLANTELES EDUCATIVOS EN LA PROVINCIA HERMANAS MIRABAL (FASE 3)</t>
  </si>
  <si>
    <t>13401-CONSTRUCCIÓN DE PLANTELES EDUCATIVOS EN LA PROVINCIA DE HERMANAS MIRABAL (FASE 2)</t>
  </si>
  <si>
    <t>15029-RECONSTRUCCIÓN DE LA INFRAESTRUCTURA VIAL URBANA DEL MUNICIPIO DE SALCEDO, PROVINCIA HERMANAS MIRABAL</t>
  </si>
  <si>
    <t>13456-CONSTRUCCIÓN  DE 1 ESTANCIA INFANTIL EN LA PROVINCIA HERMANAS MIRABAL (FASE 2)</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</si>
  <si>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</si>
  <si>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</si>
  <si>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</si>
  <si>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</si>
  <si>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</si>
  <si>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</si>
  <si>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13642-CONSTRUCCIÓN HOSPITAL LAS TERRENAS, PROVINCIA SAMANÁ</t>
  </si>
  <si>
    <t>13946-RECONSTRUCCIÓN ENTRADA DE ACCESO A LA PROVINCIA SAMANÁ</t>
  </si>
  <si>
    <t>13062-CONSTRUCCIÓN DE 1 ESTANCIA INFANTIL EN LA PROVINCIA SAMANA</t>
  </si>
  <si>
    <t>13551-CONSTRUCCIÓN DE PLANTELES EDUCATIVOS EN LA PROVINCIA SAMANÁ (FASE 3)</t>
  </si>
  <si>
    <t>12556-CONSTRUCCIÓN DE 12 PLANTELES ESCOLARES EN LA PROVINCIA SAMANA</t>
  </si>
  <si>
    <t>13412-CONSTRUCCIÓN DE PLANTELES EDUCATIVOS EN LA PROVINCIA DE SAMANÁ (FASE 2)</t>
  </si>
  <si>
    <t>13462-CONSTRUCCIÓN  DE 2 ESTANCIA INFANTIL EN LA PROVINCIA SAMANA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</si>
  <si>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</si>
  <si>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</si>
  <si>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</si>
  <si>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</si>
  <si>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14626-CONSTRUCCIÓN DE INFRAESTRUCTURA PARA LA DISPOSICIÓN FINAL DE RESIDUOS SÓLIDOS EN HAINA, PROVINCIA SAN CRISTOBAL</t>
  </si>
  <si>
    <t>14296-CONSTRUCCIÓN PUENTE CAMBITA, PROVINCIA SAN CRISTOBAL</t>
  </si>
  <si>
    <t>14692-CONSTRUCCIÓN Y EQUIPAMIENTO CIUDAD SANITARIA SAN CRISTÓBAL</t>
  </si>
  <si>
    <t>13058-CONSTRUCCIÓN DE 5 ESTANCIAS INFANTILES EN LA PROVINCIA DE SAN CRISTOBAL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</si>
  <si>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</si>
  <si>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</si>
  <si>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</si>
  <si>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</si>
  <si>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</si>
  <si>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</si>
  <si>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</si>
  <si>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</si>
  <si>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</si>
  <si>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</si>
  <si>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</si>
  <si>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13428-CONSTRUCCIÓN  DE 5 ESTANCIAS INFANTILES EN LA PROVINCIA DE SAN CRISTOBAL (FASE 2)</t>
  </si>
  <si>
    <t>15053-RECONSTRUCCIÓN DE LA INFRAESTRUCTURA VIAL URBANA DEL MUNICIPIO DE SAN CRISTÓBAL, PROVINCIA SAN CRISTÓBAL</t>
  </si>
  <si>
    <t>13413-CONSTRUCCIÓN DE PLANTELES EDUCATIVOS EN LA PROVINCIA DE SAN CRISTÓBAL (FASE 2)</t>
  </si>
  <si>
    <t>12589-AMPLIACIÓN Y REHABILITACION DE 14 PLANTELES ESCOLARES  EN LA PROVINCIA SAN CRISTOBAL</t>
  </si>
  <si>
    <t>13612-CONSTRUCCIÓN DE 1 ESTANCIAS INFANTILES EN LA PROVINCIA DE SAN CRISTÓBAL (FASE 3)</t>
  </si>
  <si>
    <t>13706-AMPLIACIÓN DEL PLANTEL EDUCATIVO INSTITUTO POLITÉCNICO LOYOLA, EN LA PROVINCIA SAN CRISTÓBAL</t>
  </si>
  <si>
    <t>13707-AMPLIACIÓN DEL INSTITUTO PREPARATORIO DE MENORES SC "REFOR", PROVINCIA DE SAN CRISTÓBAL.</t>
  </si>
  <si>
    <t>14673-REMODELACIÓN CANCHA DE BALONCESTO LOS BUITRES, PROVINCIA SAN CRISTOBAL</t>
  </si>
  <si>
    <t>14675-REMODELACIÓN CANCHA DE BALONCESTO EN LA COMUNIDAD ITABO, MUNICIPIO BAJOS DE HAINA, PROVINCIA SAN CRISTOBAL</t>
  </si>
  <si>
    <t>14676-REMODELACIÓN CAMPO DE BEISBOL EN LA COMUNIDAD SAINAGUA, PROVINCIA SAN CRISTOBAL</t>
  </si>
  <si>
    <t>14677-REMODELACIÓN CANCHA DE BALONCESTO EN LA COMUNIDAD DE HATILLO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</si>
  <si>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</si>
  <si>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</si>
  <si>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</si>
  <si>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</si>
  <si>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14789-REHABILITACIÓN CENTRO COMUNAL LOS MONTONES, MUNICIPIO JUAN DE HERRERA,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</si>
  <si>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</si>
  <si>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</si>
  <si>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</si>
  <si>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</si>
  <si>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</si>
  <si>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13427-CONSTRUCCIÓN CONSTRUCCIÓN DE 2 ESTANCIAS INFANTILES EN LA PROVINCIA SAN JUAN (FASE 2)</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</si>
  <si>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</si>
  <si>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</si>
  <si>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</si>
  <si>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</si>
  <si>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</si>
  <si>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</si>
  <si>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</si>
  <si>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</si>
  <si>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14699-CONSTRUCCIÓN CAMPO DE BEISBOL EN EL DISTRITO MUNICIPAL BATISTA, MUNICIPIO EL CERCADO, PROVINCIA SAN JUAN</t>
  </si>
  <si>
    <t>14527-REHABILITACIÓN DEL PARQUE Y CONSTRUCCIÓN PLAZOLETA EL FARO, MUNICIPIO SAN PEDRO DE MACORÍS, PROVINCIA SAN PEDRO DE MACORIS</t>
  </si>
  <si>
    <t>13359-AMPLIACIÓN DE PLANTELES EDUCATIVOS EN LA PROVINCIA DE SAN PEDRO DE MACORÍS (FASE 2)</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</si>
  <si>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</si>
  <si>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</si>
  <si>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</si>
  <si>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</si>
  <si>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13430-CONSTRUCCIÓN  DE 3 ESTANCIAS INFANTILES EN LA PROVINCIA DE SAN PEDRO DE MACORIS (FASE 2)</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</si>
  <si>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</si>
  <si>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</si>
  <si>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</si>
  <si>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</si>
  <si>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</si>
  <si>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</si>
  <si>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13360-AMPLIACIÓN  DE PLANTELES EDUCATIVOS EN LA PROVINCIA DE SANCHEZ RAMIREZ (FASE 2)</t>
  </si>
  <si>
    <t>14720-CONSTRUCCIÓN CENTRO UNIVERSITARIO REGIONAL UASD, COTUÍ, PROVINCIA SÁNCHEZ RAMÍREZ</t>
  </si>
  <si>
    <t>13073-CONSTRUCCIÓN 1 ESTANCIA INFANTIL EN LA PROVINCIA DE SANCHEZ RAMIREZ</t>
  </si>
  <si>
    <t>13418-CONSTRUCCIÓN DE PLANTELES EDUCATIVOS EN LA PROVINCIA DE SANCHEZ RAMÍREZ (FASE 2)</t>
  </si>
  <si>
    <t>13590-CONSTRUCCIÓN DE PLANTELES EDUCATIVOS EN LA PROVINCIA SÁNCHEZ RAMÍREZ (FASE 3)</t>
  </si>
  <si>
    <t>13464-CONSTRUCCIÓN DE 2 ESTANCIAS INFANTILES EN LA PROVINCIA DE SANCHEZ RAMIREZ (FASE 2)</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</si>
  <si>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</si>
  <si>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</si>
  <si>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</si>
  <si>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14602-CONSTRUCCIÓN DE 864 VIVIENDAS EN EL SECTOR LOS SALADOS, MUNICIPIO SANTIAGO DE LOS CABALLEROS,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</si>
  <si>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</si>
  <si>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</si>
  <si>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</si>
  <si>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</si>
  <si>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</si>
  <si>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</si>
  <si>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</si>
  <si>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</si>
  <si>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14712-CONSTRUCCIÓN EDIFICIO DE AULAS PARA EL CENTRO DE CORRECCION Y REHABILITACION RAFEY , PROVINCIA SANTIAGO</t>
  </si>
  <si>
    <t>13070-CONSTRUCCIÓN DE 10 ESTANCIAS INFANTILES EN LA PROVINCIA SANTIAGO</t>
  </si>
  <si>
    <t>14127-REMODELACIÓN HOSPITAL MUNICIPAL DE SAN JOSÉ DE LAS MATAS EN LA PROVINCIA DE SANTIAGO</t>
  </si>
  <si>
    <t>13425-CONSTRUCCIÓN  DE 8 ESTANCIAS INFANTILES EN LA PROVINCIA SANTIAGO (FASE 2)</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</si>
  <si>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</si>
  <si>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</si>
  <si>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</si>
  <si>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</si>
  <si>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14745-REHABILITACIÓN DE 40 KM DE VÍAS TERCIARIAS CONEXAS A LA CARRETERA GREGORIO LUPERÓN, PROVINCIAS SANTIAGO Y PUERTO PLATA</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</si>
  <si>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</si>
  <si>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</si>
  <si>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</si>
  <si>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</si>
  <si>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12594-AMPLIACIÓN  Y REHABILITACION DE 12 PLANTELES ESCOLARES EN LA PROVINCIA SANTIAGO</t>
  </si>
  <si>
    <t>14921-AMPLIACIÓN AV. PRESIDENTE ANTONIO GUZMÁN DESDE UNIVERSIDAD ISA HASTA EL CRUCE ALTO DEL YAQUE Y LA CANELA, SANTIAGO DE LOS CABALLERO</t>
  </si>
  <si>
    <t>15019-AMPLIACIÓN DEL CENTRO SECUNDARIO PEKÍN ADENTRO (SEGUNDA ETAPA), MUNICIPIO SANTIAGO DE LOS CABALLEROS.</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</si>
  <si>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</si>
  <si>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</si>
  <si>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</si>
  <si>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13075-CONSTRUCCIÓN DE 1 ESTANCIA INFANTIL EN LA PROVINCIA DE SANTIAGO RODRIGUEZ</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</si>
  <si>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</si>
  <si>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</si>
  <si>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</si>
  <si>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13592-CONSTRUCCIÓN DE PLANTELES EDUCATIVOS EN LA PROVINCIA SANTIAGO RODRÍGUEZ (FASE 3)</t>
  </si>
  <si>
    <t>14247-CONSTRUCCIÓN CASA HOGAR DE ANCIANOS EN SABANETA, MUNICIPIO SAN IGNACIO DE SABANETA, PROVINCIA SANTIAGO RODRIGUEZ</t>
  </si>
  <si>
    <t>13364-AMPLIACIÓN DE PLANTELES EDUCATIVOS EN LA PROVINCIA DE VALVERDE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</si>
  <si>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</si>
  <si>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</si>
  <si>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</si>
  <si>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</si>
  <si>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</si>
  <si>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</si>
  <si>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</si>
  <si>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</si>
  <si>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</si>
  <si>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</si>
  <si>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</si>
  <si>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</si>
  <si>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</si>
  <si>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</si>
  <si>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</si>
  <si>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</si>
  <si>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</si>
  <si>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</si>
  <si>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13063-CONSTRUCCIÓN DE 1 ESTANCIA INFANTIL EN LA PROVINCIA DE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</si>
  <si>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</si>
  <si>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</si>
  <si>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</si>
  <si>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</si>
  <si>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</si>
  <si>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</si>
  <si>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13463-CONSTRUCCIÓN  DE 1 ESTANCIAS INFANTILES EN LA PROVINCIA DE MONSEÑOR NOUEL (FASE 2)</t>
  </si>
  <si>
    <t>13617-CONSTRUCCIÓN DE 1 ESTANCIAS INFANTILES EN LA PROVINCIA DE MOSEÑOR NOUEL (FASE 3)</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</si>
  <si>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</si>
  <si>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</si>
  <si>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</si>
  <si>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</si>
  <si>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</si>
  <si>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</si>
  <si>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</si>
  <si>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</si>
  <si>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</si>
  <si>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</si>
  <si>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13573-AMPLIACIÓN DE PLANTELES EDUCATIVOS EN LA PROVINCIA DE MONTE PLATA (FASE 3)</t>
  </si>
  <si>
    <t>12584-AMPLIACIÓN Y REHABILITACION DE 15 PLANTELES ESCOLARES  EN LA PROVINCIA MONTE PLATA</t>
  </si>
  <si>
    <t>13465-CONSTRUCCIÓN  DE 1 ESTANCIA INFANTIL EN LA PROVINCIA DE MONTE PLATA (FASE 2)</t>
  </si>
  <si>
    <t>13606-CONSTRUCCIÓN DE 3 ESTANCIAS INFANTILES EN LA PROVINCIA DE MONTE PLATA (FASE 3)</t>
  </si>
  <si>
    <t>12720-RECONSTRUCCIÓN CARRETERA HATO MAYOR - EL PUERTO, PROVINCIA HATO MAYOR</t>
  </si>
  <si>
    <t>13555-CONSTRUCCIÓN DE PLANTELES EDUCATIVOS EN LA PROVINCIA HATO MAYOR (FASE 3)</t>
  </si>
  <si>
    <t>13053-CONSTRUCCIÓN DE 1 ESTANCIA INFANTIL EN LA PROVINCIA DE HATO MAYOR</t>
  </si>
  <si>
    <t>14916-REMODELACIÓN POLIDEPORTIVO HÉCTOR MONEGRO "EL VIKINGO", PROVINCIA HATO MAYOR.</t>
  </si>
  <si>
    <t>12531-CONSTRUCCIÓN DE 5 PLANTELES ESCOLARES EN LA PROVINCIA HATO MAYOR</t>
  </si>
  <si>
    <t>1729-RECONSTRUCCIÓN CARRETERA HATO MAYOR - SABANA DE LA MAR, PROV., HATO MAYOR</t>
  </si>
  <si>
    <t>14278-CONSTRUCCIÓN EXTENSION UASD HATO MAYOR</t>
  </si>
  <si>
    <t>13400-CONSTRUCCIÓN DE PLANTELES EDUCATIVOS EN LA PROVINCIA DE HATO MAYOR (FASE 2)</t>
  </si>
  <si>
    <t>12573-AMPLIACIÓN Y REHABILITACION DE 8 PLANTELES ESCOLARES EN LA PROVINCIAHATO MAYOR</t>
  </si>
  <si>
    <t>13672-CONSTRUCCIÓN DE 96 VIVIENDAS EN EL MUNICIPIO SABANA DE LA MAR, PROVINCIA HATO MAYOR</t>
  </si>
  <si>
    <t>13604-CONSTRUCCIÓN DE 1 ESTANCIAS INFANTILES EN LA PROVINCIA DE HATO MAYOR  (FASE 3)</t>
  </si>
  <si>
    <t>13852-RESTAURACIÓN DE LA CUENCA  DEL RÍO OCOA Y SU  COSTA EN LA PROVINCIA SAN JOSÉ DE OCOA.</t>
  </si>
  <si>
    <t>13069-CONSTRUCCIÓN 1 ESTANCIA INFANTIL EN LA PROVINCIA DE SAN JOSE DE OCOA</t>
  </si>
  <si>
    <t>12548-CONSTRUCCIÓN DE 6 PLANTELES ESCOLARES EN LA PROVINCIA SAN JOSE DE OCOA</t>
  </si>
  <si>
    <t>13593-AMPLIACIÓN DE PLANTELES EDUCATIVOS EN LA PROVINCIA DE SAN JOSÉ DE OCOA (FASE 3)</t>
  </si>
  <si>
    <t>13451-CONSTRUCCIÓN  1 ESTANCIA INFANTIL EN LA PROVINCIA DE SAN JOSE DE OCOA (FASE 2)</t>
  </si>
  <si>
    <t>13414-CONSTRUCCIÓN DE PLANTELES EDUCATIVOS EN LA PROVINCIA DE SAN JOSÉ DE OCOA (FASE 2)</t>
  </si>
  <si>
    <t>13615-CONSTRUCCIÓN DE 1 ESTANCIAS INFANTILES EN LA PROVINCIA DE SAN JOSÉ DE OCOA (FASE 3)</t>
  </si>
  <si>
    <t>14587-CONSTRUCCIÓN DE 2,384 VIVIENDAS EN EL DISTRITO MUNICIPAL SAN LUIS, PROVINCIA SANTO DOMINGO</t>
  </si>
  <si>
    <t>14649-MEJORAMIENTO DE 100,000 VIVIENDAS EN LA REPÚBLICA DOMINICANA</t>
  </si>
  <si>
    <t>14054-AMPLIACIÓN DEL SERVICIO DE LA LINEA 1 DEL METRO DE SANTO DOMINGO</t>
  </si>
  <si>
    <t>14118-CONSTRUCCIÓN DE LA 2 LINEA DEL TELEFÉRICO DE SANTO DOMINGO, SANTO DOMINGO OESTE Y LOS ALCARRIZOS</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</si>
  <si>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</si>
  <si>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</si>
  <si>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</si>
  <si>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</si>
  <si>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13635-CONSTRUCCIÓN EDIFICIO DE DOS NIVELES DEL INSTITUTO DE CARDIOLOGÍA</t>
  </si>
  <si>
    <t>14524-CONSTRUCCIÓN CAMPO DE BÉISBOL Y CANCHA DE BALONCESTO PUNTA LICEY DE VILLA MELLA, MUNICIPIO SANTO DOMINGO NORTE, SANTO DOMINGO</t>
  </si>
  <si>
    <t>13637-CONSTRUCCIÓN PALACIO DE JUSTICIA DE SANTO DOMINGO ESTE</t>
  </si>
  <si>
    <t>14525-CONSTRUCCIÓN CLUB DEPORTIVO VILLA MELLA, MUNICIPIO SANTO DOMINGO NORTE, PROVINCIA SANTO DOMINGO</t>
  </si>
  <si>
    <t>12089-CONSTRUCCIÓN DE LA INTERCONEXION CARRETERA ZONA FRANCA GUERRA Y NUEVA AUTOPISTA DEL NORDESTE</t>
  </si>
  <si>
    <t>14781-REMODELACIÓN CANCHA DE BALONCESTO PALAVÉ, SECTOR MANOGUAYABO, MUNICIPIO SANTO DOMINGO OESTE, PROVINCIA SANTO DOMINGO.</t>
  </si>
  <si>
    <t>13879-CONSTRUCCIÓN DE 400 VIVIENDAS EN LA PROVINCIA SANTO DOMINGO</t>
  </si>
  <si>
    <t>14528-RECONSTRUCCIÓN DE PUENTE ALCANTARILLA SOBRE RIO CURVA DEL VIVERO CARRETERA EL LIMON 2, D. M. LA CUABA, MUNICIPIO PEDRO BRAND</t>
  </si>
  <si>
    <t>14542-CONSTRUCCIÓN Y RECONSTRUCCIÓN DE DESTACAMENTOS POLICIALES EN COMUNIDADES DE LA PROVINCIA SANTO DOMINGO</t>
  </si>
  <si>
    <t>14574-CONSTRUCCIÓN  NUEVO PUENTE FLOTANTE SOBRE EL RLO OZAMA, DISTRITO NACIONAL</t>
  </si>
  <si>
    <t>13363-AMPLIACIÓN DE PLANTELES EDUCATIVOS EN LA PROVINCIA DE SANTO DOMINGO (FASE 2)</t>
  </si>
  <si>
    <t>13949-CONSTRUCCIÓN CONSTRUCCIÓN DE ESTACIONES DE PASAJEROS INTERURBANA EN EL GRAN SANTO DOMINGO Y EL DISTRITO NACIONAL</t>
  </si>
  <si>
    <t>14769-CONSTRUCCIÓN IGLESIA SANTISIMA CRUZ EN EL SECTOR EL CAFÉ DE HERRERA, MUNICIPIO SANTO DOMINGO OESTE, PROVINCIA SANTO DOMINGO</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</si>
  <si>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</si>
  <si>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</si>
  <si>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</si>
  <si>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</si>
  <si>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14238-CONSTRUCCIÓN CANCHA DE BALONCESTO RIVERA DEL OZAMA, SECTOR LOS TRES BRAZOS, MUNICIPIO SANTO DOMINGO ESTE, PROVINCIA SANTO DOMINGO</t>
  </si>
  <si>
    <t>13578-AMPLIACIÓN DE PLANTELES EDUCATIVOS EN LA PROVINCIA SANTO DOMINGO (FASE 3)</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</si>
  <si>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</si>
  <si>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</si>
  <si>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</si>
  <si>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</si>
  <si>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</si>
  <si>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</si>
  <si>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</si>
  <si>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</si>
  <si>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</si>
  <si>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</si>
  <si>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</si>
  <si>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13867-CENSO  NACIONAL DE POBLACIÓN Y VIVIENDA 2020 DE LA REPÚBLICA DOMINICANA X EDICIÓN</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</si>
  <si>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</si>
  <si>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</si>
  <si>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</si>
  <si>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13696-APOYO  DE LA EDUCACIÓN PRE-UNIVERSITARIA A TRAVÉS DEL PACTO EDUCATIVO EN LA REPÚBLICA DOMINICANA.</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</si>
  <si>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</si>
  <si>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</si>
  <si>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</si>
  <si>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</si>
  <si>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14028-MEJORAMIENTO DE PAREDES Y TECHOS A NIVEL NACIONAL</t>
  </si>
  <si>
    <t>14233-REHABILITACIÓN HOSPITAL GENERAL Y ESPECIALIDADES DR. NELSON ASTACIO, SANTO DOMINGO NORTE, PROV. SANTO DOMINGO,</t>
  </si>
  <si>
    <t>14328-RECUPERACION PROGRAMA DE RESILENCIA</t>
  </si>
  <si>
    <t>13836-RECONSTRUCCIÓN DE LA CAPA DE RODADURA DE LA AUTOPISTA JUAN PABLO DUARTE</t>
  </si>
  <si>
    <t>14402-DESARROLLO DE CAPACIDADES ECONÓMICO - RURAL DE LA JUVENTUD EN EL ESTE, CIBAO NORDESTE Y SUR CENTRAL- PRORURAL JOVEN (F2)</t>
  </si>
  <si>
    <t>14576-FORTALECIMIENTO DE LA GESTION DEL SERVICIO CIVIL DE LA REPUBLICA DOMINICANA</t>
  </si>
  <si>
    <t>14738-FORTALECIMIENTO-INSTITUCIONAL PARA APOYO A LA AGENDA DE TRANSPARENCIA E INTEGRIDAD EN REPÚBLICA DOMINICANA</t>
  </si>
  <si>
    <t>14120-MEJORAMIENTO DE LA EDUCACIÓN PARA LA FORMACIÓN TÉCNICO PROFESIONAL EN LA R. D.</t>
  </si>
  <si>
    <t>15015-REHABILITACIÓN  Y MANTENIMIENTO DE CARRETERAS  (117 KM) Y CAMINOS VECINALES (884 KM) A NIVEL NACIONAL</t>
  </si>
  <si>
    <t>14494-FORTALECIMIENTO DE LA IMPLEMENTACIÓN DE LA AGENDA 2030 EN LA REPUBLICA DOMINICANA</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</si>
  <si>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</si>
  <si>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</si>
  <si>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</si>
  <si>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14671-FORTALECIMIENTO DE LA CAPACIDAD DE RESPUESTA DEL SISTEMA PENITENCIARIO DE REPUBLICA DOMINICANA</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</si>
  <si>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</si>
  <si>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</si>
  <si>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</si>
  <si>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</si>
  <si>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2314-BONO DISCAPACIDAD</t>
  </si>
  <si>
    <t>3.2.01-Protección de biodiversidad y el paisaje</t>
  </si>
  <si>
    <t>60-CONSTRUCCIÓN CIUDAD JUDICIAL MUNICIPIO SANTO DOMINGO OESTE, PROVINCIA SANTO DOMINGO</t>
  </si>
  <si>
    <t>15005-CONSTRUCCIÓN CIUDAD JUDICIAL MUNICIPIO SANTO DOMINGO OESTE, PROVINCIA SANTO DOMINGO</t>
  </si>
  <si>
    <t>Ejecución 1ro de enero - 17 de febrero de 2023 *</t>
  </si>
  <si>
    <t>* Fecha de imputación al 17 de febrero  y  fecha de registro al 20 de febrero de 2023. La fecha de imputación representa los gastos o ingresos en el momento de su ejecución, mientras que la fecha de registro representa el momento de su registro en el sistema, en la medida que se van regularizando los pagos.</t>
  </si>
  <si>
    <t>Ejecución 1ro de enero - 17 de febrero de 2023*</t>
  </si>
  <si>
    <t>13789-FORTALECIMIENTO-INSTITUCIONAL DE LAS ENTIDADAES DE SEGURIDAD CIUDADANA, MIP Y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</si>
</sst>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quot;$&quot;* #,##0.00_);_(&quot;$&quot;* \(#,##0.00\);_(&quot;$&quot;* &quot;-&quot;??_);_(@_)"/>
    <numFmt numFmtId="165" formatCode="_(* #,##0.00_);_(* \(#,##0.00\);_(* &quot;-&quot;??_);_(@_)"/>
    <numFmt numFmtId="166" formatCode="_(* #,##0.0_);_(* \(#,##0.0\);_(* &quot;-&quot;??_);_(@_)"/>
    <numFmt numFmtId="167" formatCode="#,##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quot;RD$&quot;* #,##0.00_);_(&quot;RD$&quot;* \(#,##0.00\);_(&quot;RD$&quot;* &quot;-&quot;??_);_(@_)"/>
    <numFmt numFmtId="176" formatCode="_(* #,##0.000000000000_);_(* \(#,##0.000000000000\);_(* &quot;-&quot;??_);_(@_)"/>
    <numFmt numFmtId="177" formatCode="_(* #,##0_);_(* \(#,##0\);_(* &quot;-&quot;??_);_(@_)"/>
    <numFmt numFmtId="178" formatCode="#,##0.0_);\(#,##0.0\)"/>
    <numFmt numFmtId="179" formatCode="0.0%"/>
    <numFmt numFmtId="180" formatCode="#,##0.0,,"/>
  </numFmts>
  <fonts count="6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sz val="14"/>
      <color rgb="FF000000"/>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s>
  <borders count="2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0"/>
      </top>
      <bottom/>
      <diagonal/>
    </border>
    <border>
      <left style="thin">
        <color theme="0"/>
      </left>
      <right/>
      <top style="thin">
        <color theme="0"/>
      </top>
      <bottom/>
      <diagonal/>
    </border>
  </borders>
  <cellStyleXfs count="793">
    <xf numFmtId="0" fontId="0" fillId="0" borderId="0"/>
    <xf numFmtId="165"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165"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8" fontId="24" fillId="0" borderId="2">
      <protection hidden="1"/>
    </xf>
    <xf numFmtId="0" fontId="26" fillId="20" borderId="0" applyNumberFormat="0" applyBorder="0" applyAlignment="0" applyProtection="0"/>
    <xf numFmtId="169"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7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3" fontId="34" fillId="24" borderId="5" applyNumberFormat="0" applyAlignment="0" applyProtection="0"/>
    <xf numFmtId="168" fontId="11" fillId="0" borderId="0" applyFont="0" applyFill="0" applyBorder="0" applyAlignment="0" applyProtection="0"/>
    <xf numFmtId="17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22"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8"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8"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8"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8"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8"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8"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3" fontId="50" fillId="0" borderId="16" applyNumberFormat="0" applyFill="0" applyAlignment="0" applyProtection="0"/>
    <xf numFmtId="173"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9">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7" fontId="15" fillId="2" borderId="0" xfId="1" applyNumberFormat="1" applyFont="1" applyFill="1" applyBorder="1" applyAlignment="1">
      <alignment horizontal="center" vertical="center" wrapText="1"/>
    </xf>
    <xf numFmtId="167" fontId="0" fillId="0" borderId="0" xfId="0" applyNumberFormat="1"/>
    <xf numFmtId="165" fontId="0" fillId="0" borderId="0" xfId="1" applyFont="1"/>
    <xf numFmtId="0" fontId="0" fillId="0" borderId="0" xfId="0" applyAlignment="1">
      <alignment horizontal="right"/>
    </xf>
    <xf numFmtId="165"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7" fontId="6" fillId="4" borderId="0" xfId="1" applyNumberFormat="1" applyFont="1" applyFill="1" applyBorder="1" applyAlignment="1">
      <alignment horizontal="right" vertical="center" wrapText="1"/>
    </xf>
    <xf numFmtId="167" fontId="6" fillId="4" borderId="0" xfId="1"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7" fontId="6" fillId="5" borderId="0" xfId="1" applyNumberFormat="1" applyFont="1" applyFill="1" applyBorder="1" applyAlignment="1">
      <alignment horizontal="right" vertical="center" wrapText="1"/>
    </xf>
    <xf numFmtId="166" fontId="6" fillId="5"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7"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7" fontId="6" fillId="2" borderId="0" xfId="1" applyNumberFormat="1" applyFont="1" applyFill="1" applyBorder="1" applyAlignment="1">
      <alignment horizontal="right" vertical="center" wrapText="1"/>
    </xf>
    <xf numFmtId="167" fontId="5" fillId="2" borderId="0" xfId="1" applyNumberFormat="1" applyFont="1" applyFill="1" applyBorder="1" applyAlignment="1">
      <alignment horizontal="right" vertical="center" wrapText="1"/>
    </xf>
    <xf numFmtId="166"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7" fontId="15"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7"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6" fontId="0" fillId="0" borderId="0" xfId="1" applyNumberFormat="1" applyFont="1"/>
    <xf numFmtId="176" fontId="0" fillId="0" borderId="0" xfId="1" applyNumberFormat="1" applyFont="1"/>
    <xf numFmtId="0" fontId="9" fillId="0" borderId="0" xfId="0" applyFont="1" applyAlignment="1">
      <alignment horizontal="left" vertical="center" wrapText="1"/>
    </xf>
    <xf numFmtId="166" fontId="0" fillId="0" borderId="0" xfId="0" applyNumberFormat="1"/>
    <xf numFmtId="165"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165" fontId="0" fillId="2" borderId="0" xfId="1" applyFont="1" applyFill="1"/>
    <xf numFmtId="177" fontId="0" fillId="0" borderId="0" xfId="1" applyNumberFormat="1" applyFont="1"/>
    <xf numFmtId="165" fontId="9" fillId="0" borderId="0" xfId="0" applyNumberFormat="1" applyFont="1" applyAlignment="1">
      <alignment vertical="center" wrapText="1"/>
    </xf>
    <xf numFmtId="0" fontId="7" fillId="3" borderId="0" xfId="0" applyFont="1" applyFill="1" applyAlignment="1">
      <alignment horizontal="center" wrapText="1"/>
    </xf>
    <xf numFmtId="165" fontId="4" fillId="2" borderId="0" xfId="1" applyFont="1" applyFill="1"/>
    <xf numFmtId="0" fontId="7" fillId="3" borderId="0" xfId="0" applyFont="1" applyFill="1" applyAlignment="1">
      <alignment horizontal="center" vertical="center" wrapText="1"/>
    </xf>
    <xf numFmtId="165" fontId="13" fillId="2" borderId="0" xfId="1" applyFont="1" applyFill="1" applyAlignment="1">
      <alignment vertical="center" wrapText="1"/>
    </xf>
    <xf numFmtId="165" fontId="13" fillId="2" borderId="0" xfId="1" applyFont="1" applyFill="1" applyAlignment="1">
      <alignment wrapText="1"/>
    </xf>
    <xf numFmtId="165" fontId="14" fillId="2" borderId="0" xfId="1" applyFont="1" applyFill="1" applyAlignment="1">
      <alignment vertical="center"/>
    </xf>
    <xf numFmtId="166" fontId="5" fillId="2" borderId="0" xfId="1" applyNumberFormat="1" applyFont="1" applyFill="1" applyBorder="1" applyAlignment="1">
      <alignment horizontal="right" vertical="center"/>
    </xf>
    <xf numFmtId="0" fontId="0" fillId="0" borderId="0" xfId="0" applyAlignment="1">
      <alignment horizontal="left" indent="2"/>
    </xf>
    <xf numFmtId="0" fontId="5" fillId="2" borderId="0" xfId="0" applyFont="1" applyFill="1" applyAlignment="1">
      <alignment horizontal="left" indent="4"/>
    </xf>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0" fontId="54" fillId="5" borderId="0" xfId="0" applyFont="1" applyFill="1" applyAlignment="1">
      <alignment horizontal="left" vertical="center" indent="1"/>
    </xf>
    <xf numFmtId="0" fontId="4" fillId="2" borderId="0" xfId="0" applyFont="1" applyFill="1" applyAlignment="1">
      <alignment horizontal="center"/>
    </xf>
    <xf numFmtId="165"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applyAlignment="1">
      <alignment vertical="center"/>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167" fontId="6" fillId="4" borderId="0" xfId="1" applyNumberFormat="1" applyFont="1" applyFill="1" applyBorder="1" applyAlignment="1">
      <alignment horizontal="right" wrapText="1"/>
    </xf>
    <xf numFmtId="166" fontId="6" fillId="4" borderId="0" xfId="1" applyNumberFormat="1" applyFont="1" applyFill="1" applyBorder="1" applyAlignment="1">
      <alignment horizontal="right" wrapText="1"/>
    </xf>
    <xf numFmtId="0" fontId="5" fillId="0" borderId="0" xfId="0" applyFont="1" applyAlignment="1">
      <alignment horizontal="left"/>
    </xf>
    <xf numFmtId="167" fontId="5" fillId="0" borderId="0" xfId="1" applyNumberFormat="1" applyFont="1" applyFill="1" applyBorder="1" applyAlignment="1">
      <alignment horizontal="right" wrapText="1"/>
    </xf>
    <xf numFmtId="4" fontId="11" fillId="0" borderId="0" xfId="0" applyNumberFormat="1" applyFont="1"/>
    <xf numFmtId="178" fontId="11" fillId="0" borderId="0" xfId="7" applyNumberFormat="1"/>
    <xf numFmtId="43" fontId="0" fillId="0" borderId="0" xfId="0" applyNumberFormat="1"/>
    <xf numFmtId="166" fontId="11" fillId="0" borderId="0" xfId="8" applyNumberFormat="1" applyFont="1"/>
    <xf numFmtId="179" fontId="0" fillId="0" borderId="0" xfId="788" applyNumberFormat="1" applyFont="1"/>
    <xf numFmtId="0" fontId="56" fillId="3" borderId="0" xfId="0" applyFont="1" applyFill="1" applyAlignment="1">
      <alignment wrapText="1"/>
    </xf>
    <xf numFmtId="167" fontId="56" fillId="3" borderId="0" xfId="0" applyNumberFormat="1" applyFont="1" applyFill="1" applyAlignment="1">
      <alignment horizontal="center" wrapText="1"/>
    </xf>
    <xf numFmtId="0" fontId="57" fillId="0" borderId="0" xfId="0" applyFont="1" applyAlignment="1">
      <alignment horizontal="left"/>
    </xf>
    <xf numFmtId="166" fontId="5" fillId="0" borderId="0" xfId="1" applyNumberFormat="1" applyFont="1" applyAlignment="1"/>
    <xf numFmtId="167" fontId="56" fillId="3" borderId="0" xfId="0" applyNumberFormat="1" applyFont="1" applyFill="1" applyAlignment="1">
      <alignment wrapText="1"/>
    </xf>
    <xf numFmtId="166" fontId="56" fillId="3" borderId="0" xfId="0" applyNumberFormat="1" applyFont="1" applyFill="1" applyAlignment="1">
      <alignment horizontal="right" wrapText="1"/>
    </xf>
    <xf numFmtId="0" fontId="56" fillId="2" borderId="0" xfId="0" applyFont="1" applyFill="1" applyAlignment="1">
      <alignment wrapText="1"/>
    </xf>
    <xf numFmtId="167" fontId="56" fillId="2" borderId="0" xfId="0" applyNumberFormat="1" applyFont="1" applyFill="1" applyAlignment="1">
      <alignment horizontal="center" wrapText="1"/>
    </xf>
    <xf numFmtId="0" fontId="5" fillId="0" borderId="0" xfId="0" applyFont="1"/>
    <xf numFmtId="0" fontId="5" fillId="0" borderId="0" xfId="0" applyFont="1" applyAlignment="1">
      <alignment horizontal="right"/>
    </xf>
    <xf numFmtId="166" fontId="5" fillId="0" borderId="0" xfId="0" applyNumberFormat="1" applyFont="1" applyAlignment="1">
      <alignment horizontal="right"/>
    </xf>
    <xf numFmtId="0" fontId="9" fillId="2" borderId="0" xfId="0" applyFont="1" applyFill="1" applyAlignment="1">
      <alignment vertical="center"/>
    </xf>
    <xf numFmtId="167" fontId="8" fillId="2" borderId="0" xfId="1" applyNumberFormat="1" applyFont="1" applyFill="1" applyBorder="1" applyAlignment="1">
      <alignment horizontal="center" vertical="center" wrapText="1"/>
    </xf>
    <xf numFmtId="3" fontId="0" fillId="0" borderId="0" xfId="0" applyNumberFormat="1"/>
    <xf numFmtId="165" fontId="5" fillId="2" borderId="0" xfId="1" applyFont="1" applyFill="1" applyBorder="1" applyAlignment="1">
      <alignment horizontal="right" vertical="center"/>
    </xf>
    <xf numFmtId="167" fontId="9" fillId="0" borderId="0" xfId="0" applyNumberFormat="1" applyFont="1" applyAlignment="1">
      <alignment horizontal="left" vertical="center" wrapText="1"/>
    </xf>
    <xf numFmtId="165" fontId="12" fillId="0" borderId="0" xfId="1" applyFont="1" applyAlignment="1">
      <alignment vertical="top" wrapText="1" readingOrder="1"/>
    </xf>
    <xf numFmtId="165" fontId="6" fillId="2" borderId="0" xfId="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167"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7" fontId="6" fillId="41" borderId="0" xfId="1" applyNumberFormat="1" applyFont="1" applyFill="1" applyBorder="1" applyAlignment="1">
      <alignment horizontal="right" vertical="center" wrapText="1"/>
    </xf>
    <xf numFmtId="166" fontId="6" fillId="41" borderId="0" xfId="1" applyNumberFormat="1" applyFont="1" applyFill="1" applyBorder="1" applyAlignment="1">
      <alignment horizontal="right" vertical="center" wrapText="1"/>
    </xf>
    <xf numFmtId="166" fontId="2" fillId="0" borderId="0" xfId="1" applyNumberFormat="1" applyFont="1" applyAlignment="1">
      <alignment vertical="center" wrapText="1" readingOrder="1"/>
    </xf>
    <xf numFmtId="166" fontId="3" fillId="0" borderId="0" xfId="1" applyNumberFormat="1" applyFont="1" applyAlignment="1">
      <alignment vertical="top" wrapText="1" readingOrder="1"/>
    </xf>
    <xf numFmtId="166" fontId="12" fillId="0" borderId="0" xfId="1" applyNumberFormat="1" applyFont="1" applyAlignment="1">
      <alignment vertical="top" wrapText="1" readingOrder="1"/>
    </xf>
    <xf numFmtId="166" fontId="13" fillId="2" borderId="0" xfId="1" applyNumberFormat="1" applyFont="1" applyFill="1" applyAlignment="1">
      <alignment wrapText="1"/>
    </xf>
    <xf numFmtId="166" fontId="14" fillId="2" borderId="0" xfId="1" applyNumberFormat="1" applyFont="1" applyFill="1"/>
    <xf numFmtId="166" fontId="4" fillId="2" borderId="0" xfId="1" applyNumberFormat="1" applyFont="1" applyFill="1"/>
    <xf numFmtId="166" fontId="0" fillId="2" borderId="0" xfId="1" applyNumberFormat="1" applyFont="1" applyFill="1"/>
    <xf numFmtId="0" fontId="54" fillId="2" borderId="0" xfId="0" applyFont="1" applyFill="1"/>
    <xf numFmtId="0" fontId="54" fillId="0" borderId="0" xfId="0" applyFont="1"/>
    <xf numFmtId="166" fontId="6" fillId="2" borderId="0" xfId="1" applyNumberFormat="1" applyFont="1" applyFill="1" applyBorder="1" applyAlignment="1">
      <alignment horizontal="right" vertical="center"/>
    </xf>
    <xf numFmtId="165" fontId="54" fillId="0" borderId="0" xfId="1" applyFont="1"/>
    <xf numFmtId="180" fontId="0" fillId="0" borderId="0" xfId="0" applyNumberFormat="1"/>
    <xf numFmtId="180" fontId="54" fillId="0" borderId="0" xfId="0" applyNumberFormat="1" applyFont="1"/>
    <xf numFmtId="166" fontId="56" fillId="3" borderId="0" xfId="1" applyNumberFormat="1" applyFont="1" applyFill="1" applyBorder="1" applyAlignment="1">
      <alignment horizontal="right" vertical="center" wrapText="1"/>
    </xf>
    <xf numFmtId="180" fontId="54" fillId="5" borderId="0" xfId="0" applyNumberFormat="1" applyFont="1" applyFill="1"/>
    <xf numFmtId="180" fontId="58" fillId="42" borderId="18" xfId="0" applyNumberFormat="1" applyFont="1" applyFill="1" applyBorder="1"/>
    <xf numFmtId="0" fontId="17" fillId="3" borderId="18" xfId="0" applyFont="1" applyFill="1" applyBorder="1" applyAlignment="1">
      <alignment horizontal="left" vertical="center" wrapText="1"/>
    </xf>
    <xf numFmtId="180" fontId="58" fillId="42" borderId="19" xfId="0" applyNumberFormat="1" applyFont="1" applyFill="1" applyBorder="1"/>
    <xf numFmtId="0" fontId="0" fillId="0" borderId="18" xfId="0" applyBorder="1"/>
    <xf numFmtId="0" fontId="9" fillId="2" borderId="18" xfId="0" applyFont="1" applyFill="1" applyBorder="1" applyAlignment="1">
      <alignment vertical="center"/>
    </xf>
    <xf numFmtId="167" fontId="60" fillId="2" borderId="0" xfId="1" applyNumberFormat="1" applyFont="1" applyFill="1" applyBorder="1" applyAlignment="1">
      <alignment horizontal="right" vertical="center"/>
    </xf>
    <xf numFmtId="0" fontId="6" fillId="5" borderId="0" xfId="0" applyFont="1" applyFill="1" applyAlignment="1">
      <alignment horizontal="left" indent="2"/>
    </xf>
    <xf numFmtId="167" fontId="59" fillId="2" borderId="0" xfId="1" applyNumberFormat="1" applyFont="1" applyFill="1" applyBorder="1" applyAlignment="1">
      <alignment horizontal="right" wrapText="1"/>
    </xf>
    <xf numFmtId="166" fontId="59" fillId="2" borderId="0" xfId="1" applyNumberFormat="1" applyFont="1" applyFill="1" applyBorder="1" applyAlignment="1">
      <alignment horizontal="right" vertical="center" wrapText="1"/>
    </xf>
    <xf numFmtId="167" fontId="5" fillId="2" borderId="0" xfId="1" applyNumberFormat="1" applyFont="1" applyFill="1" applyBorder="1" applyAlignment="1">
      <alignment horizontal="right" wrapText="1"/>
    </xf>
    <xf numFmtId="180" fontId="54" fillId="4" borderId="0" xfId="0" applyNumberFormat="1" applyFont="1" applyFill="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cellXfs>
  <cellStyles count="79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135890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209550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72391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321503</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4</xdr:col>
      <xdr:colOff>378316</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36195</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55245</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M35"/>
  <sheetViews>
    <sheetView showGridLines="0" tabSelected="1" zoomScaleNormal="100" workbookViewId="0">
      <selection activeCell="I14" sqref="I14"/>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44" t="s">
        <v>0</v>
      </c>
      <c r="B1" s="144"/>
      <c r="C1" s="144"/>
      <c r="D1" s="144"/>
      <c r="E1" s="144"/>
      <c r="F1" s="144"/>
      <c r="G1" s="3"/>
      <c r="H1" s="3"/>
      <c r="I1" s="3"/>
      <c r="J1" s="3"/>
      <c r="K1" s="72"/>
      <c r="L1" s="72"/>
    </row>
    <row r="2" spans="1:13" ht="21" customHeight="1">
      <c r="A2" s="145" t="s">
        <v>1</v>
      </c>
      <c r="B2" s="145"/>
      <c r="C2" s="145"/>
      <c r="D2" s="145"/>
      <c r="E2" s="145"/>
      <c r="F2" s="145"/>
      <c r="G2" s="2"/>
      <c r="H2" s="2"/>
      <c r="I2" s="2"/>
      <c r="K2" s="72"/>
      <c r="L2" s="72"/>
    </row>
    <row r="3" spans="1:13" s="75" customFormat="1" ht="28.5" customHeight="1">
      <c r="A3" s="146" t="s">
        <v>2</v>
      </c>
      <c r="B3" s="146"/>
      <c r="C3" s="146"/>
      <c r="D3" s="146"/>
      <c r="E3" s="146"/>
      <c r="F3" s="146"/>
      <c r="G3" s="73"/>
      <c r="H3" s="73"/>
      <c r="I3" s="73"/>
      <c r="J3" s="74"/>
      <c r="K3" s="74"/>
      <c r="L3" s="74"/>
      <c r="M3" s="74"/>
    </row>
    <row r="4" spans="1:13" ht="18.75" customHeight="1">
      <c r="A4" s="147" t="s">
        <v>3</v>
      </c>
      <c r="B4" s="147"/>
      <c r="C4" s="147"/>
      <c r="D4" s="147"/>
      <c r="E4" s="147"/>
      <c r="F4" s="147"/>
      <c r="G4" s="76"/>
      <c r="H4" s="4"/>
      <c r="I4" s="4"/>
      <c r="J4" s="77"/>
      <c r="K4" s="77"/>
      <c r="L4" s="77"/>
      <c r="M4" s="77"/>
    </row>
    <row r="5" spans="1:13" ht="18.75" customHeight="1">
      <c r="A5" s="147" t="s">
        <v>4</v>
      </c>
      <c r="B5" s="147"/>
      <c r="C5" s="147"/>
      <c r="D5" s="147"/>
      <c r="E5" s="147"/>
      <c r="F5" s="147"/>
      <c r="G5" s="61"/>
      <c r="H5" s="4"/>
      <c r="I5" s="4"/>
      <c r="J5" s="77"/>
      <c r="K5" s="77"/>
      <c r="L5" s="77"/>
      <c r="M5" s="77"/>
    </row>
    <row r="6" spans="1:13" ht="18.75">
      <c r="A6" s="148" t="s">
        <v>1355</v>
      </c>
      <c r="B6" s="148"/>
      <c r="C6" s="148"/>
      <c r="D6" s="148"/>
      <c r="E6" s="148"/>
      <c r="F6" s="148"/>
      <c r="G6" s="78"/>
      <c r="H6" s="79"/>
      <c r="I6" s="5"/>
      <c r="J6" s="80"/>
      <c r="K6" s="80"/>
      <c r="L6" s="80"/>
      <c r="M6" s="80"/>
    </row>
    <row r="7" spans="1:13" ht="15.75">
      <c r="A7" s="149" t="s">
        <v>5</v>
      </c>
      <c r="B7" s="149"/>
      <c r="C7" s="149"/>
      <c r="D7" s="149"/>
      <c r="E7" s="149"/>
      <c r="F7" s="149"/>
      <c r="G7" s="81"/>
      <c r="H7" s="59"/>
      <c r="I7" s="6"/>
      <c r="K7" s="72"/>
      <c r="L7" s="72"/>
    </row>
    <row r="8" spans="1:13" ht="15.75">
      <c r="A8" s="71"/>
      <c r="B8" s="71"/>
      <c r="C8" s="71"/>
      <c r="D8" s="71"/>
      <c r="E8" s="71"/>
      <c r="F8" s="71"/>
      <c r="G8" s="71"/>
      <c r="H8" s="6"/>
      <c r="I8" s="6"/>
      <c r="K8" s="72"/>
      <c r="L8" s="72"/>
    </row>
    <row r="9" spans="1:13" ht="15" customHeight="1">
      <c r="C9" s="150" t="s">
        <v>6</v>
      </c>
      <c r="D9" s="58" t="s">
        <v>7</v>
      </c>
      <c r="E9" s="151" t="s">
        <v>8</v>
      </c>
      <c r="G9" s="12"/>
      <c r="I9" s="12"/>
    </row>
    <row r="10" spans="1:13">
      <c r="C10" s="150"/>
      <c r="D10" s="58" t="s">
        <v>9</v>
      </c>
      <c r="E10" s="151"/>
    </row>
    <row r="12" spans="1:13">
      <c r="C12" s="82" t="s">
        <v>10</v>
      </c>
      <c r="D12" s="83">
        <f>SUM(D13:D16)</f>
        <v>1040005.4772670001</v>
      </c>
      <c r="E12" s="84">
        <f>SUM(E13:E16)</f>
        <v>133546.04152249033</v>
      </c>
      <c r="J12" s="12"/>
    </row>
    <row r="13" spans="1:13">
      <c r="C13" s="85" t="s">
        <v>11</v>
      </c>
      <c r="D13" s="86">
        <v>1028207.681281</v>
      </c>
      <c r="E13" s="141">
        <v>133528.99086268031</v>
      </c>
      <c r="G13" s="87"/>
      <c r="H13" s="12"/>
      <c r="I13" s="88"/>
    </row>
    <row r="14" spans="1:13">
      <c r="C14" s="18" t="s">
        <v>12</v>
      </c>
      <c r="D14" s="86">
        <v>550.26506600000005</v>
      </c>
      <c r="E14" s="141">
        <v>12.6</v>
      </c>
      <c r="G14" s="87"/>
      <c r="I14" s="88"/>
    </row>
    <row r="15" spans="1:13">
      <c r="C15" s="85" t="s">
        <v>13</v>
      </c>
      <c r="D15" s="86">
        <v>10250.997875999999</v>
      </c>
      <c r="E15" s="141">
        <v>0</v>
      </c>
      <c r="F15" s="89"/>
      <c r="G15" s="87"/>
      <c r="I15" s="90"/>
    </row>
    <row r="16" spans="1:13">
      <c r="C16" s="18" t="s">
        <v>14</v>
      </c>
      <c r="D16" s="86">
        <v>996.53304400000002</v>
      </c>
      <c r="E16" s="141">
        <v>4.4506598100000003</v>
      </c>
      <c r="G16" s="87"/>
      <c r="H16" s="12"/>
      <c r="I16" s="90"/>
    </row>
    <row r="17" spans="3:9">
      <c r="C17" s="82" t="s">
        <v>15</v>
      </c>
      <c r="D17" s="83">
        <f>D18+D20</f>
        <v>1247578.095825</v>
      </c>
      <c r="E17" s="83">
        <f>E18+E20</f>
        <v>166955.1005792401</v>
      </c>
      <c r="G17" s="12"/>
      <c r="H17" s="12"/>
    </row>
    <row r="18" spans="3:9">
      <c r="C18" s="85" t="s">
        <v>16</v>
      </c>
      <c r="D18" s="86">
        <v>1092403.0713229999</v>
      </c>
      <c r="E18" s="139">
        <v>152644.4663469301</v>
      </c>
      <c r="I18" s="11"/>
    </row>
    <row r="19" spans="3:9">
      <c r="C19" s="18" t="s">
        <v>17</v>
      </c>
      <c r="D19" s="86">
        <v>225621.04693300001</v>
      </c>
      <c r="E19" s="139">
        <v>37080.424400840006</v>
      </c>
      <c r="I19" s="11"/>
    </row>
    <row r="20" spans="3:9">
      <c r="C20" s="85" t="s">
        <v>18</v>
      </c>
      <c r="D20" s="86">
        <v>155175.02450200001</v>
      </c>
      <c r="E20" s="140">
        <v>14310.634232309998</v>
      </c>
      <c r="G20" s="91"/>
    </row>
    <row r="21" spans="3:9">
      <c r="C21" s="92" t="s">
        <v>19</v>
      </c>
      <c r="D21" s="92"/>
      <c r="E21" s="93"/>
    </row>
    <row r="22" spans="3:9">
      <c r="C22" s="94" t="s">
        <v>20</v>
      </c>
      <c r="D22" s="95">
        <f>D13-D18</f>
        <v>-64195.390041999868</v>
      </c>
      <c r="E22" s="95">
        <f>E13-E18</f>
        <v>-19115.475484249793</v>
      </c>
      <c r="I22" s="12"/>
    </row>
    <row r="23" spans="3:9">
      <c r="C23" s="94" t="s">
        <v>21</v>
      </c>
      <c r="D23" s="95">
        <f>D15-D20</f>
        <v>-144924.02662600001</v>
      </c>
      <c r="E23" s="95">
        <f t="shared" ref="E23" si="0">E15-E20</f>
        <v>-14310.634232309998</v>
      </c>
      <c r="G23" s="12"/>
      <c r="I23" s="12"/>
    </row>
    <row r="24" spans="3:9">
      <c r="C24" s="94" t="s">
        <v>22</v>
      </c>
      <c r="D24" s="95">
        <f>(D12-(D17-D19))</f>
        <v>18048.428375000134</v>
      </c>
      <c r="E24" s="95">
        <f>(E12-(E17-E19))</f>
        <v>3671.3653440902417</v>
      </c>
      <c r="H24" s="12"/>
    </row>
    <row r="25" spans="3:9">
      <c r="C25" s="94" t="s">
        <v>23</v>
      </c>
      <c r="D25" s="95">
        <f>D12-D17</f>
        <v>-207572.61855799984</v>
      </c>
      <c r="E25" s="95">
        <f>E12-E17</f>
        <v>-33409.059056749771</v>
      </c>
    </row>
    <row r="26" spans="3:9">
      <c r="C26" s="92" t="s">
        <v>24</v>
      </c>
      <c r="D26" s="96">
        <f>D28-D30</f>
        <v>207572.61855799999</v>
      </c>
      <c r="E26" s="97">
        <f>E28-E30</f>
        <v>142413.18498861999</v>
      </c>
      <c r="F26" s="12"/>
      <c r="G26" s="12"/>
      <c r="H26" s="12"/>
      <c r="I26" s="12"/>
    </row>
    <row r="27" spans="3:9">
      <c r="C27" s="98"/>
      <c r="D27" s="98"/>
      <c r="E27" s="99"/>
      <c r="H27" s="12"/>
    </row>
    <row r="28" spans="3:9" ht="17.25" customHeight="1">
      <c r="C28" s="82" t="s">
        <v>25</v>
      </c>
      <c r="D28" s="83">
        <v>363257.860888</v>
      </c>
      <c r="E28" s="83">
        <v>152683.46844060998</v>
      </c>
      <c r="H28" s="12"/>
      <c r="I28" s="12"/>
    </row>
    <row r="29" spans="3:9">
      <c r="C29" s="100"/>
      <c r="D29" s="101"/>
      <c r="E29" s="102"/>
      <c r="F29" s="12"/>
      <c r="H29" s="12"/>
    </row>
    <row r="30" spans="3:9">
      <c r="C30" s="82" t="s">
        <v>26</v>
      </c>
      <c r="D30" s="83">
        <v>155685.24233000001</v>
      </c>
      <c r="E30" s="83">
        <v>10270.283451989999</v>
      </c>
      <c r="H30" s="12"/>
    </row>
    <row r="31" spans="3:9">
      <c r="C31" s="103" t="s">
        <v>27</v>
      </c>
      <c r="D31" s="104"/>
      <c r="E31" s="104"/>
      <c r="F31" s="7"/>
      <c r="G31" s="105"/>
    </row>
    <row r="32" spans="3:9" ht="34.9" customHeight="1">
      <c r="C32" s="152" t="s">
        <v>1354</v>
      </c>
      <c r="D32" s="152"/>
      <c r="E32" s="152"/>
      <c r="F32" s="7"/>
    </row>
    <row r="33" spans="3:6">
      <c r="C33" s="152" t="s">
        <v>28</v>
      </c>
      <c r="D33" s="152"/>
      <c r="E33" s="152"/>
      <c r="F33" s="7"/>
    </row>
    <row r="34" spans="3:6">
      <c r="C34" s="143" t="s">
        <v>29</v>
      </c>
      <c r="D34" s="143"/>
      <c r="E34" s="143"/>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B36" sqref="B36:D36"/>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144" t="s">
        <v>0</v>
      </c>
      <c r="B1" s="144"/>
      <c r="C1" s="144"/>
      <c r="D1" s="144"/>
      <c r="E1" s="144"/>
      <c r="F1" s="3"/>
      <c r="G1" s="3"/>
    </row>
    <row r="2" spans="1:8" ht="21" customHeight="1">
      <c r="A2" s="145" t="s">
        <v>1</v>
      </c>
      <c r="B2" s="145"/>
      <c r="C2" s="145"/>
      <c r="D2" s="145"/>
      <c r="E2" s="145"/>
      <c r="F2" s="2"/>
      <c r="G2" s="2"/>
    </row>
    <row r="3" spans="1:8" ht="15" customHeight="1">
      <c r="A3" s="153" t="s">
        <v>2</v>
      </c>
      <c r="B3" s="153"/>
      <c r="C3" s="153"/>
      <c r="D3" s="153"/>
      <c r="E3" s="153"/>
      <c r="F3" s="1"/>
      <c r="G3" s="108"/>
    </row>
    <row r="5" spans="1:8" ht="18.75">
      <c r="A5" s="154" t="s">
        <v>30</v>
      </c>
      <c r="B5" s="154"/>
      <c r="C5" s="154"/>
      <c r="D5" s="154"/>
      <c r="E5" s="154"/>
      <c r="F5" s="4"/>
      <c r="G5" s="62"/>
    </row>
    <row r="6" spans="1:8" ht="18.75" customHeight="1">
      <c r="A6" s="155" t="s">
        <v>31</v>
      </c>
      <c r="B6" s="155"/>
      <c r="C6" s="155"/>
      <c r="D6" s="155"/>
      <c r="E6" s="155"/>
      <c r="F6" s="4"/>
      <c r="G6" s="4"/>
    </row>
    <row r="7" spans="1:8" ht="18.75">
      <c r="A7" s="148" t="s">
        <v>1353</v>
      </c>
      <c r="B7" s="148"/>
      <c r="C7" s="148"/>
      <c r="D7" s="148"/>
      <c r="E7" s="148"/>
      <c r="F7" s="12"/>
      <c r="G7" s="63"/>
    </row>
    <row r="8" spans="1:8" ht="15.75">
      <c r="A8" s="157" t="s">
        <v>5</v>
      </c>
      <c r="B8" s="157"/>
      <c r="C8" s="157"/>
      <c r="D8" s="157"/>
      <c r="E8" s="157"/>
      <c r="F8" s="59"/>
      <c r="G8" s="6"/>
    </row>
    <row r="9" spans="1:8">
      <c r="F9" s="12"/>
    </row>
    <row r="10" spans="1:8">
      <c r="F10" s="12"/>
      <c r="G10" s="12"/>
    </row>
    <row r="11" spans="1:8" ht="15" customHeight="1">
      <c r="B11" s="156" t="s">
        <v>6</v>
      </c>
      <c r="C11" s="53" t="s">
        <v>7</v>
      </c>
      <c r="D11" s="151" t="s">
        <v>8</v>
      </c>
    </row>
    <row r="12" spans="1:8" ht="15" customHeight="1">
      <c r="B12" s="156"/>
      <c r="C12" s="58" t="s">
        <v>9</v>
      </c>
      <c r="D12" s="151"/>
      <c r="E12" s="12"/>
      <c r="F12" s="12"/>
      <c r="G12" s="12"/>
      <c r="H12" s="12"/>
    </row>
    <row r="13" spans="1:8">
      <c r="B13" s="23" t="s">
        <v>15</v>
      </c>
      <c r="C13" s="21">
        <f>+C14+C21</f>
        <v>1247578.095825</v>
      </c>
      <c r="D13" s="21">
        <f>D14+D21</f>
        <v>166955.10057924013</v>
      </c>
      <c r="F13" s="12"/>
      <c r="G13" s="12"/>
      <c r="H13" s="12"/>
    </row>
    <row r="14" spans="1:8">
      <c r="B14" s="24" t="s">
        <v>16</v>
      </c>
      <c r="C14" s="137">
        <f>SUM(C15:C20)</f>
        <v>1092403.0713229999</v>
      </c>
      <c r="D14" s="43">
        <f>SUM(D15:D20)</f>
        <v>152644.46634693013</v>
      </c>
      <c r="E14" s="22"/>
      <c r="F14" s="12"/>
      <c r="G14" s="12"/>
      <c r="H14" s="12"/>
    </row>
    <row r="15" spans="1:8" ht="12.75" customHeight="1">
      <c r="B15" s="25" t="s">
        <v>32</v>
      </c>
      <c r="C15" s="22">
        <v>444373.26977200003</v>
      </c>
      <c r="D15" s="22">
        <v>39259.082928010153</v>
      </c>
      <c r="E15" s="22"/>
      <c r="F15" s="12"/>
      <c r="G15" s="12"/>
      <c r="H15" s="12"/>
    </row>
    <row r="16" spans="1:8">
      <c r="B16" s="25" t="s">
        <v>33</v>
      </c>
      <c r="C16" s="22">
        <v>66472.191181000002</v>
      </c>
      <c r="D16" s="22">
        <v>9598.8502559899989</v>
      </c>
      <c r="E16" s="22"/>
      <c r="F16" s="12"/>
      <c r="G16" s="12"/>
    </row>
    <row r="17" spans="2:9">
      <c r="B17" s="25" t="s">
        <v>17</v>
      </c>
      <c r="C17" s="22">
        <v>225621.04693300001</v>
      </c>
      <c r="D17" s="30">
        <v>37080.424400840006</v>
      </c>
      <c r="E17" s="106"/>
      <c r="F17" s="12"/>
      <c r="G17" s="106"/>
    </row>
    <row r="18" spans="2:9">
      <c r="B18" s="25" t="s">
        <v>34</v>
      </c>
      <c r="C18" s="30">
        <v>20010.099999999999</v>
      </c>
      <c r="D18" s="30">
        <v>1992.8283452999999</v>
      </c>
      <c r="E18" s="22"/>
      <c r="F18" s="12"/>
      <c r="G18" s="64"/>
    </row>
    <row r="19" spans="2:9">
      <c r="B19" s="25" t="s">
        <v>35</v>
      </c>
      <c r="C19" s="22">
        <v>334946.25301300001</v>
      </c>
      <c r="D19" s="22">
        <v>64565.630664789976</v>
      </c>
      <c r="E19" s="22"/>
      <c r="F19" s="12"/>
      <c r="G19" s="48"/>
    </row>
    <row r="20" spans="2:9">
      <c r="B20" s="25" t="s">
        <v>36</v>
      </c>
      <c r="C20" s="22">
        <v>980.21042399999999</v>
      </c>
      <c r="D20" s="30">
        <v>147.64975200000001</v>
      </c>
      <c r="E20" s="22"/>
      <c r="F20" s="12"/>
      <c r="G20" s="48"/>
      <c r="I20" s="12"/>
    </row>
    <row r="21" spans="2:9">
      <c r="B21" s="24" t="s">
        <v>18</v>
      </c>
      <c r="C21" s="137">
        <f>SUM(C22:C27)</f>
        <v>155175.02450200001</v>
      </c>
      <c r="D21" s="111">
        <f>SUM(D22:D27)</f>
        <v>14310.634232309996</v>
      </c>
      <c r="E21" s="22"/>
      <c r="F21" s="12"/>
      <c r="G21" s="12"/>
      <c r="H21" s="12"/>
    </row>
    <row r="22" spans="2:9">
      <c r="B22" s="25" t="s">
        <v>37</v>
      </c>
      <c r="C22" s="22">
        <v>37994.371815999999</v>
      </c>
      <c r="D22" s="22">
        <v>2478.2701529199994</v>
      </c>
      <c r="E22" s="22"/>
      <c r="F22" s="12"/>
      <c r="G22" s="12"/>
      <c r="H22" s="48"/>
    </row>
    <row r="23" spans="2:9">
      <c r="B23" s="25" t="s">
        <v>38</v>
      </c>
      <c r="C23" s="22">
        <v>55667.598377000002</v>
      </c>
      <c r="D23" s="22">
        <v>2725.8968615999997</v>
      </c>
      <c r="E23" s="22"/>
      <c r="F23" s="12"/>
      <c r="G23" s="12"/>
    </row>
    <row r="24" spans="2:9">
      <c r="B24" s="25" t="s">
        <v>39</v>
      </c>
      <c r="C24" s="22">
        <v>9.7678999999999991</v>
      </c>
      <c r="D24" s="30">
        <v>0.180955</v>
      </c>
      <c r="E24" s="22"/>
      <c r="F24" s="12"/>
      <c r="G24" s="48"/>
    </row>
    <row r="25" spans="2:9">
      <c r="B25" s="25" t="s">
        <v>40</v>
      </c>
      <c r="C25" s="22">
        <v>3463.6659530000002</v>
      </c>
      <c r="D25" s="30">
        <v>71.778478030000002</v>
      </c>
      <c r="E25" s="22"/>
      <c r="F25" s="12"/>
      <c r="G25" s="49"/>
    </row>
    <row r="26" spans="2:9">
      <c r="B26" s="25" t="s">
        <v>41</v>
      </c>
      <c r="C26" s="22">
        <v>56593.336180999999</v>
      </c>
      <c r="D26" s="30">
        <v>9034.5077847599987</v>
      </c>
      <c r="E26" s="22"/>
      <c r="F26" s="12"/>
      <c r="G26" s="49"/>
    </row>
    <row r="27" spans="2:9">
      <c r="B27" s="25" t="s">
        <v>42</v>
      </c>
      <c r="C27" s="22">
        <v>1446.284275</v>
      </c>
      <c r="D27" s="30">
        <v>0</v>
      </c>
      <c r="E27" s="22"/>
      <c r="F27" s="12"/>
      <c r="G27" s="56"/>
    </row>
    <row r="28" spans="2:9">
      <c r="B28" s="23" t="s">
        <v>43</v>
      </c>
      <c r="C28" s="21">
        <f>C29</f>
        <v>155685.24233000001</v>
      </c>
      <c r="D28" s="29">
        <f t="shared" ref="D28" si="0">D29</f>
        <v>10270.283451989999</v>
      </c>
      <c r="E28" s="22"/>
      <c r="F28" s="12"/>
    </row>
    <row r="29" spans="2:9">
      <c r="B29" s="24" t="s">
        <v>26</v>
      </c>
      <c r="C29" s="43">
        <f>SUM(C30:C33)</f>
        <v>155685.24233000001</v>
      </c>
      <c r="D29" s="38">
        <f>SUM(D30:D33)</f>
        <v>10270.283451989999</v>
      </c>
      <c r="E29" s="22"/>
      <c r="F29" s="12"/>
    </row>
    <row r="30" spans="2:9">
      <c r="B30" s="25" t="s">
        <v>44</v>
      </c>
      <c r="C30" s="22">
        <v>7242.0262359999997</v>
      </c>
      <c r="D30" s="110">
        <v>500</v>
      </c>
      <c r="E30" s="22"/>
      <c r="F30" s="12"/>
      <c r="G30" s="56"/>
    </row>
    <row r="31" spans="2:9">
      <c r="B31" s="19" t="s">
        <v>45</v>
      </c>
      <c r="C31" s="22">
        <v>148443.216094</v>
      </c>
      <c r="D31" s="110">
        <v>9770.2834519899989</v>
      </c>
      <c r="E31" s="22"/>
      <c r="F31" s="12"/>
    </row>
    <row r="32" spans="2:9">
      <c r="B32" s="19" t="s">
        <v>46</v>
      </c>
      <c r="C32" s="30">
        <v>0</v>
      </c>
      <c r="D32" s="30">
        <v>0</v>
      </c>
      <c r="E32" s="22"/>
      <c r="F32" s="12"/>
    </row>
    <row r="33" spans="2:19">
      <c r="B33" s="19" t="s">
        <v>47</v>
      </c>
      <c r="C33" s="30">
        <v>0</v>
      </c>
      <c r="D33" s="30">
        <v>0</v>
      </c>
      <c r="E33" s="22"/>
      <c r="F33" s="12"/>
    </row>
    <row r="34" spans="2:19" ht="15" customHeight="1">
      <c r="B34" s="35" t="s">
        <v>48</v>
      </c>
      <c r="C34" s="31">
        <f>C13+C28</f>
        <v>1403263.338155</v>
      </c>
      <c r="D34" s="31">
        <f>D13+D28</f>
        <v>177225.38403123012</v>
      </c>
      <c r="E34" s="57"/>
      <c r="F34" s="12"/>
      <c r="H34" s="8"/>
      <c r="I34" s="8"/>
      <c r="J34" s="8"/>
      <c r="K34" s="8"/>
      <c r="L34" s="8"/>
      <c r="M34" s="8"/>
      <c r="N34" s="8"/>
    </row>
    <row r="35" spans="2:19" ht="15" customHeight="1">
      <c r="B35" s="15" t="s">
        <v>27</v>
      </c>
      <c r="C35" s="15"/>
      <c r="D35" s="107"/>
      <c r="E35" s="8"/>
      <c r="H35" s="8"/>
      <c r="I35" s="8"/>
      <c r="J35" s="8"/>
      <c r="K35" s="8"/>
      <c r="L35" s="8"/>
      <c r="M35" s="8"/>
      <c r="N35" s="8"/>
      <c r="O35" s="8"/>
      <c r="P35" s="8"/>
      <c r="Q35" s="8"/>
      <c r="R35" s="8"/>
    </row>
    <row r="36" spans="2:19" ht="28.5" customHeight="1">
      <c r="B36" s="152" t="s">
        <v>1354</v>
      </c>
      <c r="C36" s="152"/>
      <c r="D36" s="152"/>
      <c r="E36" s="8"/>
      <c r="H36" s="8"/>
      <c r="I36" s="8"/>
      <c r="J36" s="8"/>
      <c r="K36" s="8"/>
      <c r="L36" s="8"/>
      <c r="M36" s="8"/>
      <c r="N36" s="8"/>
      <c r="O36" s="8"/>
      <c r="P36" s="8"/>
      <c r="Q36" s="8"/>
      <c r="R36" s="8"/>
      <c r="S36" s="8"/>
    </row>
    <row r="37" spans="2:19">
      <c r="B37" s="152" t="s">
        <v>49</v>
      </c>
      <c r="C37" s="152"/>
      <c r="D37" s="152"/>
      <c r="E37" s="8"/>
      <c r="G37" s="8"/>
      <c r="H37" s="8"/>
      <c r="I37" s="8"/>
      <c r="J37" s="8"/>
      <c r="K37" s="8"/>
      <c r="L37" s="8"/>
      <c r="M37" s="8"/>
      <c r="N37" s="8"/>
      <c r="O37" s="8"/>
      <c r="P37" s="8"/>
      <c r="Q37" s="8"/>
      <c r="R37" s="8"/>
      <c r="S37" s="8"/>
    </row>
    <row r="38" spans="2:19">
      <c r="B38" s="15"/>
      <c r="C38" s="15"/>
      <c r="D38" s="50"/>
      <c r="E38" s="8"/>
      <c r="F38" s="8"/>
      <c r="G38" s="8"/>
      <c r="H38" s="8"/>
      <c r="I38" s="8"/>
      <c r="J38" s="8"/>
      <c r="K38" s="8"/>
      <c r="L38" s="8"/>
      <c r="M38" s="8"/>
      <c r="N38" s="8"/>
      <c r="O38" s="8"/>
      <c r="P38" s="8"/>
      <c r="Q38" s="8"/>
      <c r="R38" s="8"/>
      <c r="S38" s="8"/>
    </row>
    <row r="39" spans="2:19">
      <c r="C39" s="15"/>
      <c r="D39" s="50"/>
      <c r="E39"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H75"/>
  <sheetViews>
    <sheetView showGridLines="0" zoomScale="112" zoomScaleNormal="112" workbookViewId="0">
      <selection activeCell="F63" sqref="F63"/>
    </sheetView>
  </sheetViews>
  <sheetFormatPr baseColWidth="10" defaultColWidth="11.42578125" defaultRowHeight="15"/>
  <cols>
    <col min="1" max="1" width="29.42578125" customWidth="1"/>
    <col min="2" max="2" width="59.140625" customWidth="1"/>
    <col min="3" max="3" width="19" customWidth="1"/>
    <col min="4" max="4" width="20.85546875" customWidth="1"/>
    <col min="5" max="5" width="14.140625" bestFit="1" customWidth="1"/>
    <col min="7" max="7" width="14.140625" bestFit="1" customWidth="1"/>
  </cols>
  <sheetData>
    <row r="1" spans="1:8" ht="28.5" customHeight="1">
      <c r="A1" s="144" t="s">
        <v>0</v>
      </c>
      <c r="B1" s="144"/>
      <c r="C1" s="144"/>
      <c r="D1" s="144"/>
      <c r="E1" s="144"/>
    </row>
    <row r="2" spans="1:8" ht="21" customHeight="1">
      <c r="A2" s="145" t="s">
        <v>1</v>
      </c>
      <c r="B2" s="145"/>
      <c r="C2" s="145"/>
      <c r="D2" s="145"/>
      <c r="E2" s="145"/>
    </row>
    <row r="3" spans="1:8" ht="15" customHeight="1">
      <c r="A3" s="153" t="s">
        <v>2</v>
      </c>
      <c r="B3" s="153"/>
      <c r="C3" s="153"/>
      <c r="D3" s="153"/>
      <c r="E3" s="153"/>
    </row>
    <row r="5" spans="1:8" ht="18.75" customHeight="1">
      <c r="A5" s="155" t="s">
        <v>30</v>
      </c>
      <c r="B5" s="155"/>
      <c r="C5" s="155"/>
      <c r="D5" s="155"/>
      <c r="E5" s="155"/>
    </row>
    <row r="6" spans="1:8" ht="18.75" customHeight="1">
      <c r="A6" s="155" t="s">
        <v>50</v>
      </c>
      <c r="B6" s="155"/>
      <c r="C6" s="155"/>
      <c r="D6" s="155"/>
      <c r="E6" s="155"/>
    </row>
    <row r="7" spans="1:8" ht="18.75">
      <c r="A7" s="148" t="s">
        <v>1353</v>
      </c>
      <c r="B7" s="148"/>
      <c r="C7" s="148"/>
      <c r="D7" s="148"/>
      <c r="E7" s="148"/>
    </row>
    <row r="8" spans="1:8" ht="15.75">
      <c r="A8" s="157" t="s">
        <v>5</v>
      </c>
      <c r="B8" s="157"/>
      <c r="C8" s="157"/>
      <c r="D8" s="157"/>
      <c r="E8" s="157"/>
    </row>
    <row r="10" spans="1:8">
      <c r="G10" s="48"/>
    </row>
    <row r="11" spans="1:8" ht="15" customHeight="1">
      <c r="B11" s="156" t="s">
        <v>6</v>
      </c>
      <c r="C11" s="54" t="s">
        <v>7</v>
      </c>
      <c r="D11" s="158" t="s">
        <v>8</v>
      </c>
    </row>
    <row r="12" spans="1:8">
      <c r="B12" s="156"/>
      <c r="C12" s="60" t="s">
        <v>9</v>
      </c>
      <c r="D12" s="158"/>
    </row>
    <row r="13" spans="1:8">
      <c r="B13" s="26" t="s">
        <v>15</v>
      </c>
      <c r="C13" s="27">
        <f>C14+C17+C43+C45+C47+C49+C51+C53+C55</f>
        <v>1247578.095825</v>
      </c>
      <c r="D13" s="27">
        <f t="shared" ref="D13" si="0">D14+D17+D43+D45+D47+D49+D51+D53+D55</f>
        <v>166955.10057923995</v>
      </c>
      <c r="G13" s="12"/>
      <c r="H13" s="52"/>
    </row>
    <row r="14" spans="1:8">
      <c r="B14" s="32" t="s">
        <v>51</v>
      </c>
      <c r="C14" s="29">
        <f>SUM(C15:C16)</f>
        <v>7818.7198360000002</v>
      </c>
      <c r="D14" s="29">
        <f>SUM(D15:D16)</f>
        <v>1303.1199259800012</v>
      </c>
      <c r="G14" s="12"/>
    </row>
    <row r="15" spans="1:8">
      <c r="B15" s="33" t="s">
        <v>52</v>
      </c>
      <c r="C15" s="30">
        <v>2635.7791240000001</v>
      </c>
      <c r="D15" s="30">
        <v>439.29649800000107</v>
      </c>
      <c r="E15" s="30"/>
      <c r="G15" s="12"/>
    </row>
    <row r="16" spans="1:8">
      <c r="B16" s="33" t="s">
        <v>53</v>
      </c>
      <c r="C16" s="30">
        <v>5182.9407119999996</v>
      </c>
      <c r="D16" s="30">
        <v>863.82342798000013</v>
      </c>
      <c r="E16" s="30"/>
      <c r="G16" s="12"/>
    </row>
    <row r="17" spans="2:7">
      <c r="B17" s="32" t="s">
        <v>54</v>
      </c>
      <c r="C17" s="29">
        <f>SUM(C18:C42)</f>
        <v>1218108.897871</v>
      </c>
      <c r="D17" s="29">
        <f>SUM(D18:D42)</f>
        <v>162077.95873807001</v>
      </c>
      <c r="E17" s="30"/>
      <c r="G17" s="12"/>
    </row>
    <row r="18" spans="2:7">
      <c r="B18" s="33" t="s">
        <v>55</v>
      </c>
      <c r="C18" s="30">
        <v>119333.454295</v>
      </c>
      <c r="D18" s="30">
        <v>14268.497531770006</v>
      </c>
      <c r="E18" s="30"/>
    </row>
    <row r="19" spans="2:7">
      <c r="B19" s="33" t="s">
        <v>56</v>
      </c>
      <c r="C19" s="30">
        <v>59523.635937999999</v>
      </c>
      <c r="D19" s="30">
        <v>7562.359065149999</v>
      </c>
      <c r="E19" s="30"/>
    </row>
    <row r="20" spans="2:7">
      <c r="B20" s="33" t="s">
        <v>57</v>
      </c>
      <c r="C20" s="30">
        <v>49910.944089999997</v>
      </c>
      <c r="D20" s="30">
        <v>5914.8493293900037</v>
      </c>
      <c r="E20" s="30"/>
    </row>
    <row r="21" spans="2:7">
      <c r="B21" s="33" t="s">
        <v>58</v>
      </c>
      <c r="C21" s="30">
        <v>11586.597707999999</v>
      </c>
      <c r="D21" s="30">
        <v>953.19992089000039</v>
      </c>
      <c r="E21" s="30"/>
    </row>
    <row r="22" spans="2:7">
      <c r="B22" s="33" t="s">
        <v>59</v>
      </c>
      <c r="C22" s="30">
        <v>21701.812583999999</v>
      </c>
      <c r="D22" s="30">
        <v>2788.6799816600001</v>
      </c>
      <c r="E22" s="30"/>
    </row>
    <row r="23" spans="2:7">
      <c r="B23" s="33" t="s">
        <v>60</v>
      </c>
      <c r="C23" s="30">
        <v>275378.92664199998</v>
      </c>
      <c r="D23" s="30">
        <v>20034.758996640008</v>
      </c>
      <c r="E23" s="30"/>
    </row>
    <row r="24" spans="2:7">
      <c r="B24" s="33" t="s">
        <v>61</v>
      </c>
      <c r="C24" s="30">
        <v>137788.99256300001</v>
      </c>
      <c r="D24" s="30">
        <v>15067.138764210002</v>
      </c>
      <c r="E24" s="30"/>
    </row>
    <row r="25" spans="2:7">
      <c r="B25" s="34" t="s">
        <v>62</v>
      </c>
      <c r="C25" s="30">
        <v>3136.389584</v>
      </c>
      <c r="D25" s="30">
        <v>335.54847881000001</v>
      </c>
      <c r="E25" s="30"/>
    </row>
    <row r="26" spans="2:7">
      <c r="B26" s="34" t="s">
        <v>63</v>
      </c>
      <c r="C26" s="30">
        <v>2512.106847</v>
      </c>
      <c r="D26" s="30">
        <v>209.48411285000003</v>
      </c>
      <c r="E26" s="30"/>
    </row>
    <row r="27" spans="2:7">
      <c r="B27" s="34" t="s">
        <v>64</v>
      </c>
      <c r="C27" s="30">
        <v>15106.778711000001</v>
      </c>
      <c r="D27" s="30">
        <v>1712.1747538599998</v>
      </c>
      <c r="E27" s="30"/>
    </row>
    <row r="28" spans="2:7">
      <c r="B28" s="34" t="s">
        <v>65</v>
      </c>
      <c r="C28" s="30">
        <v>49629.942223999999</v>
      </c>
      <c r="D28" s="30">
        <v>4006.8112201899989</v>
      </c>
      <c r="E28" s="30"/>
    </row>
    <row r="29" spans="2:7">
      <c r="B29" s="34" t="s">
        <v>66</v>
      </c>
      <c r="C29" s="30">
        <v>27416.574285999999</v>
      </c>
      <c r="D29" s="30">
        <v>2834.6219645000006</v>
      </c>
      <c r="E29" s="30"/>
    </row>
    <row r="30" spans="2:7">
      <c r="B30" s="34" t="s">
        <v>67</v>
      </c>
      <c r="C30" s="30">
        <v>10706.014966000001</v>
      </c>
      <c r="D30" s="30">
        <v>420.10387890999999</v>
      </c>
      <c r="E30" s="30"/>
    </row>
    <row r="31" spans="2:7">
      <c r="B31" s="34" t="s">
        <v>68</v>
      </c>
      <c r="C31" s="30">
        <v>9019.7206750000005</v>
      </c>
      <c r="D31" s="30">
        <v>1301.8045460799999</v>
      </c>
      <c r="E31" s="30"/>
    </row>
    <row r="32" spans="2:7">
      <c r="B32" s="34" t="s">
        <v>69</v>
      </c>
      <c r="C32" s="30">
        <v>1227.625693</v>
      </c>
      <c r="D32" s="30">
        <v>160.62947196000005</v>
      </c>
      <c r="E32" s="30"/>
    </row>
    <row r="33" spans="2:5">
      <c r="B33" s="34" t="s">
        <v>70</v>
      </c>
      <c r="C33" s="30">
        <v>3260.9817779999998</v>
      </c>
      <c r="D33" s="30">
        <v>340.15614922000026</v>
      </c>
      <c r="E33" s="30"/>
    </row>
    <row r="34" spans="2:5">
      <c r="B34" s="34" t="s">
        <v>71</v>
      </c>
      <c r="C34" s="30">
        <v>685.97514699999999</v>
      </c>
      <c r="D34" s="30">
        <v>68.296001380000007</v>
      </c>
      <c r="E34" s="30"/>
    </row>
    <row r="35" spans="2:5">
      <c r="B35" s="34" t="s">
        <v>72</v>
      </c>
      <c r="C35" s="30">
        <v>13374.225582999999</v>
      </c>
      <c r="D35" s="30">
        <v>1398.3465377400005</v>
      </c>
      <c r="E35" s="30"/>
    </row>
    <row r="36" spans="2:5">
      <c r="B36" s="34" t="s">
        <v>73</v>
      </c>
      <c r="C36" s="30">
        <v>15653.944895000001</v>
      </c>
      <c r="D36" s="30">
        <v>1792.5583281300001</v>
      </c>
      <c r="E36" s="30"/>
    </row>
    <row r="37" spans="2:5">
      <c r="B37" s="34" t="s">
        <v>74</v>
      </c>
      <c r="C37" s="30">
        <v>3459.6100219999998</v>
      </c>
      <c r="D37" s="30">
        <v>322.5246796000003</v>
      </c>
      <c r="E37" s="30"/>
    </row>
    <row r="38" spans="2:5">
      <c r="B38" s="34" t="s">
        <v>75</v>
      </c>
      <c r="C38" s="110">
        <v>2080.7347260000001</v>
      </c>
      <c r="D38" s="30">
        <v>164.50718979000001</v>
      </c>
      <c r="E38" s="30"/>
    </row>
    <row r="39" spans="2:5">
      <c r="B39" s="34" t="s">
        <v>76</v>
      </c>
      <c r="C39" s="110">
        <v>3109.6559729999999</v>
      </c>
      <c r="D39" s="30">
        <v>296.50586550999998</v>
      </c>
      <c r="E39" s="30"/>
    </row>
    <row r="40" spans="2:5">
      <c r="B40" s="34" t="s">
        <v>77</v>
      </c>
      <c r="C40" s="110">
        <v>13401.009791</v>
      </c>
      <c r="D40" s="30">
        <v>2108.3473996900002</v>
      </c>
      <c r="E40" s="30"/>
    </row>
    <row r="41" spans="2:5">
      <c r="B41" s="34" t="s">
        <v>78</v>
      </c>
      <c r="C41" s="110">
        <v>253545.53659900001</v>
      </c>
      <c r="D41" s="30">
        <v>64827.764064489995</v>
      </c>
      <c r="E41" s="30"/>
    </row>
    <row r="42" spans="2:5">
      <c r="B42" s="34" t="s">
        <v>79</v>
      </c>
      <c r="C42" s="30">
        <v>115557.706551</v>
      </c>
      <c r="D42" s="30">
        <v>13188.29050565</v>
      </c>
      <c r="E42" s="30"/>
    </row>
    <row r="43" spans="2:5">
      <c r="B43" s="32" t="s">
        <v>80</v>
      </c>
      <c r="C43" s="29">
        <f>C44</f>
        <v>8623.2868190000008</v>
      </c>
      <c r="D43" s="29">
        <f t="shared" ref="D43" si="1">D44</f>
        <v>1436.7656438399997</v>
      </c>
      <c r="E43" s="30"/>
    </row>
    <row r="44" spans="2:5">
      <c r="B44" s="33" t="s">
        <v>81</v>
      </c>
      <c r="C44" s="30">
        <v>8623.2868190000008</v>
      </c>
      <c r="D44" s="30">
        <v>1436.7656438399997</v>
      </c>
      <c r="E44" s="30"/>
    </row>
    <row r="45" spans="2:5">
      <c r="B45" s="32" t="s">
        <v>82</v>
      </c>
      <c r="C45" s="29">
        <f>C46</f>
        <v>8011.2919570000004</v>
      </c>
      <c r="D45" s="29">
        <f>D46</f>
        <v>1335.2153060000001</v>
      </c>
      <c r="E45" s="30"/>
    </row>
    <row r="46" spans="2:5">
      <c r="B46" s="33" t="s">
        <v>83</v>
      </c>
      <c r="C46" s="30">
        <v>8011.2919570000004</v>
      </c>
      <c r="D46" s="30">
        <v>1335.2153060000001</v>
      </c>
      <c r="E46" s="30"/>
    </row>
    <row r="47" spans="2:5">
      <c r="B47" s="32" t="s">
        <v>84</v>
      </c>
      <c r="C47" s="29">
        <f>C48</f>
        <v>1524.2480869999999</v>
      </c>
      <c r="D47" s="29">
        <f>D48</f>
        <v>254.03882369000004</v>
      </c>
      <c r="E47" s="30"/>
    </row>
    <row r="48" spans="2:5">
      <c r="B48" s="33" t="s">
        <v>85</v>
      </c>
      <c r="C48" s="30">
        <v>1524.2480869999999</v>
      </c>
      <c r="D48" s="30">
        <v>254.03882369000004</v>
      </c>
      <c r="E48" s="30"/>
    </row>
    <row r="49" spans="2:8">
      <c r="B49" s="32" t="s">
        <v>86</v>
      </c>
      <c r="C49" s="29">
        <f>C50</f>
        <v>1625.371875</v>
      </c>
      <c r="D49" s="29">
        <f>D50</f>
        <v>270.89529399999981</v>
      </c>
      <c r="E49" s="30"/>
    </row>
    <row r="50" spans="2:8">
      <c r="B50" s="33" t="s">
        <v>87</v>
      </c>
      <c r="C50" s="30">
        <v>1625.371875</v>
      </c>
      <c r="D50" s="30">
        <v>270.89529399999981</v>
      </c>
      <c r="E50" s="30"/>
    </row>
    <row r="51" spans="2:8">
      <c r="B51" s="32" t="s">
        <v>88</v>
      </c>
      <c r="C51" s="29">
        <f>C52</f>
        <v>267.728228</v>
      </c>
      <c r="D51" s="29">
        <f>D52</f>
        <v>25.469982750000003</v>
      </c>
      <c r="E51" s="30"/>
    </row>
    <row r="52" spans="2:8">
      <c r="B52" s="33" t="s">
        <v>89</v>
      </c>
      <c r="C52" s="30">
        <v>267.728228</v>
      </c>
      <c r="D52" s="30">
        <v>25.469982750000003</v>
      </c>
      <c r="E52" s="30"/>
    </row>
    <row r="53" spans="2:8">
      <c r="B53" s="32" t="s">
        <v>90</v>
      </c>
      <c r="C53" s="29">
        <f>C54</f>
        <v>951.88166899999999</v>
      </c>
      <c r="D53" s="29">
        <f t="shared" ref="D53" si="2">D54</f>
        <v>158.64692599000003</v>
      </c>
      <c r="E53" s="30"/>
    </row>
    <row r="54" spans="2:8">
      <c r="B54" s="33" t="s">
        <v>91</v>
      </c>
      <c r="C54" s="30">
        <v>951.88166899999999</v>
      </c>
      <c r="D54" s="30">
        <v>158.64692599000003</v>
      </c>
      <c r="E54" s="30"/>
    </row>
    <row r="55" spans="2:8">
      <c r="B55" s="32" t="s">
        <v>92</v>
      </c>
      <c r="C55" s="29">
        <f>C56</f>
        <v>646.66948300000001</v>
      </c>
      <c r="D55" s="29">
        <f>D56</f>
        <v>92.989938919999986</v>
      </c>
      <c r="E55" s="30"/>
    </row>
    <row r="56" spans="2:8">
      <c r="B56" s="33" t="s">
        <v>93</v>
      </c>
      <c r="C56" s="30">
        <v>646.66948300000001</v>
      </c>
      <c r="D56" s="30">
        <v>92.989938919999986</v>
      </c>
      <c r="E56" s="30"/>
    </row>
    <row r="57" spans="2:8">
      <c r="B57" s="26" t="s">
        <v>43</v>
      </c>
      <c r="C57" s="28">
        <f>C58</f>
        <v>155685.24232999998</v>
      </c>
      <c r="D57" s="28">
        <f>D58</f>
        <v>10270.283451990001</v>
      </c>
      <c r="E57" s="30"/>
    </row>
    <row r="58" spans="2:8">
      <c r="B58" s="32" t="s">
        <v>54</v>
      </c>
      <c r="C58" s="29">
        <f>SUM(C59:C62)</f>
        <v>155685.24232999998</v>
      </c>
      <c r="D58" s="29">
        <f>SUM(D59:D62)</f>
        <v>10270.283451990001</v>
      </c>
      <c r="E58" s="30"/>
    </row>
    <row r="59" spans="2:8">
      <c r="B59" s="33" t="s">
        <v>64</v>
      </c>
      <c r="C59" s="30">
        <v>3000</v>
      </c>
      <c r="D59" s="110">
        <v>500</v>
      </c>
      <c r="E59" s="30"/>
    </row>
    <row r="60" spans="2:8">
      <c r="B60" s="33" t="s">
        <v>65</v>
      </c>
      <c r="C60" s="30">
        <v>500</v>
      </c>
      <c r="D60" s="110">
        <v>0</v>
      </c>
      <c r="E60" s="30"/>
      <c r="H60" s="51"/>
    </row>
    <row r="61" spans="2:8">
      <c r="B61" s="33" t="s">
        <v>78</v>
      </c>
      <c r="C61" s="30">
        <v>133143.17131899999</v>
      </c>
      <c r="D61" s="110">
        <v>9351.0777849200003</v>
      </c>
      <c r="E61" s="30"/>
    </row>
    <row r="62" spans="2:8">
      <c r="B62" s="33" t="s">
        <v>79</v>
      </c>
      <c r="C62" s="30">
        <v>19042.071011</v>
      </c>
      <c r="D62" s="110">
        <v>419.20566707000006</v>
      </c>
      <c r="E62" s="30"/>
    </row>
    <row r="63" spans="2:8">
      <c r="B63" s="35" t="s">
        <v>94</v>
      </c>
      <c r="C63" s="31">
        <f>C13+C57</f>
        <v>1403263.338155</v>
      </c>
      <c r="D63" s="31">
        <f>(D13+D57)</f>
        <v>177225.38403122994</v>
      </c>
      <c r="E63" s="30"/>
    </row>
    <row r="64" spans="2:8">
      <c r="B64" s="15" t="s">
        <v>27</v>
      </c>
      <c r="C64" s="15"/>
      <c r="D64" s="16"/>
      <c r="E64" s="30"/>
    </row>
    <row r="65" spans="2:5" ht="35.25" customHeight="1">
      <c r="B65" s="152" t="s">
        <v>1354</v>
      </c>
      <c r="C65" s="152"/>
      <c r="D65" s="152"/>
      <c r="E65" s="30"/>
    </row>
    <row r="66" spans="2:5">
      <c r="B66" s="15" t="s">
        <v>49</v>
      </c>
      <c r="C66" s="50"/>
      <c r="D66" s="50"/>
      <c r="E66" s="30"/>
    </row>
    <row r="67" spans="2:5">
      <c r="B67" s="15"/>
      <c r="C67" s="15"/>
      <c r="D67" s="16"/>
    </row>
    <row r="68" spans="2:5">
      <c r="C68" s="15"/>
      <c r="D68" s="17"/>
    </row>
    <row r="69" spans="2:5">
      <c r="B69" s="44"/>
      <c r="C69" s="44"/>
      <c r="D69" s="44"/>
    </row>
    <row r="70" spans="2:5">
      <c r="B70" s="44"/>
      <c r="C70" s="44"/>
      <c r="D70" s="44"/>
    </row>
    <row r="71" spans="2:5">
      <c r="B71" s="44"/>
      <c r="C71" s="44"/>
      <c r="D71" s="44"/>
    </row>
    <row r="73" spans="2:5">
      <c r="C73" s="11"/>
      <c r="D73" s="11"/>
    </row>
    <row r="74" spans="2:5">
      <c r="C74" s="11"/>
      <c r="D74" s="11"/>
    </row>
    <row r="75" spans="2:5">
      <c r="C75" s="11"/>
      <c r="D75" s="11"/>
    </row>
  </sheetData>
  <mergeCells count="10">
    <mergeCell ref="A8:E8"/>
    <mergeCell ref="B65:D65"/>
    <mergeCell ref="B11:B12"/>
    <mergeCell ref="D11:D12"/>
    <mergeCell ref="A7:E7"/>
    <mergeCell ref="A1:E1"/>
    <mergeCell ref="A2:E2"/>
    <mergeCell ref="A3:E3"/>
    <mergeCell ref="A5:E5"/>
    <mergeCell ref="A6:E6"/>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G153"/>
  <sheetViews>
    <sheetView showGridLines="0" zoomScale="90" zoomScaleNormal="90" workbookViewId="0">
      <selection activeCell="E10" sqref="E10"/>
    </sheetView>
  </sheetViews>
  <sheetFormatPr baseColWidth="10" defaultColWidth="11.42578125" defaultRowHeight="15"/>
  <cols>
    <col min="1" max="1" width="15.5703125" customWidth="1"/>
    <col min="2" max="2" width="78.42578125" customWidth="1"/>
    <col min="3" max="3" width="17.140625" customWidth="1"/>
    <col min="4" max="4" width="19.28515625" customWidth="1"/>
    <col min="5" max="5" width="19.7109375" customWidth="1"/>
    <col min="7" max="7" width="13.140625" style="48" bestFit="1" customWidth="1"/>
  </cols>
  <sheetData>
    <row r="1" spans="1:7" ht="28.5" customHeight="1">
      <c r="A1" s="144" t="s">
        <v>0</v>
      </c>
      <c r="B1" s="144"/>
      <c r="C1" s="144"/>
      <c r="D1" s="144"/>
      <c r="E1" s="144"/>
      <c r="G1" s="117"/>
    </row>
    <row r="2" spans="1:7" ht="21" customHeight="1">
      <c r="A2" s="145" t="s">
        <v>1</v>
      </c>
      <c r="B2" s="145"/>
      <c r="C2" s="145"/>
      <c r="D2" s="145"/>
      <c r="E2" s="145"/>
      <c r="G2" s="118"/>
    </row>
    <row r="3" spans="1:7" ht="15" customHeight="1">
      <c r="A3" s="153" t="s">
        <v>2</v>
      </c>
      <c r="B3" s="153"/>
      <c r="C3" s="153"/>
      <c r="D3" s="153"/>
      <c r="E3" s="153"/>
      <c r="G3" s="119"/>
    </row>
    <row r="5" spans="1:7" ht="18.75" customHeight="1">
      <c r="A5" s="155" t="s">
        <v>30</v>
      </c>
      <c r="B5" s="155"/>
      <c r="C5" s="155"/>
      <c r="D5" s="155"/>
      <c r="E5" s="155"/>
      <c r="G5" s="120"/>
    </row>
    <row r="6" spans="1:7" ht="18.75" customHeight="1">
      <c r="A6" s="155" t="s">
        <v>95</v>
      </c>
      <c r="B6" s="155"/>
      <c r="C6" s="155"/>
      <c r="D6" s="155"/>
      <c r="E6" s="155"/>
      <c r="G6" s="121"/>
    </row>
    <row r="7" spans="1:7" ht="18.75">
      <c r="A7" s="148" t="s">
        <v>1353</v>
      </c>
      <c r="B7" s="148"/>
      <c r="C7" s="148"/>
      <c r="D7" s="148"/>
      <c r="E7" s="148"/>
      <c r="G7" s="121"/>
    </row>
    <row r="8" spans="1:7" ht="15.75">
      <c r="A8" s="157" t="s">
        <v>5</v>
      </c>
      <c r="B8" s="157"/>
      <c r="C8" s="157"/>
      <c r="D8" s="157"/>
      <c r="E8" s="157"/>
      <c r="G8" s="122"/>
    </row>
    <row r="11" spans="1:7" ht="15" customHeight="1">
      <c r="B11" s="156" t="s">
        <v>6</v>
      </c>
      <c r="C11" s="54" t="s">
        <v>7</v>
      </c>
      <c r="D11" s="158" t="s">
        <v>8</v>
      </c>
    </row>
    <row r="12" spans="1:7">
      <c r="B12" s="156"/>
      <c r="C12" s="60" t="s">
        <v>9</v>
      </c>
      <c r="D12" s="158"/>
    </row>
    <row r="13" spans="1:7">
      <c r="B13" s="23" t="s">
        <v>15</v>
      </c>
      <c r="C13" s="20">
        <f>C14+C37+C69+C94+C134</f>
        <v>1247578.095825</v>
      </c>
      <c r="D13" s="20">
        <f>D14+D37+D69+D94+D134</f>
        <v>166955.10057924001</v>
      </c>
    </row>
    <row r="14" spans="1:7" s="7" customFormat="1">
      <c r="B14" s="45" t="s">
        <v>96</v>
      </c>
      <c r="C14" s="36">
        <f>C15+C22+C25+C29</f>
        <v>197661.01551399997</v>
      </c>
      <c r="D14" s="36">
        <f>D15+D22+D25+D29</f>
        <v>24323.601679820007</v>
      </c>
      <c r="G14" s="123"/>
    </row>
    <row r="15" spans="1:7" s="7" customFormat="1">
      <c r="B15" s="24" t="s">
        <v>97</v>
      </c>
      <c r="C15" s="38">
        <f>SUM(C16:C21)</f>
        <v>87046.015518999979</v>
      </c>
      <c r="D15" s="38">
        <f>SUM(D16:D21)</f>
        <v>11276.791309490009</v>
      </c>
      <c r="G15" s="123"/>
    </row>
    <row r="16" spans="1:7" s="7" customFormat="1">
      <c r="B16" s="25" t="s">
        <v>98</v>
      </c>
      <c r="C16" s="30">
        <v>6812.2060220000003</v>
      </c>
      <c r="D16" s="30">
        <v>1137.0334570100015</v>
      </c>
      <c r="G16" s="123"/>
    </row>
    <row r="17" spans="2:7" s="7" customFormat="1">
      <c r="B17" s="25" t="s">
        <v>99</v>
      </c>
      <c r="C17" s="30">
        <v>47551.226650999997</v>
      </c>
      <c r="D17" s="30">
        <v>4619.2434403200068</v>
      </c>
      <c r="G17" s="123"/>
    </row>
    <row r="18" spans="2:7" s="7" customFormat="1">
      <c r="B18" s="25" t="s">
        <v>100</v>
      </c>
      <c r="C18" s="30">
        <v>23088.519886999999</v>
      </c>
      <c r="D18" s="30">
        <v>3941.3550816900001</v>
      </c>
      <c r="G18" s="123"/>
    </row>
    <row r="19" spans="2:7" s="7" customFormat="1">
      <c r="B19" s="25" t="s">
        <v>101</v>
      </c>
      <c r="C19" s="30">
        <v>8958.1169059999993</v>
      </c>
      <c r="D19" s="30">
        <v>1493.07777867</v>
      </c>
      <c r="G19" s="123"/>
    </row>
    <row r="20" spans="2:7" s="7" customFormat="1">
      <c r="B20" s="25" t="s">
        <v>102</v>
      </c>
      <c r="C20" s="30">
        <v>624.56965300000002</v>
      </c>
      <c r="D20" s="30">
        <v>86.081551799999986</v>
      </c>
      <c r="G20" s="123"/>
    </row>
    <row r="21" spans="2:7" s="7" customFormat="1">
      <c r="B21" s="25" t="s">
        <v>103</v>
      </c>
      <c r="C21" s="30">
        <v>11.3764</v>
      </c>
      <c r="D21" s="30">
        <v>0</v>
      </c>
      <c r="G21" s="123"/>
    </row>
    <row r="22" spans="2:7" s="7" customFormat="1">
      <c r="B22" s="24" t="s">
        <v>104</v>
      </c>
      <c r="C22" s="38">
        <f>SUM(C23:C24)</f>
        <v>11590.710885999999</v>
      </c>
      <c r="D22" s="38">
        <f>SUM(D23:D24)</f>
        <v>956.53753286999995</v>
      </c>
      <c r="G22" s="123"/>
    </row>
    <row r="23" spans="2:7" s="7" customFormat="1">
      <c r="B23" s="25" t="s">
        <v>105</v>
      </c>
      <c r="C23" s="30">
        <v>3716.6146869999998</v>
      </c>
      <c r="D23" s="30">
        <v>185.77834731999999</v>
      </c>
      <c r="G23" s="123"/>
    </row>
    <row r="24" spans="2:7" s="7" customFormat="1">
      <c r="B24" s="25" t="s">
        <v>106</v>
      </c>
      <c r="C24" s="30">
        <v>7874.0961989999996</v>
      </c>
      <c r="D24" s="30">
        <v>770.75918554999998</v>
      </c>
      <c r="G24" s="123"/>
    </row>
    <row r="25" spans="2:7" s="7" customFormat="1">
      <c r="B25" s="24" t="s">
        <v>107</v>
      </c>
      <c r="C25" s="38">
        <f>SUM(C26:C28)</f>
        <v>42631.638927</v>
      </c>
      <c r="D25" s="38">
        <f>SUM(D26:D28)</f>
        <v>4863.5990610600002</v>
      </c>
      <c r="G25" s="123"/>
    </row>
    <row r="26" spans="2:7" s="7" customFormat="1">
      <c r="B26" s="25" t="s">
        <v>108</v>
      </c>
      <c r="C26" s="30">
        <v>38920.161756000001</v>
      </c>
      <c r="D26" s="30">
        <v>4531.8915352399999</v>
      </c>
      <c r="G26" s="123"/>
    </row>
    <row r="27" spans="2:7" s="7" customFormat="1">
      <c r="B27" s="25" t="s">
        <v>109</v>
      </c>
      <c r="C27" s="30">
        <v>3641.2148619999998</v>
      </c>
      <c r="D27" s="30">
        <v>323.31149172999994</v>
      </c>
      <c r="G27" s="123"/>
    </row>
    <row r="28" spans="2:7" s="7" customFormat="1">
      <c r="B28" s="25" t="s">
        <v>110</v>
      </c>
      <c r="C28" s="30">
        <v>70.262309000000002</v>
      </c>
      <c r="D28" s="30">
        <v>8.3960340899999988</v>
      </c>
      <c r="G28" s="123"/>
    </row>
    <row r="29" spans="2:7" s="7" customFormat="1">
      <c r="B29" s="24" t="s">
        <v>111</v>
      </c>
      <c r="C29" s="38">
        <f>SUM(C30:C36)</f>
        <v>56392.650181999998</v>
      </c>
      <c r="D29" s="38">
        <f>SUM(D30:D36)</f>
        <v>7226.6737763999981</v>
      </c>
      <c r="E29" s="124"/>
      <c r="G29" s="123"/>
    </row>
    <row r="30" spans="2:7" s="7" customFormat="1">
      <c r="B30" s="25" t="s">
        <v>112</v>
      </c>
      <c r="C30" s="30">
        <v>28731.119006000001</v>
      </c>
      <c r="D30" s="30">
        <v>3106.605028649999</v>
      </c>
      <c r="G30" s="123"/>
    </row>
    <row r="31" spans="2:7" s="7" customFormat="1">
      <c r="B31" s="25" t="s">
        <v>113</v>
      </c>
      <c r="C31" s="30">
        <v>562.62126999999998</v>
      </c>
      <c r="D31" s="30">
        <v>92.097064989999993</v>
      </c>
      <c r="G31" s="123"/>
    </row>
    <row r="32" spans="2:7" s="7" customFormat="1">
      <c r="B32" s="25" t="s">
        <v>114</v>
      </c>
      <c r="C32" s="30">
        <v>17673.625978</v>
      </c>
      <c r="D32" s="30">
        <v>2555.9694113400001</v>
      </c>
      <c r="G32" s="123"/>
    </row>
    <row r="33" spans="2:7" s="7" customFormat="1">
      <c r="B33" s="25" t="s">
        <v>115</v>
      </c>
      <c r="C33" s="30">
        <v>1385.4499780000001</v>
      </c>
      <c r="D33" s="30">
        <v>230.34729715999998</v>
      </c>
      <c r="G33" s="123"/>
    </row>
    <row r="34" spans="2:7" s="7" customFormat="1">
      <c r="B34" s="25" t="s">
        <v>116</v>
      </c>
      <c r="C34" s="30">
        <v>2563.6083480000002</v>
      </c>
      <c r="D34" s="30">
        <v>247.67026971000021</v>
      </c>
      <c r="G34" s="123"/>
    </row>
    <row r="35" spans="2:7" s="7" customFormat="1">
      <c r="B35" s="25" t="s">
        <v>117</v>
      </c>
      <c r="C35" s="30">
        <v>69.018726999999998</v>
      </c>
      <c r="D35" s="30">
        <v>10.5692</v>
      </c>
      <c r="G35" s="123"/>
    </row>
    <row r="36" spans="2:7" s="7" customFormat="1">
      <c r="B36" s="25" t="s">
        <v>118</v>
      </c>
      <c r="C36" s="30">
        <v>5407.2068749999999</v>
      </c>
      <c r="D36" s="30">
        <v>983.41550454999947</v>
      </c>
      <c r="G36" s="123"/>
    </row>
    <row r="37" spans="2:7" s="7" customFormat="1">
      <c r="B37" s="45" t="s">
        <v>119</v>
      </c>
      <c r="C37" s="38">
        <f>C38+C42+C47+C49+C54+C56+C62+C64+C66</f>
        <v>209176.93458200002</v>
      </c>
      <c r="D37" s="38">
        <f>D38+D42+D47+D49+D54+D56+D62+D64+D66</f>
        <v>20237.436312229998</v>
      </c>
      <c r="E37" s="124"/>
      <c r="G37" s="123"/>
    </row>
    <row r="38" spans="2:7" s="7" customFormat="1">
      <c r="B38" s="46" t="s">
        <v>120</v>
      </c>
      <c r="C38" s="38">
        <f>SUM(C39:C41)</f>
        <v>29167.495803999998</v>
      </c>
      <c r="D38" s="38">
        <f>SUM(D39:D41)</f>
        <v>2943.6317789100008</v>
      </c>
      <c r="G38" s="123"/>
    </row>
    <row r="39" spans="2:7" s="7" customFormat="1">
      <c r="B39" s="19" t="s">
        <v>121</v>
      </c>
      <c r="C39" s="30">
        <v>27454.524234</v>
      </c>
      <c r="D39" s="30">
        <v>2840.5113482100005</v>
      </c>
      <c r="G39" s="123"/>
    </row>
    <row r="40" spans="2:7">
      <c r="B40" s="19" t="s">
        <v>122</v>
      </c>
      <c r="C40" s="30">
        <v>1462.0584799999999</v>
      </c>
      <c r="D40" s="30">
        <v>68.967017850000005</v>
      </c>
      <c r="G40" s="123"/>
    </row>
    <row r="41" spans="2:7">
      <c r="B41" s="19" t="s">
        <v>123</v>
      </c>
      <c r="C41" s="30">
        <v>250.91309000000001</v>
      </c>
      <c r="D41" s="30">
        <v>34.153412850000002</v>
      </c>
      <c r="G41" s="123"/>
    </row>
    <row r="42" spans="2:7">
      <c r="B42" s="46" t="s">
        <v>124</v>
      </c>
      <c r="C42" s="38">
        <f>SUM(C43:C46)</f>
        <v>15112.730110999997</v>
      </c>
      <c r="D42" s="38">
        <f>SUM(D43:D46)</f>
        <v>1656.2216831399999</v>
      </c>
      <c r="E42" s="125"/>
      <c r="G42" s="123"/>
    </row>
    <row r="43" spans="2:7">
      <c r="B43" s="19" t="s">
        <v>125</v>
      </c>
      <c r="C43" s="30">
        <v>10013.952660999999</v>
      </c>
      <c r="D43" s="30">
        <v>1314.4327356099998</v>
      </c>
      <c r="G43" s="123"/>
    </row>
    <row r="44" spans="2:7">
      <c r="B44" s="19" t="s">
        <v>126</v>
      </c>
      <c r="C44" s="30">
        <v>185.31585100000001</v>
      </c>
      <c r="D44" s="30">
        <v>26.737680000000001</v>
      </c>
      <c r="G44" s="123"/>
    </row>
    <row r="45" spans="2:7">
      <c r="B45" s="19" t="s">
        <v>127</v>
      </c>
      <c r="C45" s="30">
        <v>679.31603399999995</v>
      </c>
      <c r="D45" s="30">
        <v>22.27930422</v>
      </c>
      <c r="G45" s="123"/>
    </row>
    <row r="46" spans="2:7">
      <c r="B46" s="19" t="s">
        <v>128</v>
      </c>
      <c r="C46" s="30">
        <v>4234.1455649999998</v>
      </c>
      <c r="D46" s="30">
        <v>292.77196330999999</v>
      </c>
      <c r="G46" s="123"/>
    </row>
    <row r="47" spans="2:7">
      <c r="B47" s="46" t="s">
        <v>129</v>
      </c>
      <c r="C47" s="38">
        <f>C48</f>
        <v>6626.6632099999997</v>
      </c>
      <c r="D47" s="38">
        <f>D48</f>
        <v>967.43202119000011</v>
      </c>
      <c r="E47" s="125"/>
      <c r="G47" s="123"/>
    </row>
    <row r="48" spans="2:7">
      <c r="B48" s="19" t="s">
        <v>130</v>
      </c>
      <c r="C48" s="30">
        <v>6626.6632099999997</v>
      </c>
      <c r="D48" s="30">
        <v>967.43202119000011</v>
      </c>
      <c r="G48" s="123"/>
    </row>
    <row r="49" spans="2:7">
      <c r="B49" s="46" t="s">
        <v>131</v>
      </c>
      <c r="C49" s="38">
        <f>SUM(C50:C53)</f>
        <v>76290.465115999992</v>
      </c>
      <c r="D49" s="38">
        <f>SUM(D50:D53)</f>
        <v>7245.6000010500002</v>
      </c>
      <c r="E49" s="125"/>
      <c r="G49" s="123"/>
    </row>
    <row r="50" spans="2:7">
      <c r="B50" s="19" t="s">
        <v>132</v>
      </c>
      <c r="C50" s="30">
        <v>210.33202199999999</v>
      </c>
      <c r="D50" s="30">
        <v>1.5499928399999998</v>
      </c>
      <c r="G50" s="123"/>
    </row>
    <row r="51" spans="2:7">
      <c r="B51" s="19" t="s">
        <v>133</v>
      </c>
      <c r="C51" s="30">
        <v>73959.093450999993</v>
      </c>
      <c r="D51" s="30">
        <v>7028.9626066800001</v>
      </c>
      <c r="G51" s="123"/>
    </row>
    <row r="52" spans="2:7">
      <c r="B52" s="19" t="s">
        <v>134</v>
      </c>
      <c r="C52" s="30">
        <v>0.4</v>
      </c>
      <c r="D52" s="30">
        <v>0</v>
      </c>
      <c r="G52" s="123"/>
    </row>
    <row r="53" spans="2:7">
      <c r="B53" s="19" t="s">
        <v>135</v>
      </c>
      <c r="C53" s="30">
        <v>2120.639643</v>
      </c>
      <c r="D53" s="30">
        <v>215.08740153000002</v>
      </c>
      <c r="G53" s="123"/>
    </row>
    <row r="54" spans="2:7">
      <c r="B54" s="46" t="s">
        <v>136</v>
      </c>
      <c r="C54" s="38">
        <f>SUM(C55:C55)</f>
        <v>619.41767500000003</v>
      </c>
      <c r="D54" s="38">
        <f>SUM(D55:D55)</f>
        <v>66.701804460000005</v>
      </c>
      <c r="E54" s="125"/>
      <c r="G54" s="123"/>
    </row>
    <row r="55" spans="2:7">
      <c r="B55" s="19" t="s">
        <v>137</v>
      </c>
      <c r="C55" s="30">
        <v>619.41767500000003</v>
      </c>
      <c r="D55" s="30">
        <v>66.701804460000005</v>
      </c>
      <c r="G55" s="123"/>
    </row>
    <row r="56" spans="2:7">
      <c r="B56" s="46" t="s">
        <v>138</v>
      </c>
      <c r="C56" s="38">
        <f>SUM(C57:C61)</f>
        <v>67607.726815999995</v>
      </c>
      <c r="D56" s="38">
        <f>SUM(D57:D61)</f>
        <v>6652.6568784199999</v>
      </c>
      <c r="E56" s="125"/>
      <c r="G56" s="123"/>
    </row>
    <row r="57" spans="2:7">
      <c r="B57" s="19" t="s">
        <v>139</v>
      </c>
      <c r="C57" s="30">
        <v>30352.778077999999</v>
      </c>
      <c r="D57" s="30">
        <v>3178.7194508299999</v>
      </c>
      <c r="G57" s="123"/>
    </row>
    <row r="58" spans="2:7">
      <c r="B58" s="19" t="s">
        <v>140</v>
      </c>
      <c r="C58" s="30">
        <v>91.084003999999993</v>
      </c>
      <c r="D58" s="30">
        <v>8.5493832100000002</v>
      </c>
      <c r="G58" s="123"/>
    </row>
    <row r="59" spans="2:7">
      <c r="B59" s="19" t="s">
        <v>141</v>
      </c>
      <c r="C59" s="30">
        <v>30418.352501000001</v>
      </c>
      <c r="D59" s="30">
        <v>3081.7833013899995</v>
      </c>
      <c r="G59" s="123"/>
    </row>
    <row r="60" spans="2:7">
      <c r="B60" s="19" t="s">
        <v>142</v>
      </c>
      <c r="C60" s="30">
        <v>3786.7</v>
      </c>
      <c r="D60" s="30">
        <v>130.33741807999999</v>
      </c>
      <c r="G60" s="123"/>
    </row>
    <row r="61" spans="2:7">
      <c r="B61" s="19" t="s">
        <v>143</v>
      </c>
      <c r="C61" s="30">
        <v>2958.8122330000001</v>
      </c>
      <c r="D61" s="30">
        <v>253.26732490999999</v>
      </c>
      <c r="G61" s="123"/>
    </row>
    <row r="62" spans="2:7">
      <c r="B62" s="46" t="s">
        <v>144</v>
      </c>
      <c r="C62" s="38">
        <f>C63</f>
        <v>2896.4838639999998</v>
      </c>
      <c r="D62" s="38">
        <f>D63</f>
        <v>260.13776281000003</v>
      </c>
      <c r="E62" s="125"/>
      <c r="G62" s="123"/>
    </row>
    <row r="63" spans="2:7">
      <c r="B63" s="19" t="s">
        <v>145</v>
      </c>
      <c r="C63" s="30">
        <v>2896.4838639999998</v>
      </c>
      <c r="D63" s="30">
        <v>260.13776281000003</v>
      </c>
      <c r="G63" s="123"/>
    </row>
    <row r="64" spans="2:7">
      <c r="B64" s="46" t="s">
        <v>146</v>
      </c>
      <c r="C64" s="38">
        <f>C65</f>
        <v>149.70302000000001</v>
      </c>
      <c r="D64" s="38">
        <f>D65</f>
        <v>24.950503340000001</v>
      </c>
      <c r="E64" s="125"/>
      <c r="G64" s="123"/>
    </row>
    <row r="65" spans="2:7">
      <c r="B65" s="19" t="s">
        <v>147</v>
      </c>
      <c r="C65" s="30">
        <v>149.70302000000001</v>
      </c>
      <c r="D65" s="30">
        <v>24.950503340000001</v>
      </c>
      <c r="G65" s="123"/>
    </row>
    <row r="66" spans="2:7">
      <c r="B66" s="46" t="s">
        <v>148</v>
      </c>
      <c r="C66" s="38">
        <f>SUM(C67:C68)</f>
        <v>10706.248966000001</v>
      </c>
      <c r="D66" s="38">
        <f>SUM(D67:D68)</f>
        <v>420.10387890999999</v>
      </c>
      <c r="E66" s="125"/>
      <c r="G66" s="123"/>
    </row>
    <row r="67" spans="2:7">
      <c r="B67" s="19" t="s">
        <v>149</v>
      </c>
      <c r="C67" s="30">
        <v>0.23400000000000001</v>
      </c>
      <c r="D67" s="30">
        <v>0</v>
      </c>
      <c r="G67" s="123"/>
    </row>
    <row r="68" spans="2:7">
      <c r="B68" s="19" t="s">
        <v>150</v>
      </c>
      <c r="C68" s="30">
        <v>10706.014966000001</v>
      </c>
      <c r="D68" s="30">
        <v>420.10387890999999</v>
      </c>
      <c r="G68" s="123"/>
    </row>
    <row r="69" spans="2:7">
      <c r="B69" s="45" t="s">
        <v>151</v>
      </c>
      <c r="C69" s="38">
        <f>C70+C74+C87</f>
        <v>8813.3572870000007</v>
      </c>
      <c r="D69" s="38">
        <f>D70+D74+D87</f>
        <v>521.55444261999992</v>
      </c>
      <c r="E69" s="125"/>
      <c r="G69" s="123"/>
    </row>
    <row r="70" spans="2:7">
      <c r="B70" s="46" t="s">
        <v>152</v>
      </c>
      <c r="C70" s="38">
        <f>SUM(C71:C73)</f>
        <v>398.496194</v>
      </c>
      <c r="D70" s="38">
        <f>SUM(D71:D73)</f>
        <v>8.9355315299999987</v>
      </c>
      <c r="G70" s="123"/>
    </row>
    <row r="71" spans="2:7">
      <c r="B71" s="19" t="s">
        <v>153</v>
      </c>
      <c r="C71" s="30">
        <v>233.21052900000001</v>
      </c>
      <c r="D71" s="30">
        <v>7.0666666999999999</v>
      </c>
      <c r="G71" s="123"/>
    </row>
    <row r="72" spans="2:7">
      <c r="B72" s="19" t="s">
        <v>154</v>
      </c>
      <c r="C72" s="30">
        <v>73.982265999999996</v>
      </c>
      <c r="D72" s="30">
        <v>0</v>
      </c>
      <c r="G72" s="123"/>
    </row>
    <row r="73" spans="2:7">
      <c r="B73" s="19" t="s">
        <v>155</v>
      </c>
      <c r="C73" s="30">
        <v>91.303398999999999</v>
      </c>
      <c r="D73" s="30">
        <v>1.8688648299999997</v>
      </c>
      <c r="G73" s="123"/>
    </row>
    <row r="74" spans="2:7">
      <c r="B74" s="46" t="s">
        <v>156</v>
      </c>
      <c r="C74" s="38">
        <f>SUM(C75:C86)</f>
        <v>7783.9568980000004</v>
      </c>
      <c r="D74" s="38">
        <f>SUM(D75:D86)</f>
        <v>450.19273817999994</v>
      </c>
      <c r="E74" s="126"/>
      <c r="G74" s="123"/>
    </row>
    <row r="75" spans="2:7">
      <c r="B75" s="19" t="s">
        <v>1350</v>
      </c>
      <c r="C75" s="38">
        <v>0</v>
      </c>
      <c r="D75" s="30">
        <v>14.6</v>
      </c>
      <c r="E75" s="126"/>
      <c r="G75" s="123"/>
    </row>
    <row r="76" spans="2:7">
      <c r="B76" s="19" t="s">
        <v>157</v>
      </c>
      <c r="C76" s="30">
        <v>1012.470342</v>
      </c>
      <c r="D76" s="30">
        <v>4.2222441800000006</v>
      </c>
      <c r="G76" s="123"/>
    </row>
    <row r="77" spans="2:7">
      <c r="B77" s="19" t="s">
        <v>158</v>
      </c>
      <c r="C77" s="30">
        <v>149.322587</v>
      </c>
      <c r="D77" s="30">
        <v>17.104897350000002</v>
      </c>
      <c r="G77" s="123"/>
    </row>
    <row r="78" spans="2:7">
      <c r="B78" s="19" t="s">
        <v>159</v>
      </c>
      <c r="C78" s="30">
        <v>29.669868000000001</v>
      </c>
      <c r="D78" s="30">
        <v>1.00932114</v>
      </c>
      <c r="G78" s="123"/>
    </row>
    <row r="79" spans="2:7">
      <c r="B79" s="19" t="s">
        <v>160</v>
      </c>
      <c r="C79" s="30">
        <v>18.650001</v>
      </c>
      <c r="D79" s="30">
        <v>0</v>
      </c>
      <c r="G79" s="123"/>
    </row>
    <row r="80" spans="2:7">
      <c r="B80" s="19" t="s">
        <v>161</v>
      </c>
      <c r="C80" s="30">
        <v>245.42018200000001</v>
      </c>
      <c r="D80" s="30">
        <v>15.422425409999999</v>
      </c>
      <c r="G80" s="123"/>
    </row>
    <row r="81" spans="2:7">
      <c r="B81" s="19" t="s">
        <v>162</v>
      </c>
      <c r="C81" s="30">
        <v>962.91654400000004</v>
      </c>
      <c r="D81" s="30">
        <v>97.625799390000012</v>
      </c>
      <c r="G81" s="123"/>
    </row>
    <row r="82" spans="2:7">
      <c r="B82" s="19" t="s">
        <v>163</v>
      </c>
      <c r="C82" s="30">
        <v>7.2203889999999999</v>
      </c>
      <c r="D82" s="30">
        <v>0</v>
      </c>
      <c r="G82" s="123"/>
    </row>
    <row r="83" spans="2:7">
      <c r="B83" s="19" t="s">
        <v>164</v>
      </c>
      <c r="C83" s="30">
        <v>191.213528</v>
      </c>
      <c r="D83" s="30">
        <v>12.293303919999996</v>
      </c>
      <c r="G83" s="123"/>
    </row>
    <row r="84" spans="2:7">
      <c r="B84" s="19" t="s">
        <v>165</v>
      </c>
      <c r="C84" s="30">
        <v>20.417625999999998</v>
      </c>
      <c r="D84" s="30">
        <v>2.32126644</v>
      </c>
      <c r="G84" s="123"/>
    </row>
    <row r="85" spans="2:7">
      <c r="B85" s="19" t="s">
        <v>166</v>
      </c>
      <c r="C85" s="30">
        <v>9.1999999999999993</v>
      </c>
      <c r="D85" s="30">
        <v>1.4276984000000001</v>
      </c>
      <c r="G85" s="123"/>
    </row>
    <row r="86" spans="2:7">
      <c r="B86" s="19" t="s">
        <v>167</v>
      </c>
      <c r="C86" s="30">
        <v>5137.4558310000002</v>
      </c>
      <c r="D86" s="30">
        <v>284.16578194999994</v>
      </c>
      <c r="G86" s="123"/>
    </row>
    <row r="87" spans="2:7">
      <c r="B87" s="46" t="s">
        <v>168</v>
      </c>
      <c r="C87" s="38">
        <f>SUM(C88:C93)</f>
        <v>630.90419500000007</v>
      </c>
      <c r="D87" s="38">
        <f>SUM(D88:D93)</f>
        <v>62.426172909999991</v>
      </c>
      <c r="E87" s="125"/>
      <c r="G87" s="123"/>
    </row>
    <row r="88" spans="2:7">
      <c r="B88" s="19" t="s">
        <v>169</v>
      </c>
      <c r="C88" s="30">
        <v>353.09912200000002</v>
      </c>
      <c r="D88" s="30">
        <v>33.425942799999994</v>
      </c>
      <c r="G88" s="123"/>
    </row>
    <row r="89" spans="2:7">
      <c r="B89" s="19" t="s">
        <v>170</v>
      </c>
      <c r="C89" s="30">
        <v>4.5355160000000003</v>
      </c>
      <c r="D89" s="30">
        <v>0.45962219999999998</v>
      </c>
      <c r="G89" s="123"/>
    </row>
    <row r="90" spans="2:7">
      <c r="B90" s="19" t="s">
        <v>171</v>
      </c>
      <c r="C90" s="30">
        <v>147.059247</v>
      </c>
      <c r="D90" s="30">
        <v>15.45991166</v>
      </c>
      <c r="G90" s="123"/>
    </row>
    <row r="91" spans="2:7">
      <c r="B91" s="19" t="s">
        <v>172</v>
      </c>
      <c r="C91" s="30">
        <v>16</v>
      </c>
      <c r="D91" s="30">
        <v>0.36631620999999998</v>
      </c>
      <c r="G91" s="123"/>
    </row>
    <row r="92" spans="2:7">
      <c r="B92" s="19" t="s">
        <v>173</v>
      </c>
      <c r="C92" s="30">
        <v>6.5484390000000001</v>
      </c>
      <c r="D92" s="30">
        <v>0.87345729999999999</v>
      </c>
      <c r="G92" s="123"/>
    </row>
    <row r="93" spans="2:7">
      <c r="B93" s="19" t="s">
        <v>174</v>
      </c>
      <c r="C93" s="30">
        <v>103.661871</v>
      </c>
      <c r="D93" s="30">
        <v>11.840922740000002</v>
      </c>
      <c r="G93" s="123"/>
    </row>
    <row r="94" spans="2:7">
      <c r="B94" s="45" t="s">
        <v>175</v>
      </c>
      <c r="C94" s="38">
        <f>C95+C99+C105+C111+C123+C130</f>
        <v>578381.25184299995</v>
      </c>
      <c r="D94" s="38">
        <f>D95+D99+D105+D111+D123+D130</f>
        <v>57044.744080079989</v>
      </c>
      <c r="E94" s="125"/>
      <c r="G94" s="123"/>
    </row>
    <row r="95" spans="2:7">
      <c r="B95" s="46" t="s">
        <v>176</v>
      </c>
      <c r="C95" s="38">
        <f>SUM(C96:C98)</f>
        <v>31108.895165000002</v>
      </c>
      <c r="D95" s="38">
        <f>SUM(D96:D98)</f>
        <v>4730.4665213199996</v>
      </c>
      <c r="E95" s="125"/>
      <c r="G95" s="123"/>
    </row>
    <row r="96" spans="2:7">
      <c r="B96" s="19" t="s">
        <v>177</v>
      </c>
      <c r="C96" s="30">
        <v>8174.842103</v>
      </c>
      <c r="D96" s="30">
        <v>986.09981348999997</v>
      </c>
      <c r="G96" s="123"/>
    </row>
    <row r="97" spans="2:7">
      <c r="B97" s="19" t="s">
        <v>178</v>
      </c>
      <c r="C97" s="30">
        <v>513.27221599999996</v>
      </c>
      <c r="D97" s="30">
        <v>31.259841839999996</v>
      </c>
      <c r="G97" s="123"/>
    </row>
    <row r="98" spans="2:7">
      <c r="B98" s="19" t="s">
        <v>179</v>
      </c>
      <c r="C98" s="30">
        <v>22420.780846000001</v>
      </c>
      <c r="D98" s="30">
        <v>3713.1068659899993</v>
      </c>
      <c r="G98" s="123"/>
    </row>
    <row r="99" spans="2:7">
      <c r="B99" s="46" t="s">
        <v>180</v>
      </c>
      <c r="C99" s="38">
        <f>SUM(C100:C104)</f>
        <v>122301.21576600001</v>
      </c>
      <c r="D99" s="38">
        <f t="shared" ref="D99" si="0">SUM(D100:D104)</f>
        <v>12575.45755203</v>
      </c>
      <c r="E99" s="38"/>
    </row>
    <row r="100" spans="2:7">
      <c r="B100" s="19" t="s">
        <v>181</v>
      </c>
      <c r="C100" s="30">
        <v>11612.10059</v>
      </c>
      <c r="D100" s="30">
        <v>1588.3524387099997</v>
      </c>
    </row>
    <row r="101" spans="2:7">
      <c r="B101" s="19" t="s">
        <v>182</v>
      </c>
      <c r="C101" s="30">
        <v>8381.2366910000001</v>
      </c>
      <c r="D101" s="30">
        <v>397.26011400000004</v>
      </c>
    </row>
    <row r="102" spans="2:7">
      <c r="B102" s="19" t="s">
        <v>183</v>
      </c>
      <c r="C102" s="30">
        <v>30.27</v>
      </c>
      <c r="D102" s="30">
        <v>9.8354780000000003E-2</v>
      </c>
    </row>
    <row r="103" spans="2:7">
      <c r="B103" s="19" t="s">
        <v>184</v>
      </c>
      <c r="C103" s="30">
        <v>9.5212970000000006</v>
      </c>
      <c r="D103" s="30">
        <v>1.05435006</v>
      </c>
    </row>
    <row r="104" spans="2:7">
      <c r="B104" s="19" t="s">
        <v>185</v>
      </c>
      <c r="C104" s="30">
        <v>102268.087188</v>
      </c>
      <c r="D104" s="30">
        <v>10588.692294480001</v>
      </c>
    </row>
    <row r="105" spans="2:7">
      <c r="B105" s="46" t="s">
        <v>186</v>
      </c>
      <c r="C105" s="109">
        <f>SUM(C106:C110)</f>
        <v>7710.6201000000001</v>
      </c>
      <c r="D105" s="109">
        <f>SUM(D106:D110)</f>
        <v>873.57109249000007</v>
      </c>
      <c r="E105" s="125"/>
    </row>
    <row r="106" spans="2:7">
      <c r="B106" s="19" t="s">
        <v>187</v>
      </c>
      <c r="C106" s="30">
        <v>1104.844386</v>
      </c>
      <c r="D106" s="30">
        <v>97.714236069999998</v>
      </c>
    </row>
    <row r="107" spans="2:7">
      <c r="B107" s="19" t="s">
        <v>188</v>
      </c>
      <c r="C107" s="30">
        <v>848.06509200000005</v>
      </c>
      <c r="D107" s="30">
        <v>68.128459590000006</v>
      </c>
    </row>
    <row r="108" spans="2:7">
      <c r="B108" s="19" t="s">
        <v>189</v>
      </c>
      <c r="C108" s="30">
        <v>3658.717028</v>
      </c>
      <c r="D108" s="30">
        <v>397.19337559000002</v>
      </c>
    </row>
    <row r="109" spans="2:7">
      <c r="B109" s="25" t="s">
        <v>190</v>
      </c>
      <c r="C109" s="30">
        <v>172.32664199999999</v>
      </c>
      <c r="D109" s="30">
        <v>83.232232239999988</v>
      </c>
    </row>
    <row r="110" spans="2:7">
      <c r="B110" s="19" t="s">
        <v>191</v>
      </c>
      <c r="C110" s="30">
        <v>1926.666952</v>
      </c>
      <c r="D110" s="30">
        <v>227.30278899999996</v>
      </c>
    </row>
    <row r="111" spans="2:7">
      <c r="B111" s="46" t="s">
        <v>192</v>
      </c>
      <c r="C111" s="38">
        <f>SUM(C112:C122)</f>
        <v>276271.24826000002</v>
      </c>
      <c r="D111" s="38">
        <f>SUM(D112:D122)</f>
        <v>19719.659474389999</v>
      </c>
      <c r="E111" s="125"/>
    </row>
    <row r="112" spans="2:7">
      <c r="B112" s="19" t="s">
        <v>193</v>
      </c>
      <c r="C112" s="30">
        <v>13283.115024000001</v>
      </c>
      <c r="D112" s="30">
        <v>2221.69900551</v>
      </c>
    </row>
    <row r="113" spans="2:5">
      <c r="B113" s="19" t="s">
        <v>194</v>
      </c>
      <c r="C113" s="30">
        <v>97001.537563000005</v>
      </c>
      <c r="D113" s="30">
        <v>7334.9253057000042</v>
      </c>
    </row>
    <row r="114" spans="2:5">
      <c r="B114" s="19" t="s">
        <v>195</v>
      </c>
      <c r="C114" s="30">
        <v>30475.69771</v>
      </c>
      <c r="D114" s="30">
        <v>2247.4388671199999</v>
      </c>
    </row>
    <row r="115" spans="2:5">
      <c r="B115" s="19" t="s">
        <v>196</v>
      </c>
      <c r="C115" s="30">
        <v>19911.947542000002</v>
      </c>
      <c r="D115" s="30">
        <v>2296.9626847199997</v>
      </c>
    </row>
    <row r="116" spans="2:5">
      <c r="B116" s="19" t="s">
        <v>197</v>
      </c>
      <c r="C116" s="30">
        <v>6493.6226500000002</v>
      </c>
      <c r="D116" s="30">
        <v>272.39767303999997</v>
      </c>
    </row>
    <row r="117" spans="2:5">
      <c r="B117" s="19" t="s">
        <v>198</v>
      </c>
      <c r="C117" s="30">
        <v>10911.714693</v>
      </c>
      <c r="D117" s="30">
        <v>644.70924110999954</v>
      </c>
    </row>
    <row r="118" spans="2:5">
      <c r="B118" s="19" t="s">
        <v>199</v>
      </c>
      <c r="C118" s="30">
        <v>1508.055705</v>
      </c>
      <c r="D118" s="30">
        <v>123.87485885</v>
      </c>
    </row>
    <row r="119" spans="2:5">
      <c r="B119" s="19" t="s">
        <v>200</v>
      </c>
      <c r="C119" s="30">
        <v>458.28771</v>
      </c>
      <c r="D119" s="30">
        <v>48.815678690000006</v>
      </c>
    </row>
    <row r="120" spans="2:5">
      <c r="B120" s="19" t="s">
        <v>201</v>
      </c>
      <c r="C120" s="30">
        <v>194.60509500000001</v>
      </c>
      <c r="D120" s="30">
        <v>19.634591830000002</v>
      </c>
    </row>
    <row r="121" spans="2:5">
      <c r="B121" s="19" t="s">
        <v>202</v>
      </c>
      <c r="C121" s="30">
        <v>797.59498499999995</v>
      </c>
      <c r="D121" s="30">
        <v>66.461150119999985</v>
      </c>
    </row>
    <row r="122" spans="2:5">
      <c r="B122" s="19" t="s">
        <v>203</v>
      </c>
      <c r="C122" s="30">
        <v>95235.069583000004</v>
      </c>
      <c r="D122" s="30">
        <v>4442.740417699998</v>
      </c>
    </row>
    <row r="123" spans="2:5">
      <c r="B123" s="46" t="s">
        <v>204</v>
      </c>
      <c r="C123" s="38">
        <f>SUM(C124:C129)</f>
        <v>140266.235422</v>
      </c>
      <c r="D123" s="38">
        <f>SUM(D124:D129)</f>
        <v>19066.425600299994</v>
      </c>
      <c r="E123" s="125"/>
    </row>
    <row r="124" spans="2:5" ht="15.75" customHeight="1">
      <c r="B124" s="19" t="s">
        <v>205</v>
      </c>
      <c r="C124" s="30">
        <v>66501.454912000001</v>
      </c>
      <c r="D124" s="30">
        <v>9593.8683705799995</v>
      </c>
    </row>
    <row r="125" spans="2:5">
      <c r="B125" s="19" t="s">
        <v>206</v>
      </c>
      <c r="C125" s="30">
        <v>1594</v>
      </c>
      <c r="D125" s="30">
        <v>13.452380120000001</v>
      </c>
    </row>
    <row r="126" spans="2:5">
      <c r="B126" s="19" t="s">
        <v>207</v>
      </c>
      <c r="C126" s="30">
        <v>2570.3693330000001</v>
      </c>
      <c r="D126" s="30">
        <v>265.12515846000008</v>
      </c>
    </row>
    <row r="127" spans="2:5">
      <c r="B127" s="19" t="s">
        <v>208</v>
      </c>
      <c r="C127" s="30">
        <v>1883.9212010000001</v>
      </c>
      <c r="D127" s="30">
        <v>77.974619830000009</v>
      </c>
    </row>
    <row r="128" spans="2:5">
      <c r="B128" s="19" t="s">
        <v>209</v>
      </c>
      <c r="C128" s="30">
        <v>66977.647068000006</v>
      </c>
      <c r="D128" s="30">
        <v>9011.6998799699941</v>
      </c>
    </row>
    <row r="129" spans="2:5">
      <c r="B129" s="19" t="s">
        <v>210</v>
      </c>
      <c r="C129" s="30">
        <v>738.84290799999997</v>
      </c>
      <c r="D129" s="30">
        <v>104.30519134000001</v>
      </c>
    </row>
    <row r="130" spans="2:5">
      <c r="B130" s="46" t="s">
        <v>211</v>
      </c>
      <c r="C130" s="38">
        <f>SUM(C131:C133)</f>
        <v>723.03712999999993</v>
      </c>
      <c r="D130" s="38">
        <f>SUM(D131:D133)</f>
        <v>79.163839550000006</v>
      </c>
      <c r="E130" s="125"/>
    </row>
    <row r="131" spans="2:5">
      <c r="B131" s="19" t="s">
        <v>212</v>
      </c>
      <c r="C131" s="30">
        <v>143.67743100000001</v>
      </c>
      <c r="D131" s="30">
        <v>14.470908580000001</v>
      </c>
    </row>
    <row r="132" spans="2:5">
      <c r="B132" s="19" t="s">
        <v>213</v>
      </c>
      <c r="C132" s="30">
        <v>182.69666599999999</v>
      </c>
      <c r="D132" s="30">
        <v>2.8694489700000005</v>
      </c>
    </row>
    <row r="133" spans="2:5">
      <c r="B133" s="19" t="s">
        <v>214</v>
      </c>
      <c r="C133" s="30">
        <v>396.66303299999998</v>
      </c>
      <c r="D133" s="30">
        <v>61.823481999999998</v>
      </c>
    </row>
    <row r="134" spans="2:5" ht="15" customHeight="1">
      <c r="B134" s="45" t="s">
        <v>215</v>
      </c>
      <c r="C134" s="38">
        <f>C135</f>
        <v>253545.53659900001</v>
      </c>
      <c r="D134" s="38">
        <f>D135</f>
        <v>64827.764064489995</v>
      </c>
    </row>
    <row r="135" spans="2:5">
      <c r="B135" s="46" t="s">
        <v>216</v>
      </c>
      <c r="C135" s="38">
        <f>C136</f>
        <v>253545.53659900001</v>
      </c>
      <c r="D135" s="111">
        <f>(D136)</f>
        <v>64827.764064489995</v>
      </c>
    </row>
    <row r="136" spans="2:5">
      <c r="B136" s="19" t="s">
        <v>217</v>
      </c>
      <c r="C136" s="30">
        <v>253545.53659900001</v>
      </c>
      <c r="D136" s="110">
        <v>64827.764064489995</v>
      </c>
    </row>
    <row r="137" spans="2:5">
      <c r="B137" s="23" t="s">
        <v>43</v>
      </c>
      <c r="C137" s="20">
        <f t="shared" ref="C137:D139" si="1">C138</f>
        <v>155685.24233000001</v>
      </c>
      <c r="D137" s="29">
        <f t="shared" si="1"/>
        <v>10270.283451989999</v>
      </c>
    </row>
    <row r="138" spans="2:5">
      <c r="B138" s="47" t="s">
        <v>218</v>
      </c>
      <c r="C138" s="36">
        <f t="shared" si="1"/>
        <v>155685.24233000001</v>
      </c>
      <c r="D138" s="38">
        <f t="shared" si="1"/>
        <v>10270.283451989999</v>
      </c>
    </row>
    <row r="139" spans="2:5">
      <c r="B139" s="46" t="s">
        <v>219</v>
      </c>
      <c r="C139" s="36">
        <f>C140</f>
        <v>155685.24233000001</v>
      </c>
      <c r="D139" s="38">
        <f t="shared" si="1"/>
        <v>10270.283451989999</v>
      </c>
    </row>
    <row r="140" spans="2:5">
      <c r="B140" s="19" t="s">
        <v>220</v>
      </c>
      <c r="C140" s="37">
        <v>155685.24233000001</v>
      </c>
      <c r="D140" s="30">
        <v>10270.283451989999</v>
      </c>
    </row>
    <row r="141" spans="2:5">
      <c r="B141" s="35" t="s">
        <v>48</v>
      </c>
      <c r="C141" s="31">
        <f>C13+C137</f>
        <v>1403263.338155</v>
      </c>
      <c r="D141" s="31">
        <f>D13+D137</f>
        <v>177225.38403123</v>
      </c>
    </row>
    <row r="142" spans="2:5">
      <c r="B142" s="15" t="s">
        <v>27</v>
      </c>
      <c r="C142" s="16"/>
      <c r="D142" s="16"/>
    </row>
    <row r="143" spans="2:5" ht="33" customHeight="1">
      <c r="B143" s="152" t="s">
        <v>1354</v>
      </c>
      <c r="C143" s="152"/>
      <c r="D143" s="152"/>
    </row>
    <row r="144" spans="2:5" ht="12.75" customHeight="1">
      <c r="B144" s="15" t="s">
        <v>49</v>
      </c>
      <c r="C144" s="16"/>
      <c r="D144" s="16"/>
    </row>
    <row r="145" spans="2:4">
      <c r="C145" s="41"/>
      <c r="D145" s="41"/>
    </row>
    <row r="146" spans="2:4">
      <c r="B146" s="42"/>
      <c r="C146" s="41"/>
      <c r="D146" s="41"/>
    </row>
    <row r="147" spans="2:4">
      <c r="B147" s="9"/>
      <c r="C147" s="10"/>
      <c r="D147" s="10"/>
    </row>
    <row r="148" spans="2:4">
      <c r="B148" s="9"/>
      <c r="C148" s="10"/>
      <c r="D148" s="10"/>
    </row>
    <row r="149" spans="2:4">
      <c r="B149" s="9"/>
      <c r="C149" s="10"/>
      <c r="D149" s="10"/>
    </row>
    <row r="150" spans="2:4">
      <c r="B150" s="9"/>
      <c r="C150" s="10"/>
      <c r="D150" s="10"/>
    </row>
    <row r="151" spans="2:4">
      <c r="B151" s="9"/>
      <c r="C151" s="10"/>
      <c r="D151" s="10"/>
    </row>
    <row r="152" spans="2:4">
      <c r="B152" s="9"/>
      <c r="C152" s="10"/>
      <c r="D152" s="10"/>
    </row>
    <row r="153" spans="2:4">
      <c r="B153" s="9"/>
      <c r="C153" s="10"/>
      <c r="D153" s="10"/>
    </row>
  </sheetData>
  <mergeCells count="10">
    <mergeCell ref="A2:E2"/>
    <mergeCell ref="A1:E1"/>
    <mergeCell ref="B143:D143"/>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8"/>
  <sheetViews>
    <sheetView showGridLines="0" zoomScaleNormal="100" workbookViewId="0">
      <selection activeCell="B86" sqref="B86:D86"/>
    </sheetView>
  </sheetViews>
  <sheetFormatPr baseColWidth="10" defaultColWidth="11.42578125" defaultRowHeight="15"/>
  <cols>
    <col min="1" max="1" width="17.140625" customWidth="1"/>
    <col min="2" max="2" width="91.42578125" customWidth="1"/>
    <col min="3" max="3" width="17.85546875" customWidth="1"/>
    <col min="4" max="4" width="16.5703125" customWidth="1"/>
    <col min="5" max="5" width="16.7109375" customWidth="1"/>
    <col min="6" max="6" width="11.85546875" bestFit="1" customWidth="1"/>
    <col min="7" max="7" width="13.140625" bestFit="1" customWidth="1"/>
    <col min="8" max="8" width="12" bestFit="1" customWidth="1"/>
  </cols>
  <sheetData>
    <row r="1" spans="1:8" ht="28.5" customHeight="1">
      <c r="A1" s="144" t="s">
        <v>0</v>
      </c>
      <c r="B1" s="144"/>
      <c r="C1" s="144"/>
      <c r="D1" s="144"/>
      <c r="E1" s="144"/>
    </row>
    <row r="2" spans="1:8" ht="21" customHeight="1">
      <c r="A2" s="145" t="s">
        <v>1</v>
      </c>
      <c r="B2" s="145"/>
      <c r="C2" s="145"/>
      <c r="D2" s="145"/>
      <c r="E2" s="145"/>
    </row>
    <row r="3" spans="1:8" ht="15" customHeight="1">
      <c r="A3" s="153" t="s">
        <v>2</v>
      </c>
      <c r="B3" s="153"/>
      <c r="C3" s="153"/>
      <c r="D3" s="153"/>
      <c r="E3" s="153"/>
    </row>
    <row r="5" spans="1:8" ht="18.75" customHeight="1">
      <c r="A5" s="155" t="s">
        <v>30</v>
      </c>
      <c r="B5" s="155"/>
      <c r="C5" s="155"/>
      <c r="D5" s="155"/>
      <c r="E5" s="155"/>
      <c r="F5" s="155"/>
    </row>
    <row r="6" spans="1:8" ht="18.75">
      <c r="A6" s="154" t="s">
        <v>221</v>
      </c>
      <c r="B6" s="154"/>
      <c r="C6" s="154"/>
      <c r="D6" s="154"/>
      <c r="E6" s="154"/>
    </row>
    <row r="7" spans="1:8" ht="18.75">
      <c r="A7" s="148" t="s">
        <v>1353</v>
      </c>
      <c r="B7" s="148"/>
      <c r="C7" s="148"/>
      <c r="D7" s="148"/>
      <c r="E7" s="148"/>
      <c r="G7" s="12"/>
    </row>
    <row r="8" spans="1:8" ht="15.75">
      <c r="A8" s="157" t="s">
        <v>5</v>
      </c>
      <c r="B8" s="157"/>
      <c r="C8" s="157"/>
      <c r="D8" s="157"/>
      <c r="E8" s="157"/>
    </row>
    <row r="11" spans="1:8" ht="15" customHeight="1">
      <c r="B11" s="156" t="s">
        <v>6</v>
      </c>
      <c r="C11" s="54" t="s">
        <v>7</v>
      </c>
      <c r="D11" s="158" t="s">
        <v>8</v>
      </c>
      <c r="H11" s="12"/>
    </row>
    <row r="12" spans="1:8" ht="15.75" customHeight="1">
      <c r="B12" s="156"/>
      <c r="C12" s="58" t="s">
        <v>9</v>
      </c>
      <c r="D12" s="158"/>
    </row>
    <row r="13" spans="1:8">
      <c r="B13" s="23" t="s">
        <v>15</v>
      </c>
      <c r="C13" s="20">
        <f>C14+C20+C30+C40+C49+C56+C66+C71</f>
        <v>1247578.0958249997</v>
      </c>
      <c r="D13" s="20">
        <f>D14+D20+D30+D40+D49+D56+D66+D71</f>
        <v>166955.10057924007</v>
      </c>
      <c r="F13" s="48"/>
    </row>
    <row r="14" spans="1:8">
      <c r="B14" s="39" t="s">
        <v>222</v>
      </c>
      <c r="C14" s="36">
        <f>SUM(C15:C19)</f>
        <v>299086.12287900003</v>
      </c>
      <c r="D14" s="112">
        <f>SUM(D15:D19)</f>
        <v>30381.349713200038</v>
      </c>
      <c r="E14" s="127"/>
      <c r="F14" s="48"/>
    </row>
    <row r="15" spans="1:8">
      <c r="B15" s="40" t="s">
        <v>223</v>
      </c>
      <c r="C15" s="37">
        <v>247957.98325600001</v>
      </c>
      <c r="D15" s="37">
        <v>25442.001568960033</v>
      </c>
      <c r="F15" s="48"/>
    </row>
    <row r="16" spans="1:8">
      <c r="B16" s="40" t="s">
        <v>224</v>
      </c>
      <c r="C16" s="37">
        <v>18105.741236999998</v>
      </c>
      <c r="D16" s="37">
        <v>1387.2484565000002</v>
      </c>
      <c r="F16" s="48"/>
    </row>
    <row r="17" spans="2:6">
      <c r="B17" s="40" t="s">
        <v>225</v>
      </c>
      <c r="C17" s="37">
        <v>1005.352533</v>
      </c>
      <c r="D17" s="30">
        <v>113.18352452000001</v>
      </c>
      <c r="F17" s="48"/>
    </row>
    <row r="18" spans="2:6">
      <c r="B18" s="40" t="s">
        <v>226</v>
      </c>
      <c r="C18" s="37">
        <v>1109.5386140000001</v>
      </c>
      <c r="D18" s="30">
        <v>130.30437193999998</v>
      </c>
      <c r="F18" s="48"/>
    </row>
    <row r="19" spans="2:6">
      <c r="B19" s="40" t="s">
        <v>227</v>
      </c>
      <c r="C19" s="37">
        <v>30907.507238999999</v>
      </c>
      <c r="D19" s="37">
        <v>3308.6117912800005</v>
      </c>
      <c r="F19" s="48"/>
    </row>
    <row r="20" spans="2:6">
      <c r="B20" s="39" t="s">
        <v>228</v>
      </c>
      <c r="C20" s="36">
        <f>SUM(C21:C29)</f>
        <v>89609.358424000005</v>
      </c>
      <c r="D20" s="36">
        <f t="shared" ref="D20" si="0">SUM(D21:D29)</f>
        <v>6438.9572820999983</v>
      </c>
      <c r="E20" s="125"/>
      <c r="F20" s="48"/>
    </row>
    <row r="21" spans="2:6">
      <c r="B21" s="40" t="s">
        <v>229</v>
      </c>
      <c r="C21" s="37">
        <v>7211.8613160000004</v>
      </c>
      <c r="D21" s="37">
        <v>1045.8657766199999</v>
      </c>
      <c r="F21" s="48"/>
    </row>
    <row r="22" spans="2:6">
      <c r="B22" s="40" t="s">
        <v>230</v>
      </c>
      <c r="C22" s="37">
        <v>7903.0087000000003</v>
      </c>
      <c r="D22" s="30">
        <v>99.883538479999999</v>
      </c>
      <c r="F22" s="48"/>
    </row>
    <row r="23" spans="2:6">
      <c r="B23" s="40" t="s">
        <v>231</v>
      </c>
      <c r="C23" s="37">
        <v>3800.925639</v>
      </c>
      <c r="D23" s="30">
        <v>257.89319973000005</v>
      </c>
      <c r="F23" s="48"/>
    </row>
    <row r="24" spans="2:6">
      <c r="B24" s="40" t="s">
        <v>232</v>
      </c>
      <c r="C24" s="37">
        <v>1216.134726</v>
      </c>
      <c r="D24" s="30">
        <v>19.777317529999994</v>
      </c>
      <c r="F24" s="48"/>
    </row>
    <row r="25" spans="2:6">
      <c r="B25" s="40" t="s">
        <v>233</v>
      </c>
      <c r="C25" s="37">
        <v>9004.3398159999997</v>
      </c>
      <c r="D25" s="30">
        <v>514.07962710999982</v>
      </c>
      <c r="F25" s="48"/>
    </row>
    <row r="26" spans="2:6">
      <c r="B26" s="40" t="s">
        <v>234</v>
      </c>
      <c r="C26" s="37">
        <v>5701.364399</v>
      </c>
      <c r="D26" s="30">
        <v>1311.8345981599996</v>
      </c>
      <c r="F26" s="48"/>
    </row>
    <row r="27" spans="2:6">
      <c r="B27" s="40" t="s">
        <v>235</v>
      </c>
      <c r="C27" s="37">
        <v>3827.8078099999998</v>
      </c>
      <c r="D27" s="30">
        <v>111.52343190000001</v>
      </c>
      <c r="F27" s="48"/>
    </row>
    <row r="28" spans="2:6">
      <c r="B28" s="40" t="s">
        <v>236</v>
      </c>
      <c r="C28" s="37">
        <v>16955.750468999999</v>
      </c>
      <c r="D28" s="30">
        <v>675.06494330000021</v>
      </c>
      <c r="F28" s="48"/>
    </row>
    <row r="29" spans="2:6">
      <c r="B29" s="40" t="s">
        <v>237</v>
      </c>
      <c r="C29" s="37">
        <v>33988.165548999998</v>
      </c>
      <c r="D29" s="37">
        <v>2403.0348492699986</v>
      </c>
      <c r="F29" s="48"/>
    </row>
    <row r="30" spans="2:6">
      <c r="B30" s="39" t="s">
        <v>238</v>
      </c>
      <c r="C30" s="36">
        <f>SUM(C31:C39)</f>
        <v>64348.477636999996</v>
      </c>
      <c r="D30" s="36">
        <f t="shared" ref="D30" si="1">SUM(D31:D39)</f>
        <v>2799.649871139999</v>
      </c>
      <c r="E30" s="125"/>
      <c r="F30" s="48"/>
    </row>
    <row r="31" spans="2:6">
      <c r="B31" s="40" t="s">
        <v>239</v>
      </c>
      <c r="C31" s="37">
        <v>8654.4981759999991</v>
      </c>
      <c r="D31" s="37">
        <v>547.7024403800001</v>
      </c>
      <c r="F31" s="48"/>
    </row>
    <row r="32" spans="2:6">
      <c r="B32" s="40" t="s">
        <v>240</v>
      </c>
      <c r="C32" s="37">
        <v>2798.5362650000002</v>
      </c>
      <c r="D32" s="30">
        <v>79.109285439999979</v>
      </c>
      <c r="F32" s="48"/>
    </row>
    <row r="33" spans="2:6">
      <c r="B33" s="40" t="s">
        <v>241</v>
      </c>
      <c r="C33" s="37">
        <v>5761.7389059999996</v>
      </c>
      <c r="D33" s="30">
        <v>102.21898232000001</v>
      </c>
      <c r="F33" s="48"/>
    </row>
    <row r="34" spans="2:6">
      <c r="B34" s="40" t="s">
        <v>242</v>
      </c>
      <c r="C34" s="37">
        <v>12528.438002000001</v>
      </c>
      <c r="D34" s="30">
        <v>1114.0840635399998</v>
      </c>
      <c r="F34" s="48"/>
    </row>
    <row r="35" spans="2:6">
      <c r="B35" s="40" t="s">
        <v>243</v>
      </c>
      <c r="C35" s="37">
        <v>732.09596299999998</v>
      </c>
      <c r="D35" s="30">
        <v>34.441244840000003</v>
      </c>
      <c r="F35" s="48"/>
    </row>
    <row r="36" spans="2:6">
      <c r="B36" s="40" t="s">
        <v>244</v>
      </c>
      <c r="C36" s="37">
        <v>1074.5094939999999</v>
      </c>
      <c r="D36" s="30">
        <v>30.192176030000002</v>
      </c>
      <c r="F36" s="48"/>
    </row>
    <row r="37" spans="2:6">
      <c r="B37" s="40" t="s">
        <v>245</v>
      </c>
      <c r="C37" s="37">
        <v>7848.9206299999996</v>
      </c>
      <c r="D37" s="37">
        <v>578.58702605999952</v>
      </c>
      <c r="F37" s="48"/>
    </row>
    <row r="38" spans="2:6">
      <c r="B38" s="40" t="s">
        <v>246</v>
      </c>
      <c r="C38" s="37">
        <v>3796.497018</v>
      </c>
      <c r="D38" s="38">
        <v>0</v>
      </c>
      <c r="F38" s="48"/>
    </row>
    <row r="39" spans="2:6">
      <c r="B39" s="40" t="s">
        <v>247</v>
      </c>
      <c r="C39" s="37">
        <v>21153.243182999999</v>
      </c>
      <c r="D39" s="30">
        <v>313.3146525300001</v>
      </c>
      <c r="F39" s="48"/>
    </row>
    <row r="40" spans="2:6">
      <c r="B40" s="39" t="s">
        <v>248</v>
      </c>
      <c r="C40" s="36">
        <f>SUM(C41:C48)</f>
        <v>421454.54419399996</v>
      </c>
      <c r="D40" s="36">
        <f>SUM(D41:D48)</f>
        <v>76157.309266080003</v>
      </c>
      <c r="E40" s="125"/>
      <c r="F40" s="48"/>
    </row>
    <row r="41" spans="2:6">
      <c r="B41" s="40" t="s">
        <v>249</v>
      </c>
      <c r="C41" s="37">
        <v>129385.26615700001</v>
      </c>
      <c r="D41" s="30">
        <v>17969.788535660009</v>
      </c>
      <c r="F41" s="48"/>
    </row>
    <row r="42" spans="2:6">
      <c r="B42" s="40" t="s">
        <v>250</v>
      </c>
      <c r="C42" s="37">
        <v>134410.63218399999</v>
      </c>
      <c r="D42" s="30">
        <v>16243.111224139997</v>
      </c>
      <c r="F42" s="48"/>
    </row>
    <row r="43" spans="2:6">
      <c r="B43" s="40" t="s">
        <v>251</v>
      </c>
      <c r="C43" s="37">
        <v>13214.850527000001</v>
      </c>
      <c r="D43" s="30">
        <v>2229.2764439699999</v>
      </c>
      <c r="F43" s="48"/>
    </row>
    <row r="44" spans="2:6">
      <c r="B44" s="40" t="s">
        <v>252</v>
      </c>
      <c r="C44" s="37">
        <v>79691.515497999993</v>
      </c>
      <c r="D44" s="30">
        <v>8456.6425694400004</v>
      </c>
      <c r="F44" s="48"/>
    </row>
    <row r="45" spans="2:6">
      <c r="B45" s="40" t="s">
        <v>253</v>
      </c>
      <c r="C45" s="37">
        <v>28740.249376</v>
      </c>
      <c r="D45" s="30">
        <v>27864.445419519998</v>
      </c>
      <c r="F45" s="48"/>
    </row>
    <row r="46" spans="2:6">
      <c r="B46" s="40" t="s">
        <v>254</v>
      </c>
      <c r="C46" s="30">
        <v>20010.099999999999</v>
      </c>
      <c r="D46" s="30">
        <v>1992.8283452999999</v>
      </c>
      <c r="F46" s="48"/>
    </row>
    <row r="47" spans="2:6">
      <c r="B47" s="40" t="s">
        <v>255</v>
      </c>
      <c r="C47" s="30">
        <v>751.52865299999996</v>
      </c>
      <c r="D47" s="30">
        <v>49.578877340000012</v>
      </c>
      <c r="F47" s="48"/>
    </row>
    <row r="48" spans="2:6">
      <c r="B48" s="40" t="s">
        <v>256</v>
      </c>
      <c r="C48" s="37">
        <v>15250.401798999999</v>
      </c>
      <c r="D48" s="30">
        <v>1351.6378507100003</v>
      </c>
      <c r="F48" s="48"/>
    </row>
    <row r="49" spans="2:6">
      <c r="B49" s="39" t="s">
        <v>257</v>
      </c>
      <c r="C49" s="36">
        <f>SUM(C50:C55)</f>
        <v>56567.336180999999</v>
      </c>
      <c r="D49" s="38">
        <f>SUM(D50:D55)</f>
        <v>9034.5077847599987</v>
      </c>
      <c r="E49" s="125"/>
      <c r="F49" s="48"/>
    </row>
    <row r="50" spans="2:6">
      <c r="B50" s="40" t="s">
        <v>258</v>
      </c>
      <c r="C50" s="37">
        <v>921.831819</v>
      </c>
      <c r="D50" s="30">
        <v>177.20628678999998</v>
      </c>
      <c r="F50" s="48"/>
    </row>
    <row r="51" spans="2:6">
      <c r="B51" s="40" t="s">
        <v>259</v>
      </c>
      <c r="C51" s="37">
        <v>8720.2259680000006</v>
      </c>
      <c r="D51" s="30">
        <v>1219.5577076500001</v>
      </c>
      <c r="F51" s="48"/>
    </row>
    <row r="52" spans="2:6">
      <c r="B52" s="40" t="s">
        <v>260</v>
      </c>
      <c r="C52" s="37">
        <v>8766.1003440000004</v>
      </c>
      <c r="D52" s="30">
        <v>1555.1162376699999</v>
      </c>
      <c r="F52" s="48"/>
    </row>
    <row r="53" spans="2:6">
      <c r="B53" s="40" t="s">
        <v>261</v>
      </c>
      <c r="C53" s="37">
        <v>37635.728049999998</v>
      </c>
      <c r="D53" s="30">
        <v>5647.4565726499995</v>
      </c>
      <c r="F53" s="48"/>
    </row>
    <row r="54" spans="2:6">
      <c r="B54" s="40" t="s">
        <v>262</v>
      </c>
      <c r="C54" s="37">
        <v>500</v>
      </c>
      <c r="D54" s="30">
        <v>318.49957999999998</v>
      </c>
      <c r="F54" s="48"/>
    </row>
    <row r="55" spans="2:6">
      <c r="B55" s="40" t="s">
        <v>263</v>
      </c>
      <c r="C55" s="37">
        <v>23.45</v>
      </c>
      <c r="D55" s="30">
        <v>116.67140000000001</v>
      </c>
      <c r="F55" s="48"/>
    </row>
    <row r="56" spans="2:6">
      <c r="B56" s="39" t="s">
        <v>264</v>
      </c>
      <c r="C56" s="36">
        <f>SUM(C57:C65)</f>
        <v>26903.259270000002</v>
      </c>
      <c r="D56" s="36">
        <f>SUM(D57:D65)</f>
        <v>947.90069262999998</v>
      </c>
      <c r="E56" s="125"/>
      <c r="F56" s="48"/>
    </row>
    <row r="57" spans="2:6">
      <c r="B57" s="40" t="s">
        <v>265</v>
      </c>
      <c r="C57" s="37">
        <v>5925.0766880000001</v>
      </c>
      <c r="D57" s="30">
        <v>313.06044478999996</v>
      </c>
      <c r="F57" s="48"/>
    </row>
    <row r="58" spans="2:6">
      <c r="B58" s="40" t="s">
        <v>266</v>
      </c>
      <c r="C58" s="37">
        <v>748.19675299999994</v>
      </c>
      <c r="D58" s="30">
        <v>28.478807440000001</v>
      </c>
      <c r="F58" s="48"/>
    </row>
    <row r="59" spans="2:6">
      <c r="B59" s="40" t="s">
        <v>267</v>
      </c>
      <c r="C59" s="37">
        <v>1201.148297</v>
      </c>
      <c r="D59" s="30">
        <v>119.16788484</v>
      </c>
      <c r="F59" s="48"/>
    </row>
    <row r="60" spans="2:6">
      <c r="B60" s="40" t="s">
        <v>268</v>
      </c>
      <c r="C60" s="37">
        <v>5692.0746920000001</v>
      </c>
      <c r="D60" s="30">
        <v>291.98233072000005</v>
      </c>
      <c r="F60" s="48"/>
    </row>
    <row r="61" spans="2:6">
      <c r="B61" s="40" t="s">
        <v>269</v>
      </c>
      <c r="C61" s="37">
        <v>7512.7650709999998</v>
      </c>
      <c r="D61" s="30">
        <v>36.227594680000003</v>
      </c>
      <c r="F61" s="48"/>
    </row>
    <row r="62" spans="2:6">
      <c r="B62" s="40" t="s">
        <v>270</v>
      </c>
      <c r="C62" s="37">
        <v>922.87228800000003</v>
      </c>
      <c r="D62" s="30">
        <v>12.33112693</v>
      </c>
      <c r="F62" s="48"/>
    </row>
    <row r="63" spans="2:6">
      <c r="B63" s="40" t="s">
        <v>271</v>
      </c>
      <c r="C63" s="37">
        <v>616.45320200000003</v>
      </c>
      <c r="D63" s="30">
        <v>51.014760000000003</v>
      </c>
      <c r="F63" s="48"/>
    </row>
    <row r="64" spans="2:6">
      <c r="B64" s="40" t="s">
        <v>272</v>
      </c>
      <c r="C64" s="37">
        <v>695.375811</v>
      </c>
      <c r="D64" s="30">
        <v>23.678310199999999</v>
      </c>
      <c r="F64" s="48"/>
    </row>
    <row r="65" spans="2:6">
      <c r="B65" s="40" t="s">
        <v>273</v>
      </c>
      <c r="C65" s="37">
        <v>3589.296468</v>
      </c>
      <c r="D65" s="30">
        <v>71.95943303</v>
      </c>
      <c r="F65" s="48"/>
    </row>
    <row r="66" spans="2:6">
      <c r="B66" s="39" t="s">
        <v>274</v>
      </c>
      <c r="C66" s="36">
        <f>SUM(C67:C70)</f>
        <v>63988.05030699999</v>
      </c>
      <c r="D66" s="38">
        <f>SUM(D67:D70)</f>
        <v>4115.00156849</v>
      </c>
      <c r="E66" s="125"/>
      <c r="F66" s="48"/>
    </row>
    <row r="67" spans="2:6">
      <c r="B67" s="40" t="s">
        <v>275</v>
      </c>
      <c r="C67" s="37">
        <v>32237.772959999998</v>
      </c>
      <c r="D67" s="30">
        <v>1849.9556019999993</v>
      </c>
      <c r="F67" s="48"/>
    </row>
    <row r="68" spans="2:6">
      <c r="B68" s="40" t="s">
        <v>276</v>
      </c>
      <c r="C68" s="37">
        <v>30303.939823000001</v>
      </c>
      <c r="D68" s="30">
        <v>2265.0459664900004</v>
      </c>
      <c r="F68" s="48"/>
    </row>
    <row r="69" spans="2:6">
      <c r="B69" s="40" t="s">
        <v>277</v>
      </c>
      <c r="C69" s="37">
        <v>5.3248999999999998E-2</v>
      </c>
      <c r="D69" s="30">
        <v>0</v>
      </c>
      <c r="F69" s="48"/>
    </row>
    <row r="70" spans="2:6">
      <c r="B70" s="40" t="s">
        <v>278</v>
      </c>
      <c r="C70" s="37">
        <v>1446.284275</v>
      </c>
      <c r="D70" s="30">
        <v>0</v>
      </c>
      <c r="F70" s="48"/>
    </row>
    <row r="71" spans="2:6">
      <c r="B71" s="39" t="s">
        <v>279</v>
      </c>
      <c r="C71" s="36">
        <f>SUM(C72:C74)</f>
        <v>225620.946933</v>
      </c>
      <c r="D71" s="36">
        <f>SUM(D72:D74)</f>
        <v>37080.424400839998</v>
      </c>
      <c r="E71" s="125"/>
      <c r="F71" s="48"/>
    </row>
    <row r="72" spans="2:6">
      <c r="B72" s="40" t="s">
        <v>280</v>
      </c>
      <c r="C72" s="37">
        <v>91749.802987000003</v>
      </c>
      <c r="D72" s="30">
        <v>7803.1983041899994</v>
      </c>
      <c r="F72" s="48"/>
    </row>
    <row r="73" spans="2:6">
      <c r="B73" s="40" t="s">
        <v>281</v>
      </c>
      <c r="C73" s="37">
        <v>132147.452964</v>
      </c>
      <c r="D73" s="30">
        <v>29175.148309640001</v>
      </c>
      <c r="F73" s="48"/>
    </row>
    <row r="74" spans="2:6">
      <c r="B74" s="40" t="s">
        <v>282</v>
      </c>
      <c r="C74" s="37">
        <v>1723.6909820000001</v>
      </c>
      <c r="D74" s="30">
        <v>102.07778700999999</v>
      </c>
      <c r="F74" s="48"/>
    </row>
    <row r="75" spans="2:6">
      <c r="B75" s="23" t="s">
        <v>43</v>
      </c>
      <c r="C75" s="20">
        <f>C76+C78+C80+C82</f>
        <v>155685.24233000001</v>
      </c>
      <c r="D75" s="29">
        <f>D76+D78+D80+D82</f>
        <v>10270.283451989999</v>
      </c>
      <c r="F75" s="48"/>
    </row>
    <row r="76" spans="2:6">
      <c r="B76" s="39" t="s">
        <v>283</v>
      </c>
      <c r="C76" s="36">
        <f>C77</f>
        <v>7242.0262359999997</v>
      </c>
      <c r="D76" s="38">
        <f>D77</f>
        <v>500</v>
      </c>
      <c r="F76" s="48"/>
    </row>
    <row r="77" spans="2:6">
      <c r="B77" s="40" t="s">
        <v>284</v>
      </c>
      <c r="C77" s="37">
        <v>7242.0262359999997</v>
      </c>
      <c r="D77" s="110">
        <v>500</v>
      </c>
      <c r="F77" s="48"/>
    </row>
    <row r="78" spans="2:6">
      <c r="B78" s="39" t="s">
        <v>285</v>
      </c>
      <c r="C78" s="36">
        <f>C79</f>
        <v>148443.216094</v>
      </c>
      <c r="D78" s="111">
        <f>D79</f>
        <v>9770.2834519899989</v>
      </c>
      <c r="F78" s="48"/>
    </row>
    <row r="79" spans="2:6">
      <c r="B79" s="40" t="s">
        <v>286</v>
      </c>
      <c r="C79" s="37">
        <v>148443.216094</v>
      </c>
      <c r="D79" s="30">
        <v>9770.2834519899989</v>
      </c>
      <c r="F79" s="48"/>
    </row>
    <row r="80" spans="2:6">
      <c r="B80" s="39" t="s">
        <v>287</v>
      </c>
      <c r="C80" s="30">
        <f>C81</f>
        <v>0</v>
      </c>
      <c r="D80" s="38">
        <f>D81</f>
        <v>0</v>
      </c>
      <c r="F80" s="48"/>
    </row>
    <row r="81" spans="2:4">
      <c r="B81" s="40" t="s">
        <v>288</v>
      </c>
      <c r="C81" s="38">
        <v>0</v>
      </c>
      <c r="D81" s="30">
        <v>0</v>
      </c>
    </row>
    <row r="82" spans="2:4">
      <c r="B82" s="39" t="s">
        <v>289</v>
      </c>
      <c r="C82" s="30">
        <f>C83</f>
        <v>0</v>
      </c>
      <c r="D82" s="38">
        <f>D83</f>
        <v>0</v>
      </c>
    </row>
    <row r="83" spans="2:4">
      <c r="B83" s="40" t="s">
        <v>290</v>
      </c>
      <c r="C83" s="38">
        <v>0</v>
      </c>
      <c r="D83" s="30">
        <v>0</v>
      </c>
    </row>
    <row r="84" spans="2:4">
      <c r="B84" s="35" t="s">
        <v>48</v>
      </c>
      <c r="C84" s="31">
        <f>C13+C75</f>
        <v>1403263.3381549998</v>
      </c>
      <c r="D84" s="31">
        <f>D13+D75</f>
        <v>177225.38403123006</v>
      </c>
    </row>
    <row r="85" spans="2:4">
      <c r="B85" s="15" t="s">
        <v>27</v>
      </c>
      <c r="C85" s="15"/>
      <c r="D85" s="15"/>
    </row>
    <row r="86" spans="2:4" ht="21.75" customHeight="1">
      <c r="B86" s="152" t="s">
        <v>1354</v>
      </c>
      <c r="C86" s="152"/>
      <c r="D86" s="152"/>
    </row>
    <row r="87" spans="2:4" ht="15" customHeight="1">
      <c r="B87" s="15" t="s">
        <v>49</v>
      </c>
      <c r="C87" s="15"/>
      <c r="D87" s="15"/>
    </row>
    <row r="88" spans="2:4" ht="12.75" customHeight="1">
      <c r="C88" s="10"/>
      <c r="D88" s="10"/>
    </row>
    <row r="89" spans="2:4" ht="23.25" customHeight="1">
      <c r="B89" s="9"/>
      <c r="C89" s="10"/>
      <c r="D89" s="10"/>
    </row>
    <row r="90" spans="2:4">
      <c r="B90" s="9"/>
      <c r="C90" s="10"/>
      <c r="D90" s="10"/>
    </row>
    <row r="91" spans="2:4">
      <c r="B91" s="9"/>
      <c r="C91" s="10"/>
      <c r="D91" s="10"/>
    </row>
    <row r="92" spans="2:4">
      <c r="B92" s="51"/>
      <c r="C92" s="51"/>
      <c r="D92" s="10"/>
    </row>
    <row r="93" spans="2:4">
      <c r="B93" s="51"/>
      <c r="C93" s="51"/>
      <c r="D93" s="10"/>
    </row>
    <row r="94" spans="2:4">
      <c r="B94" s="51"/>
      <c r="C94" s="51"/>
      <c r="D94" s="10"/>
    </row>
    <row r="95" spans="2:4">
      <c r="B95" s="51"/>
      <c r="C95" s="51"/>
      <c r="D95" s="10"/>
    </row>
    <row r="96" spans="2:4">
      <c r="B96" s="9"/>
      <c r="C96" s="10"/>
      <c r="D96" s="10"/>
    </row>
    <row r="97" spans="2:4">
      <c r="B97" s="9"/>
      <c r="C97" s="10"/>
      <c r="D97" s="10"/>
    </row>
    <row r="98" spans="2:4">
      <c r="C98" s="10"/>
      <c r="D98" s="10"/>
    </row>
    <row r="99" spans="2:4">
      <c r="B99" s="13"/>
      <c r="C99" s="10"/>
      <c r="D99" s="10"/>
    </row>
    <row r="100" spans="2:4">
      <c r="B100" s="14"/>
      <c r="C100" s="10"/>
      <c r="D100" s="10"/>
    </row>
    <row r="101" spans="2:4">
      <c r="C101" s="10"/>
      <c r="D101" s="10"/>
    </row>
    <row r="102" spans="2:4">
      <c r="B102" s="9"/>
      <c r="C102" s="10"/>
      <c r="D102" s="10"/>
    </row>
    <row r="103" spans="2:4">
      <c r="B103" s="9"/>
      <c r="C103" s="10"/>
      <c r="D103" s="10"/>
    </row>
    <row r="104" spans="2:4">
      <c r="B104" s="9"/>
      <c r="C104" s="10"/>
      <c r="D104" s="10"/>
    </row>
    <row r="105" spans="2:4">
      <c r="B105" s="9"/>
      <c r="C105" s="10"/>
      <c r="D105" s="10"/>
    </row>
    <row r="106" spans="2:4">
      <c r="B106" s="9"/>
      <c r="C106" s="44"/>
      <c r="D106" s="44"/>
    </row>
    <row r="107" spans="2:4">
      <c r="B107" s="44"/>
      <c r="C107" s="44"/>
      <c r="D107" s="44"/>
    </row>
    <row r="108" spans="2:4">
      <c r="B108" s="44"/>
    </row>
  </sheetData>
  <mergeCells count="10">
    <mergeCell ref="A1:E1"/>
    <mergeCell ref="A2:E2"/>
    <mergeCell ref="A3:E3"/>
    <mergeCell ref="B11:B12"/>
    <mergeCell ref="B86:D86"/>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F1233"/>
  <sheetViews>
    <sheetView showGridLines="0" zoomScaleNormal="100" workbookViewId="0">
      <selection activeCell="I1228" sqref="I1228"/>
    </sheetView>
  </sheetViews>
  <sheetFormatPr baseColWidth="10" defaultColWidth="11.42578125" defaultRowHeight="15"/>
  <cols>
    <col min="1" max="1" width="17.140625" customWidth="1"/>
    <col min="2" max="2" width="124.7109375" customWidth="1"/>
    <col min="3" max="3" width="17.140625" customWidth="1"/>
    <col min="4" max="4" width="19.28515625" customWidth="1"/>
    <col min="5" max="6" width="11.85546875" bestFit="1" customWidth="1"/>
  </cols>
  <sheetData>
    <row r="1" spans="1:6" ht="28.5" customHeight="1">
      <c r="A1" s="144" t="s">
        <v>0</v>
      </c>
      <c r="B1" s="144"/>
      <c r="C1" s="144"/>
      <c r="D1" s="144"/>
      <c r="E1" s="144"/>
    </row>
    <row r="2" spans="1:6" ht="21" customHeight="1">
      <c r="A2" s="145" t="s">
        <v>1</v>
      </c>
      <c r="B2" s="145"/>
      <c r="C2" s="145"/>
      <c r="D2" s="145"/>
      <c r="E2" s="145"/>
    </row>
    <row r="3" spans="1:6" ht="15" customHeight="1">
      <c r="A3" s="153" t="s">
        <v>2</v>
      </c>
      <c r="B3" s="153"/>
      <c r="C3" s="153"/>
      <c r="D3" s="153"/>
      <c r="E3" s="153"/>
    </row>
    <row r="5" spans="1:6" ht="18.75" customHeight="1">
      <c r="A5" s="155" t="s">
        <v>30</v>
      </c>
      <c r="B5" s="155"/>
      <c r="C5" s="155"/>
      <c r="D5" s="155"/>
      <c r="E5" s="155"/>
      <c r="F5" s="155"/>
    </row>
    <row r="6" spans="1:6" ht="18.75">
      <c r="A6" s="154" t="s">
        <v>291</v>
      </c>
      <c r="B6" s="154"/>
      <c r="C6" s="154"/>
      <c r="D6" s="154"/>
      <c r="E6" s="154"/>
    </row>
    <row r="7" spans="1:6" ht="18.75">
      <c r="A7" s="148" t="s">
        <v>1353</v>
      </c>
      <c r="B7" s="148"/>
      <c r="C7" s="148"/>
      <c r="D7" s="148"/>
      <c r="E7" s="148"/>
      <c r="F7" s="113"/>
    </row>
    <row r="8" spans="1:6" ht="15.75">
      <c r="A8" s="157" t="s">
        <v>5</v>
      </c>
      <c r="B8" s="157"/>
      <c r="C8" s="157"/>
      <c r="D8" s="157"/>
      <c r="E8" s="157"/>
    </row>
    <row r="11" spans="1:6" ht="13.15" customHeight="1">
      <c r="B11" s="156" t="s">
        <v>6</v>
      </c>
      <c r="C11" s="54" t="s">
        <v>7</v>
      </c>
      <c r="D11" s="158" t="s">
        <v>8</v>
      </c>
    </row>
    <row r="12" spans="1:6" ht="22.5" customHeight="1">
      <c r="B12" s="156"/>
      <c r="C12" s="58" t="s">
        <v>9</v>
      </c>
      <c r="D12" s="158"/>
    </row>
    <row r="13" spans="1:6" ht="24" customHeight="1">
      <c r="B13" s="23" t="s">
        <v>292</v>
      </c>
      <c r="C13" s="142">
        <v>1247578095825</v>
      </c>
      <c r="D13" s="142">
        <v>166955100579.23975</v>
      </c>
    </row>
    <row r="14" spans="1:6">
      <c r="B14" s="70" t="s">
        <v>293</v>
      </c>
      <c r="C14" s="131">
        <v>1184317494550</v>
      </c>
      <c r="D14" s="131">
        <v>162089704028.79974</v>
      </c>
    </row>
    <row r="15" spans="1:6">
      <c r="B15" s="65" t="s">
        <v>294</v>
      </c>
      <c r="C15" s="128">
        <v>22027446794</v>
      </c>
      <c r="D15" s="128">
        <v>2046151568.9799991</v>
      </c>
    </row>
    <row r="16" spans="1:6">
      <c r="B16" s="67" t="s">
        <v>295</v>
      </c>
      <c r="C16" s="129">
        <v>17724017009</v>
      </c>
      <c r="D16" s="129">
        <v>2033887236.089999</v>
      </c>
    </row>
    <row r="17" spans="2:4">
      <c r="B17" s="68" t="s">
        <v>296</v>
      </c>
      <c r="C17" s="128">
        <v>17724017009</v>
      </c>
      <c r="D17" s="128">
        <v>2033887236.089999</v>
      </c>
    </row>
    <row r="18" spans="2:4">
      <c r="B18" s="67" t="s">
        <v>297</v>
      </c>
      <c r="C18" s="129">
        <v>755207030</v>
      </c>
      <c r="D18" s="129">
        <v>12264332.890000001</v>
      </c>
    </row>
    <row r="19" spans="2:4">
      <c r="B19" s="68" t="s">
        <v>296</v>
      </c>
      <c r="C19" s="128">
        <v>755207030</v>
      </c>
      <c r="D19" s="128">
        <v>12264332.890000001</v>
      </c>
    </row>
    <row r="20" spans="2:4">
      <c r="B20" s="67" t="s">
        <v>298</v>
      </c>
      <c r="C20" s="129">
        <v>3423222755</v>
      </c>
      <c r="D20" s="129">
        <v>0</v>
      </c>
    </row>
    <row r="21" spans="2:4">
      <c r="B21" s="68" t="s">
        <v>296</v>
      </c>
      <c r="C21" s="128">
        <v>3423222755</v>
      </c>
      <c r="D21" s="128">
        <v>0</v>
      </c>
    </row>
    <row r="22" spans="2:4">
      <c r="B22" s="67" t="s">
        <v>299</v>
      </c>
      <c r="C22" s="129">
        <v>125000000</v>
      </c>
      <c r="D22" s="129">
        <v>0</v>
      </c>
    </row>
    <row r="23" spans="2:4">
      <c r="B23" s="68" t="s">
        <v>296</v>
      </c>
      <c r="C23" s="128">
        <v>125000000</v>
      </c>
      <c r="D23" s="128">
        <v>0</v>
      </c>
    </row>
    <row r="24" spans="2:4">
      <c r="B24" s="65" t="s">
        <v>300</v>
      </c>
      <c r="C24" s="128">
        <v>11975000</v>
      </c>
      <c r="D24" s="128">
        <v>1650826.5</v>
      </c>
    </row>
    <row r="25" spans="2:4">
      <c r="B25" s="67" t="s">
        <v>295</v>
      </c>
      <c r="C25" s="129">
        <v>11975000</v>
      </c>
      <c r="D25" s="129">
        <v>1650826.5</v>
      </c>
    </row>
    <row r="26" spans="2:4">
      <c r="B26" s="68" t="s">
        <v>296</v>
      </c>
      <c r="C26" s="128">
        <v>11975000</v>
      </c>
      <c r="D26" s="128">
        <v>1650826.5</v>
      </c>
    </row>
    <row r="27" spans="2:4">
      <c r="B27" s="65" t="s">
        <v>301</v>
      </c>
      <c r="C27" s="128">
        <v>11925000</v>
      </c>
      <c r="D27" s="128">
        <v>1629657.49</v>
      </c>
    </row>
    <row r="28" spans="2:4">
      <c r="B28" s="67" t="s">
        <v>295</v>
      </c>
      <c r="C28" s="129">
        <v>11925000</v>
      </c>
      <c r="D28" s="129">
        <v>1629657.49</v>
      </c>
    </row>
    <row r="29" spans="2:4">
      <c r="B29" s="68" t="s">
        <v>296</v>
      </c>
      <c r="C29" s="128">
        <v>11925000</v>
      </c>
      <c r="D29" s="128">
        <v>1629657.49</v>
      </c>
    </row>
    <row r="30" spans="2:4">
      <c r="B30" s="65" t="s">
        <v>302</v>
      </c>
      <c r="C30" s="128">
        <v>10450000</v>
      </c>
      <c r="D30" s="128">
        <v>1937732.6</v>
      </c>
    </row>
    <row r="31" spans="2:4">
      <c r="B31" s="67" t="s">
        <v>295</v>
      </c>
      <c r="C31" s="129">
        <v>10450000</v>
      </c>
      <c r="D31" s="129">
        <v>1937732.6</v>
      </c>
    </row>
    <row r="32" spans="2:4">
      <c r="B32" s="68" t="s">
        <v>296</v>
      </c>
      <c r="C32" s="128">
        <v>10450000</v>
      </c>
      <c r="D32" s="128">
        <v>1937732.6</v>
      </c>
    </row>
    <row r="33" spans="2:4">
      <c r="B33" s="65" t="s">
        <v>303</v>
      </c>
      <c r="C33" s="128">
        <v>39474929</v>
      </c>
      <c r="D33" s="128">
        <v>3244807.919999999</v>
      </c>
    </row>
    <row r="34" spans="2:4">
      <c r="B34" s="67" t="s">
        <v>295</v>
      </c>
      <c r="C34" s="129">
        <v>39474929</v>
      </c>
      <c r="D34" s="129">
        <v>3244807.919999999</v>
      </c>
    </row>
    <row r="35" spans="2:4">
      <c r="B35" s="68" t="s">
        <v>296</v>
      </c>
      <c r="C35" s="128">
        <v>39474929</v>
      </c>
      <c r="D35" s="128">
        <v>3244807.919999999</v>
      </c>
    </row>
    <row r="36" spans="2:4">
      <c r="B36" s="65" t="s">
        <v>304</v>
      </c>
      <c r="C36" s="128">
        <v>42199425</v>
      </c>
      <c r="D36" s="128">
        <v>3715848.2600000002</v>
      </c>
    </row>
    <row r="37" spans="2:4">
      <c r="B37" s="67" t="s">
        <v>295</v>
      </c>
      <c r="C37" s="129">
        <v>42199425</v>
      </c>
      <c r="D37" s="129">
        <v>3715848.2600000002</v>
      </c>
    </row>
    <row r="38" spans="2:4">
      <c r="B38" s="68" t="s">
        <v>296</v>
      </c>
      <c r="C38" s="128">
        <v>42199425</v>
      </c>
      <c r="D38" s="128">
        <v>3715848.2600000002</v>
      </c>
    </row>
    <row r="39" spans="2:4">
      <c r="B39" s="65" t="s">
        <v>305</v>
      </c>
      <c r="C39" s="128">
        <v>70924371</v>
      </c>
      <c r="D39" s="128">
        <v>7389397.5800000001</v>
      </c>
    </row>
    <row r="40" spans="2:4">
      <c r="B40" s="67" t="s">
        <v>295</v>
      </c>
      <c r="C40" s="129">
        <v>70924371</v>
      </c>
      <c r="D40" s="129">
        <v>7389397.5800000001</v>
      </c>
    </row>
    <row r="41" spans="2:4">
      <c r="B41" s="68" t="s">
        <v>296</v>
      </c>
      <c r="C41" s="128">
        <v>70924371</v>
      </c>
      <c r="D41" s="128">
        <v>7389397.5800000001</v>
      </c>
    </row>
    <row r="42" spans="2:4">
      <c r="B42" s="65" t="s">
        <v>306</v>
      </c>
      <c r="C42" s="128">
        <v>12305000</v>
      </c>
      <c r="D42" s="128">
        <v>1619318.32</v>
      </c>
    </row>
    <row r="43" spans="2:4">
      <c r="B43" s="67" t="s">
        <v>295</v>
      </c>
      <c r="C43" s="129">
        <v>12305000</v>
      </c>
      <c r="D43" s="129">
        <v>1619318.32</v>
      </c>
    </row>
    <row r="44" spans="2:4">
      <c r="B44" s="68" t="s">
        <v>296</v>
      </c>
      <c r="C44" s="128">
        <v>12305000</v>
      </c>
      <c r="D44" s="128">
        <v>1619318.32</v>
      </c>
    </row>
    <row r="45" spans="2:4">
      <c r="B45" s="65" t="s">
        <v>307</v>
      </c>
      <c r="C45" s="128">
        <v>41965961</v>
      </c>
      <c r="D45" s="128">
        <v>3737361.0199999996</v>
      </c>
    </row>
    <row r="46" spans="2:4">
      <c r="B46" s="67" t="s">
        <v>295</v>
      </c>
      <c r="C46" s="129">
        <v>41965961</v>
      </c>
      <c r="D46" s="129">
        <v>3737361.0199999996</v>
      </c>
    </row>
    <row r="47" spans="2:4">
      <c r="B47" s="68" t="s">
        <v>296</v>
      </c>
      <c r="C47" s="128">
        <v>41965961</v>
      </c>
      <c r="D47" s="128">
        <v>3737361.0199999996</v>
      </c>
    </row>
    <row r="48" spans="2:4">
      <c r="B48" s="65" t="s">
        <v>308</v>
      </c>
      <c r="C48" s="128">
        <v>11925000</v>
      </c>
      <c r="D48" s="128">
        <v>1914894.6</v>
      </c>
    </row>
    <row r="49" spans="2:4">
      <c r="B49" s="67" t="s">
        <v>295</v>
      </c>
      <c r="C49" s="129">
        <v>11925000</v>
      </c>
      <c r="D49" s="129">
        <v>1914894.6</v>
      </c>
    </row>
    <row r="50" spans="2:4">
      <c r="B50" s="68" t="s">
        <v>296</v>
      </c>
      <c r="C50" s="128">
        <v>11925000</v>
      </c>
      <c r="D50" s="128">
        <v>1914894.6</v>
      </c>
    </row>
    <row r="51" spans="2:4">
      <c r="B51" s="65" t="s">
        <v>309</v>
      </c>
      <c r="C51" s="128">
        <v>45679281</v>
      </c>
      <c r="D51" s="128">
        <v>4729953.8699999992</v>
      </c>
    </row>
    <row r="52" spans="2:4">
      <c r="B52" s="67" t="s">
        <v>295</v>
      </c>
      <c r="C52" s="129">
        <v>45679281</v>
      </c>
      <c r="D52" s="129">
        <v>4729953.8699999992</v>
      </c>
    </row>
    <row r="53" spans="2:4">
      <c r="B53" s="68" t="s">
        <v>296</v>
      </c>
      <c r="C53" s="128">
        <v>45679281</v>
      </c>
      <c r="D53" s="128">
        <v>4729953.8699999992</v>
      </c>
    </row>
    <row r="54" spans="2:4">
      <c r="B54" s="65" t="s">
        <v>310</v>
      </c>
      <c r="C54" s="128">
        <v>187883760</v>
      </c>
      <c r="D54" s="128">
        <v>20696061.040000003</v>
      </c>
    </row>
    <row r="55" spans="2:4">
      <c r="B55" s="67" t="s">
        <v>295</v>
      </c>
      <c r="C55" s="129">
        <v>187883760</v>
      </c>
      <c r="D55" s="129">
        <v>20696061.040000003</v>
      </c>
    </row>
    <row r="56" spans="2:4">
      <c r="B56" s="68" t="s">
        <v>296</v>
      </c>
      <c r="C56" s="128">
        <v>187883760</v>
      </c>
      <c r="D56" s="128">
        <v>20696061.040000003</v>
      </c>
    </row>
    <row r="57" spans="2:4">
      <c r="B57" s="65" t="s">
        <v>311</v>
      </c>
      <c r="C57" s="128">
        <v>1161803340029</v>
      </c>
      <c r="D57" s="128">
        <v>159991286600.61975</v>
      </c>
    </row>
    <row r="58" spans="2:4">
      <c r="B58" s="67" t="s">
        <v>295</v>
      </c>
      <c r="C58" s="129">
        <v>860695729738</v>
      </c>
      <c r="D58" s="129">
        <v>124793507244.69977</v>
      </c>
    </row>
    <row r="59" spans="2:4">
      <c r="B59" s="68" t="s">
        <v>312</v>
      </c>
      <c r="C59" s="128">
        <v>368290269</v>
      </c>
      <c r="D59" s="128">
        <v>35894805.25</v>
      </c>
    </row>
    <row r="60" spans="2:4">
      <c r="B60" s="68" t="s">
        <v>296</v>
      </c>
      <c r="C60" s="128">
        <v>860327439469</v>
      </c>
      <c r="D60" s="128">
        <v>124757612439.44977</v>
      </c>
    </row>
    <row r="61" spans="2:4">
      <c r="B61" s="67" t="s">
        <v>297</v>
      </c>
      <c r="C61" s="129">
        <v>96993394932</v>
      </c>
      <c r="D61" s="129">
        <v>13617614140.400003</v>
      </c>
    </row>
    <row r="62" spans="2:4">
      <c r="B62" s="68" t="s">
        <v>296</v>
      </c>
      <c r="C62" s="128">
        <v>96993394932</v>
      </c>
      <c r="D62" s="128">
        <v>13617614140.400003</v>
      </c>
    </row>
    <row r="63" spans="2:4">
      <c r="B63" s="67" t="s">
        <v>313</v>
      </c>
      <c r="C63" s="129">
        <v>69530000000</v>
      </c>
      <c r="D63" s="129">
        <v>383333333.34000003</v>
      </c>
    </row>
    <row r="64" spans="2:4">
      <c r="B64" s="68" t="s">
        <v>296</v>
      </c>
      <c r="C64" s="128">
        <v>69530000000</v>
      </c>
      <c r="D64" s="128">
        <v>383333333.34000003</v>
      </c>
    </row>
    <row r="65" spans="2:4">
      <c r="B65" s="67" t="s">
        <v>298</v>
      </c>
      <c r="C65" s="129">
        <v>133639623866</v>
      </c>
      <c r="D65" s="129">
        <v>21190933935.66</v>
      </c>
    </row>
    <row r="66" spans="2:4">
      <c r="B66" s="68" t="s">
        <v>296</v>
      </c>
      <c r="C66" s="128">
        <v>133639623866</v>
      </c>
      <c r="D66" s="128">
        <v>21190933935.66</v>
      </c>
    </row>
    <row r="67" spans="2:4">
      <c r="B67" s="67" t="s">
        <v>299</v>
      </c>
      <c r="C67" s="129">
        <v>944591493</v>
      </c>
      <c r="D67" s="129">
        <v>5897946.5200000005</v>
      </c>
    </row>
    <row r="68" spans="2:4">
      <c r="B68" s="68" t="s">
        <v>296</v>
      </c>
      <c r="C68" s="128">
        <v>944591493</v>
      </c>
      <c r="D68" s="128">
        <v>5897946.5200000005</v>
      </c>
    </row>
    <row r="69" spans="2:4">
      <c r="B69" s="70" t="s">
        <v>314</v>
      </c>
      <c r="C69" s="131">
        <v>63260601275</v>
      </c>
      <c r="D69" s="131">
        <v>4865396550.4399986</v>
      </c>
    </row>
    <row r="70" spans="2:4">
      <c r="B70" s="65" t="s">
        <v>294</v>
      </c>
      <c r="C70" s="128">
        <v>7268807952</v>
      </c>
      <c r="D70" s="128">
        <v>267569598.07000005</v>
      </c>
    </row>
    <row r="71" spans="2:4">
      <c r="B71" s="67" t="s">
        <v>295</v>
      </c>
      <c r="C71" s="129">
        <v>4794195577</v>
      </c>
      <c r="D71" s="129">
        <v>267569598.07000005</v>
      </c>
    </row>
    <row r="72" spans="2:4">
      <c r="B72" s="68" t="s">
        <v>296</v>
      </c>
      <c r="C72" s="128">
        <v>150000000</v>
      </c>
      <c r="D72" s="128">
        <v>0</v>
      </c>
    </row>
    <row r="73" spans="2:4">
      <c r="B73" s="69" t="s">
        <v>843</v>
      </c>
      <c r="C73" s="128">
        <v>150000000</v>
      </c>
      <c r="D73" s="128">
        <v>0</v>
      </c>
    </row>
    <row r="74" spans="2:4">
      <c r="B74" s="68" t="s">
        <v>315</v>
      </c>
      <c r="C74" s="128">
        <v>1455300000</v>
      </c>
      <c r="D74" s="128">
        <v>13452380.120000001</v>
      </c>
    </row>
    <row r="75" spans="2:4">
      <c r="B75" s="69" t="s">
        <v>844</v>
      </c>
      <c r="C75" s="128">
        <v>1455300000</v>
      </c>
      <c r="D75" s="128">
        <v>13452380.120000001</v>
      </c>
    </row>
    <row r="76" spans="2:4">
      <c r="B76" s="68" t="s">
        <v>316</v>
      </c>
      <c r="C76" s="128">
        <v>23271812</v>
      </c>
      <c r="D76" s="128">
        <v>13276886.24</v>
      </c>
    </row>
    <row r="77" spans="2:4">
      <c r="B77" s="69" t="s">
        <v>845</v>
      </c>
      <c r="C77" s="128">
        <v>23271812</v>
      </c>
      <c r="D77" s="128">
        <v>13276886.24</v>
      </c>
    </row>
    <row r="78" spans="2:4">
      <c r="B78" s="68" t="s">
        <v>317</v>
      </c>
      <c r="C78" s="128">
        <v>700000000</v>
      </c>
      <c r="D78" s="128">
        <v>0</v>
      </c>
    </row>
    <row r="79" spans="2:4">
      <c r="B79" s="69" t="s">
        <v>846</v>
      </c>
      <c r="C79" s="128">
        <v>700000000</v>
      </c>
      <c r="D79" s="128">
        <v>0</v>
      </c>
    </row>
    <row r="80" spans="2:4">
      <c r="B80" s="68" t="s">
        <v>318</v>
      </c>
      <c r="C80" s="128">
        <v>15619096</v>
      </c>
      <c r="D80" s="128">
        <v>0</v>
      </c>
    </row>
    <row r="81" spans="2:4">
      <c r="B81" s="69" t="s">
        <v>847</v>
      </c>
      <c r="C81" s="128">
        <v>15619096</v>
      </c>
      <c r="D81" s="128">
        <v>0</v>
      </c>
    </row>
    <row r="82" spans="2:4">
      <c r="B82" s="68" t="s">
        <v>319</v>
      </c>
      <c r="C82" s="128">
        <v>325000000</v>
      </c>
      <c r="D82" s="128">
        <v>5470430.3700000001</v>
      </c>
    </row>
    <row r="83" spans="2:4">
      <c r="B83" s="69" t="s">
        <v>848</v>
      </c>
      <c r="C83" s="128">
        <v>325000000</v>
      </c>
      <c r="D83" s="128">
        <v>5470430.3700000001</v>
      </c>
    </row>
    <row r="84" spans="2:4">
      <c r="B84" s="68" t="s">
        <v>320</v>
      </c>
      <c r="C84" s="128">
        <v>85207981</v>
      </c>
      <c r="D84" s="128">
        <v>0</v>
      </c>
    </row>
    <row r="85" spans="2:4">
      <c r="B85" s="69" t="s">
        <v>849</v>
      </c>
      <c r="C85" s="128">
        <v>85207981</v>
      </c>
      <c r="D85" s="128">
        <v>0</v>
      </c>
    </row>
    <row r="86" spans="2:4">
      <c r="B86" s="68" t="s">
        <v>321</v>
      </c>
      <c r="C86" s="128">
        <v>67968024</v>
      </c>
      <c r="D86" s="128">
        <v>14605507.119999999</v>
      </c>
    </row>
    <row r="87" spans="2:4">
      <c r="B87" s="69" t="s">
        <v>850</v>
      </c>
      <c r="C87" s="128">
        <v>67968024</v>
      </c>
      <c r="D87" s="128">
        <v>14605507.119999999</v>
      </c>
    </row>
    <row r="88" spans="2:4">
      <c r="B88" s="68" t="s">
        <v>322</v>
      </c>
      <c r="C88" s="128">
        <v>17176033</v>
      </c>
      <c r="D88" s="128">
        <v>0</v>
      </c>
    </row>
    <row r="89" spans="2:4">
      <c r="B89" s="69" t="s">
        <v>851</v>
      </c>
      <c r="C89" s="128">
        <v>17176033</v>
      </c>
      <c r="D89" s="128">
        <v>0</v>
      </c>
    </row>
    <row r="90" spans="2:4">
      <c r="B90" s="68" t="s">
        <v>323</v>
      </c>
      <c r="C90" s="128">
        <v>691787</v>
      </c>
      <c r="D90" s="128">
        <v>0</v>
      </c>
    </row>
    <row r="91" spans="2:4">
      <c r="B91" s="69" t="s">
        <v>852</v>
      </c>
      <c r="C91" s="128">
        <v>691787</v>
      </c>
      <c r="D91" s="128">
        <v>0</v>
      </c>
    </row>
    <row r="92" spans="2:4">
      <c r="B92" s="68" t="s">
        <v>324</v>
      </c>
      <c r="C92" s="128">
        <v>39301732</v>
      </c>
      <c r="D92" s="128">
        <v>0</v>
      </c>
    </row>
    <row r="93" spans="2:4">
      <c r="B93" s="69" t="s">
        <v>853</v>
      </c>
      <c r="C93" s="128">
        <v>39301732</v>
      </c>
      <c r="D93" s="128">
        <v>0</v>
      </c>
    </row>
    <row r="94" spans="2:4">
      <c r="B94" s="68" t="s">
        <v>325</v>
      </c>
      <c r="C94" s="128">
        <v>16155542</v>
      </c>
      <c r="D94" s="128">
        <v>0</v>
      </c>
    </row>
    <row r="95" spans="2:4">
      <c r="B95" s="69" t="s">
        <v>854</v>
      </c>
      <c r="C95" s="128">
        <v>16155542</v>
      </c>
      <c r="D95" s="128">
        <v>0</v>
      </c>
    </row>
    <row r="96" spans="2:4">
      <c r="B96" s="68" t="s">
        <v>326</v>
      </c>
      <c r="C96" s="128">
        <v>21866735</v>
      </c>
      <c r="D96" s="128">
        <v>16531881.82</v>
      </c>
    </row>
    <row r="97" spans="2:4">
      <c r="B97" s="69" t="s">
        <v>855</v>
      </c>
      <c r="C97" s="128">
        <v>21866735</v>
      </c>
      <c r="D97" s="128">
        <v>16531881.82</v>
      </c>
    </row>
    <row r="98" spans="2:4">
      <c r="B98" s="68" t="s">
        <v>327</v>
      </c>
      <c r="C98" s="128">
        <v>706851252</v>
      </c>
      <c r="D98" s="128">
        <v>101002149.41000001</v>
      </c>
    </row>
    <row r="99" spans="2:4">
      <c r="B99" s="69" t="s">
        <v>856</v>
      </c>
      <c r="C99" s="128">
        <v>706851252</v>
      </c>
      <c r="D99" s="128">
        <v>101002149.41000001</v>
      </c>
    </row>
    <row r="100" spans="2:4">
      <c r="B100" s="68" t="s">
        <v>328</v>
      </c>
      <c r="C100" s="128">
        <v>26753420</v>
      </c>
      <c r="D100" s="128">
        <v>0</v>
      </c>
    </row>
    <row r="101" spans="2:4">
      <c r="B101" s="69" t="s">
        <v>857</v>
      </c>
      <c r="C101" s="128">
        <v>26753420</v>
      </c>
      <c r="D101" s="128">
        <v>0</v>
      </c>
    </row>
    <row r="102" spans="2:4">
      <c r="B102" s="68" t="s">
        <v>329</v>
      </c>
      <c r="C102" s="128">
        <v>11113631</v>
      </c>
      <c r="D102" s="128">
        <v>0</v>
      </c>
    </row>
    <row r="103" spans="2:4">
      <c r="B103" s="69" t="s">
        <v>858</v>
      </c>
      <c r="C103" s="128">
        <v>11113631</v>
      </c>
      <c r="D103" s="128">
        <v>0</v>
      </c>
    </row>
    <row r="104" spans="2:4">
      <c r="B104" s="68" t="s">
        <v>330</v>
      </c>
      <c r="C104" s="128">
        <v>8851628</v>
      </c>
      <c r="D104" s="128">
        <v>3961849.77</v>
      </c>
    </row>
    <row r="105" spans="2:4">
      <c r="B105" s="69" t="s">
        <v>859</v>
      </c>
      <c r="C105" s="128">
        <v>8851628</v>
      </c>
      <c r="D105" s="128">
        <v>3961849.77</v>
      </c>
    </row>
    <row r="106" spans="2:4">
      <c r="B106" s="68" t="s">
        <v>331</v>
      </c>
      <c r="C106" s="128">
        <v>496713226</v>
      </c>
      <c r="D106" s="128">
        <v>0</v>
      </c>
    </row>
    <row r="107" spans="2:4">
      <c r="B107" s="69" t="s">
        <v>860</v>
      </c>
      <c r="C107" s="128">
        <v>496713226</v>
      </c>
      <c r="D107" s="128">
        <v>0</v>
      </c>
    </row>
    <row r="108" spans="2:4">
      <c r="B108" s="68" t="s">
        <v>332</v>
      </c>
      <c r="C108" s="128">
        <v>12333354</v>
      </c>
      <c r="D108" s="128">
        <v>14271213.4</v>
      </c>
    </row>
    <row r="109" spans="2:4">
      <c r="B109" s="69" t="s">
        <v>861</v>
      </c>
      <c r="C109" s="128">
        <v>12333354</v>
      </c>
      <c r="D109" s="128">
        <v>14271213.4</v>
      </c>
    </row>
    <row r="110" spans="2:4">
      <c r="B110" s="68" t="s">
        <v>333</v>
      </c>
      <c r="C110" s="128">
        <v>27590835</v>
      </c>
      <c r="D110" s="128">
        <v>0</v>
      </c>
    </row>
    <row r="111" spans="2:4">
      <c r="B111" s="69" t="s">
        <v>862</v>
      </c>
      <c r="C111" s="128">
        <v>27590835</v>
      </c>
      <c r="D111" s="128">
        <v>0</v>
      </c>
    </row>
    <row r="112" spans="2:4">
      <c r="B112" s="68" t="s">
        <v>334</v>
      </c>
      <c r="C112" s="128">
        <v>150000000</v>
      </c>
      <c r="D112" s="128">
        <v>0</v>
      </c>
    </row>
    <row r="113" spans="2:4">
      <c r="B113" s="69" t="s">
        <v>863</v>
      </c>
      <c r="C113" s="128">
        <v>150000000</v>
      </c>
      <c r="D113" s="128">
        <v>0</v>
      </c>
    </row>
    <row r="114" spans="2:4">
      <c r="B114" s="68" t="s">
        <v>335</v>
      </c>
      <c r="C114" s="128">
        <v>1241916</v>
      </c>
      <c r="D114" s="128">
        <v>0</v>
      </c>
    </row>
    <row r="115" spans="2:4">
      <c r="B115" s="69" t="s">
        <v>864</v>
      </c>
      <c r="C115" s="128">
        <v>1241916</v>
      </c>
      <c r="D115" s="128">
        <v>0</v>
      </c>
    </row>
    <row r="116" spans="2:4">
      <c r="B116" s="68" t="s">
        <v>336</v>
      </c>
      <c r="C116" s="128">
        <v>12419163</v>
      </c>
      <c r="D116" s="128">
        <v>24884842.700000003</v>
      </c>
    </row>
    <row r="117" spans="2:4">
      <c r="B117" s="69" t="s">
        <v>865</v>
      </c>
      <c r="C117" s="128">
        <v>12419163</v>
      </c>
      <c r="D117" s="128">
        <v>24884842.700000003</v>
      </c>
    </row>
    <row r="118" spans="2:4">
      <c r="B118" s="68" t="s">
        <v>337</v>
      </c>
      <c r="C118" s="128">
        <v>9399011</v>
      </c>
      <c r="D118" s="128">
        <v>10452997.489999998</v>
      </c>
    </row>
    <row r="119" spans="2:4">
      <c r="B119" s="69" t="s">
        <v>866</v>
      </c>
      <c r="C119" s="128">
        <v>9399011</v>
      </c>
      <c r="D119" s="128">
        <v>10452997.489999998</v>
      </c>
    </row>
    <row r="120" spans="2:4">
      <c r="B120" s="68" t="s">
        <v>338</v>
      </c>
      <c r="C120" s="128">
        <v>8776603</v>
      </c>
      <c r="D120" s="128">
        <v>0</v>
      </c>
    </row>
    <row r="121" spans="2:4">
      <c r="B121" s="69" t="s">
        <v>867</v>
      </c>
      <c r="C121" s="128">
        <v>8776603</v>
      </c>
      <c r="D121" s="128">
        <v>0</v>
      </c>
    </row>
    <row r="122" spans="2:4">
      <c r="B122" s="68" t="s">
        <v>339</v>
      </c>
      <c r="C122" s="128">
        <v>27490398</v>
      </c>
      <c r="D122" s="128">
        <v>0</v>
      </c>
    </row>
    <row r="123" spans="2:4">
      <c r="B123" s="69" t="s">
        <v>868</v>
      </c>
      <c r="C123" s="128">
        <v>27490398</v>
      </c>
      <c r="D123" s="128">
        <v>0</v>
      </c>
    </row>
    <row r="124" spans="2:4">
      <c r="B124" s="68" t="s">
        <v>340</v>
      </c>
      <c r="C124" s="128">
        <v>319084021</v>
      </c>
      <c r="D124" s="128">
        <v>46057546.949999996</v>
      </c>
    </row>
    <row r="125" spans="2:4">
      <c r="B125" s="69" t="s">
        <v>869</v>
      </c>
      <c r="C125" s="128">
        <v>319084021</v>
      </c>
      <c r="D125" s="128">
        <v>46057546.949999996</v>
      </c>
    </row>
    <row r="126" spans="2:4">
      <c r="B126" s="68" t="s">
        <v>341</v>
      </c>
      <c r="C126" s="128">
        <v>28114372</v>
      </c>
      <c r="D126" s="128">
        <v>3601912.68</v>
      </c>
    </row>
    <row r="127" spans="2:4">
      <c r="B127" s="69" t="s">
        <v>870</v>
      </c>
      <c r="C127" s="128">
        <v>28114372</v>
      </c>
      <c r="D127" s="128">
        <v>3601912.68</v>
      </c>
    </row>
    <row r="128" spans="2:4">
      <c r="B128" s="68" t="s">
        <v>342</v>
      </c>
      <c r="C128" s="128">
        <v>29904005</v>
      </c>
      <c r="D128" s="128">
        <v>0</v>
      </c>
    </row>
    <row r="129" spans="2:4">
      <c r="B129" s="69" t="s">
        <v>871</v>
      </c>
      <c r="C129" s="128">
        <v>29904005</v>
      </c>
      <c r="D129" s="128">
        <v>0</v>
      </c>
    </row>
    <row r="130" spans="2:4">
      <c r="B130" s="67" t="s">
        <v>298</v>
      </c>
      <c r="C130" s="129">
        <v>2474612375</v>
      </c>
      <c r="D130" s="129">
        <v>0</v>
      </c>
    </row>
    <row r="131" spans="2:4">
      <c r="B131" s="68" t="s">
        <v>296</v>
      </c>
      <c r="C131" s="128">
        <v>197340880</v>
      </c>
      <c r="D131" s="128">
        <v>0</v>
      </c>
    </row>
    <row r="132" spans="2:4">
      <c r="B132" s="69" t="s">
        <v>843</v>
      </c>
      <c r="C132" s="128">
        <v>197340880</v>
      </c>
      <c r="D132" s="128">
        <v>0</v>
      </c>
    </row>
    <row r="133" spans="2:4">
      <c r="B133" s="68" t="s">
        <v>343</v>
      </c>
      <c r="C133" s="128">
        <v>2277271495</v>
      </c>
      <c r="D133" s="128">
        <v>0</v>
      </c>
    </row>
    <row r="134" spans="2:4">
      <c r="B134" s="69" t="s">
        <v>872</v>
      </c>
      <c r="C134" s="128">
        <v>2277271495</v>
      </c>
      <c r="D134" s="128">
        <v>0</v>
      </c>
    </row>
    <row r="135" spans="2:4">
      <c r="B135" s="65" t="s">
        <v>344</v>
      </c>
      <c r="C135" s="128">
        <v>2005247299</v>
      </c>
      <c r="D135" s="128">
        <v>74287396.070000008</v>
      </c>
    </row>
    <row r="136" spans="2:4">
      <c r="B136" s="67" t="s">
        <v>295</v>
      </c>
      <c r="C136" s="129">
        <v>774959982</v>
      </c>
      <c r="D136" s="129">
        <v>63063312.480000004</v>
      </c>
    </row>
    <row r="137" spans="2:4">
      <c r="B137" s="68" t="s">
        <v>345</v>
      </c>
      <c r="C137" s="128">
        <v>72459838</v>
      </c>
      <c r="D137" s="128">
        <v>0</v>
      </c>
    </row>
    <row r="138" spans="2:4">
      <c r="B138" s="69" t="s">
        <v>873</v>
      </c>
      <c r="C138" s="128">
        <v>72459838</v>
      </c>
      <c r="D138" s="128">
        <v>0</v>
      </c>
    </row>
    <row r="139" spans="2:4">
      <c r="B139" s="68" t="s">
        <v>346</v>
      </c>
      <c r="C139" s="128">
        <v>24990554</v>
      </c>
      <c r="D139" s="128">
        <v>13149608.77</v>
      </c>
    </row>
    <row r="140" spans="2:4">
      <c r="B140" s="69" t="s">
        <v>874</v>
      </c>
      <c r="C140" s="128">
        <v>24990554</v>
      </c>
      <c r="D140" s="128">
        <v>13149608.77</v>
      </c>
    </row>
    <row r="141" spans="2:4">
      <c r="B141" s="68" t="s">
        <v>347</v>
      </c>
      <c r="C141" s="128">
        <v>29700000</v>
      </c>
      <c r="D141" s="128">
        <v>0</v>
      </c>
    </row>
    <row r="142" spans="2:4">
      <c r="B142" s="69" t="s">
        <v>875</v>
      </c>
      <c r="C142" s="128">
        <v>29700000</v>
      </c>
      <c r="D142" s="128">
        <v>0</v>
      </c>
    </row>
    <row r="143" spans="2:4">
      <c r="B143" s="68" t="s">
        <v>348</v>
      </c>
      <c r="C143" s="128">
        <v>12419163</v>
      </c>
      <c r="D143" s="128">
        <v>0</v>
      </c>
    </row>
    <row r="144" spans="2:4">
      <c r="B144" s="69" t="s">
        <v>876</v>
      </c>
      <c r="C144" s="128">
        <v>12419163</v>
      </c>
      <c r="D144" s="128">
        <v>0</v>
      </c>
    </row>
    <row r="145" spans="2:4">
      <c r="B145" s="68" t="s">
        <v>349</v>
      </c>
      <c r="C145" s="128">
        <v>1167998</v>
      </c>
      <c r="D145" s="128">
        <v>0</v>
      </c>
    </row>
    <row r="146" spans="2:4">
      <c r="B146" s="69" t="s">
        <v>877</v>
      </c>
      <c r="C146" s="128">
        <v>1167998</v>
      </c>
      <c r="D146" s="128">
        <v>0</v>
      </c>
    </row>
    <row r="147" spans="2:4">
      <c r="B147" s="68" t="s">
        <v>350</v>
      </c>
      <c r="C147" s="128">
        <v>2466671</v>
      </c>
      <c r="D147" s="128">
        <v>0</v>
      </c>
    </row>
    <row r="148" spans="2:4">
      <c r="B148" s="69" t="s">
        <v>878</v>
      </c>
      <c r="C148" s="128">
        <v>2466671</v>
      </c>
      <c r="D148" s="128">
        <v>0</v>
      </c>
    </row>
    <row r="149" spans="2:4">
      <c r="B149" s="68" t="s">
        <v>351</v>
      </c>
      <c r="C149" s="128">
        <v>4231239</v>
      </c>
      <c r="D149" s="128">
        <v>0</v>
      </c>
    </row>
    <row r="150" spans="2:4">
      <c r="B150" s="69" t="s">
        <v>879</v>
      </c>
      <c r="C150" s="128">
        <v>4231239</v>
      </c>
      <c r="D150" s="128">
        <v>0</v>
      </c>
    </row>
    <row r="151" spans="2:4">
      <c r="B151" s="68" t="s">
        <v>352</v>
      </c>
      <c r="C151" s="128">
        <v>14800024</v>
      </c>
      <c r="D151" s="128">
        <v>0</v>
      </c>
    </row>
    <row r="152" spans="2:4">
      <c r="B152" s="69" t="s">
        <v>880</v>
      </c>
      <c r="C152" s="128">
        <v>14800024</v>
      </c>
      <c r="D152" s="128">
        <v>0</v>
      </c>
    </row>
    <row r="153" spans="2:4">
      <c r="B153" s="68" t="s">
        <v>353</v>
      </c>
      <c r="C153" s="128">
        <v>2502534</v>
      </c>
      <c r="D153" s="128">
        <v>0</v>
      </c>
    </row>
    <row r="154" spans="2:4">
      <c r="B154" s="69" t="s">
        <v>881</v>
      </c>
      <c r="C154" s="128">
        <v>2502534</v>
      </c>
      <c r="D154" s="128">
        <v>0</v>
      </c>
    </row>
    <row r="155" spans="2:4">
      <c r="B155" s="68" t="s">
        <v>354</v>
      </c>
      <c r="C155" s="128">
        <v>7451498</v>
      </c>
      <c r="D155" s="128">
        <v>5893273.2599999998</v>
      </c>
    </row>
    <row r="156" spans="2:4">
      <c r="B156" s="69" t="s">
        <v>882</v>
      </c>
      <c r="C156" s="128">
        <v>7451498</v>
      </c>
      <c r="D156" s="128">
        <v>5893273.2599999998</v>
      </c>
    </row>
    <row r="157" spans="2:4">
      <c r="B157" s="68" t="s">
        <v>355</v>
      </c>
      <c r="C157" s="128">
        <v>252598277</v>
      </c>
      <c r="D157" s="128">
        <v>0</v>
      </c>
    </row>
    <row r="158" spans="2:4">
      <c r="B158" s="69" t="s">
        <v>883</v>
      </c>
      <c r="C158" s="128">
        <v>252598277</v>
      </c>
      <c r="D158" s="128">
        <v>0</v>
      </c>
    </row>
    <row r="159" spans="2:4">
      <c r="B159" s="68" t="s">
        <v>356</v>
      </c>
      <c r="C159" s="128">
        <v>2115619</v>
      </c>
      <c r="D159" s="128">
        <v>0</v>
      </c>
    </row>
    <row r="160" spans="2:4">
      <c r="B160" s="69" t="s">
        <v>884</v>
      </c>
      <c r="C160" s="128">
        <v>2115619</v>
      </c>
      <c r="D160" s="128">
        <v>0</v>
      </c>
    </row>
    <row r="161" spans="2:4">
      <c r="B161" s="68" t="s">
        <v>357</v>
      </c>
      <c r="C161" s="128">
        <v>10000000</v>
      </c>
      <c r="D161" s="128">
        <v>0</v>
      </c>
    </row>
    <row r="162" spans="2:4">
      <c r="B162" s="69" t="s">
        <v>885</v>
      </c>
      <c r="C162" s="128">
        <v>10000000</v>
      </c>
      <c r="D162" s="128">
        <v>0</v>
      </c>
    </row>
    <row r="163" spans="2:4">
      <c r="B163" s="68" t="s">
        <v>358</v>
      </c>
      <c r="C163" s="128">
        <v>143298681</v>
      </c>
      <c r="D163" s="128">
        <v>0</v>
      </c>
    </row>
    <row r="164" spans="2:4">
      <c r="B164" s="69" t="s">
        <v>886</v>
      </c>
      <c r="C164" s="128">
        <v>143298681</v>
      </c>
      <c r="D164" s="128">
        <v>0</v>
      </c>
    </row>
    <row r="165" spans="2:4">
      <c r="B165" s="68" t="s">
        <v>359</v>
      </c>
      <c r="C165" s="128">
        <v>192869700</v>
      </c>
      <c r="D165" s="128">
        <v>44020430.450000003</v>
      </c>
    </row>
    <row r="166" spans="2:4">
      <c r="B166" s="69" t="s">
        <v>887</v>
      </c>
      <c r="C166" s="128">
        <v>192869700</v>
      </c>
      <c r="D166" s="128">
        <v>44020430.450000003</v>
      </c>
    </row>
    <row r="167" spans="2:4">
      <c r="B167" s="68" t="s">
        <v>360</v>
      </c>
      <c r="C167" s="128">
        <v>1888186</v>
      </c>
      <c r="D167" s="128">
        <v>0</v>
      </c>
    </row>
    <row r="168" spans="2:4">
      <c r="B168" s="69" t="s">
        <v>888</v>
      </c>
      <c r="C168" s="128">
        <v>1888186</v>
      </c>
      <c r="D168" s="128">
        <v>0</v>
      </c>
    </row>
    <row r="169" spans="2:4">
      <c r="B169" s="67" t="s">
        <v>298</v>
      </c>
      <c r="C169" s="129">
        <v>1230287317</v>
      </c>
      <c r="D169" s="129">
        <v>11224083.590000002</v>
      </c>
    </row>
    <row r="170" spans="2:4">
      <c r="B170" s="68" t="s">
        <v>347</v>
      </c>
      <c r="C170" s="128">
        <v>853818779</v>
      </c>
      <c r="D170" s="128">
        <v>4397294.5600000005</v>
      </c>
    </row>
    <row r="171" spans="2:4">
      <c r="B171" s="69" t="s">
        <v>875</v>
      </c>
      <c r="C171" s="128">
        <v>853818779</v>
      </c>
      <c r="D171" s="128">
        <v>4397294.5600000005</v>
      </c>
    </row>
    <row r="172" spans="2:4">
      <c r="B172" s="68" t="s">
        <v>361</v>
      </c>
      <c r="C172" s="128">
        <v>376468538</v>
      </c>
      <c r="D172" s="128">
        <v>6826789.0300000012</v>
      </c>
    </row>
    <row r="173" spans="2:4">
      <c r="B173" s="69" t="s">
        <v>875</v>
      </c>
      <c r="C173" s="128">
        <v>376468538</v>
      </c>
      <c r="D173" s="128">
        <v>6826789.0300000012</v>
      </c>
    </row>
    <row r="174" spans="2:4">
      <c r="B174" s="65" t="s">
        <v>362</v>
      </c>
      <c r="C174" s="128">
        <v>512665249</v>
      </c>
      <c r="D174" s="128">
        <v>6488807.4200000009</v>
      </c>
    </row>
    <row r="175" spans="2:4">
      <c r="B175" s="67" t="s">
        <v>295</v>
      </c>
      <c r="C175" s="129">
        <v>255522400</v>
      </c>
      <c r="D175" s="129">
        <v>0</v>
      </c>
    </row>
    <row r="176" spans="2:4">
      <c r="B176" s="68" t="s">
        <v>363</v>
      </c>
      <c r="C176" s="128">
        <v>2466670</v>
      </c>
      <c r="D176" s="128">
        <v>0</v>
      </c>
    </row>
    <row r="177" spans="2:4">
      <c r="B177" s="69" t="s">
        <v>889</v>
      </c>
      <c r="C177" s="128">
        <v>2466670</v>
      </c>
      <c r="D177" s="128">
        <v>0</v>
      </c>
    </row>
    <row r="178" spans="2:4">
      <c r="B178" s="68" t="s">
        <v>364</v>
      </c>
      <c r="C178" s="128">
        <v>12495276</v>
      </c>
      <c r="D178" s="128">
        <v>0</v>
      </c>
    </row>
    <row r="179" spans="2:4">
      <c r="B179" s="69" t="s">
        <v>890</v>
      </c>
      <c r="C179" s="128">
        <v>12495276</v>
      </c>
      <c r="D179" s="128">
        <v>0</v>
      </c>
    </row>
    <row r="180" spans="2:4">
      <c r="B180" s="68" t="s">
        <v>365</v>
      </c>
      <c r="C180" s="128">
        <v>16001865</v>
      </c>
      <c r="D180" s="128">
        <v>0</v>
      </c>
    </row>
    <row r="181" spans="2:4">
      <c r="B181" s="69" t="s">
        <v>891</v>
      </c>
      <c r="C181" s="128">
        <v>16001865</v>
      </c>
      <c r="D181" s="128">
        <v>0</v>
      </c>
    </row>
    <row r="182" spans="2:4">
      <c r="B182" s="68" t="s">
        <v>366</v>
      </c>
      <c r="C182" s="128">
        <v>1241916</v>
      </c>
      <c r="D182" s="128">
        <v>0</v>
      </c>
    </row>
    <row r="183" spans="2:4">
      <c r="B183" s="69" t="s">
        <v>892</v>
      </c>
      <c r="C183" s="128">
        <v>1241916</v>
      </c>
      <c r="D183" s="128">
        <v>0</v>
      </c>
    </row>
    <row r="184" spans="2:4">
      <c r="B184" s="68" t="s">
        <v>367</v>
      </c>
      <c r="C184" s="128">
        <v>1057624</v>
      </c>
      <c r="D184" s="128">
        <v>0</v>
      </c>
    </row>
    <row r="185" spans="2:4">
      <c r="B185" s="69" t="s">
        <v>893</v>
      </c>
      <c r="C185" s="128">
        <v>1057624</v>
      </c>
      <c r="D185" s="128">
        <v>0</v>
      </c>
    </row>
    <row r="186" spans="2:4">
      <c r="B186" s="68" t="s">
        <v>368</v>
      </c>
      <c r="C186" s="128">
        <v>9866683</v>
      </c>
      <c r="D186" s="128">
        <v>0</v>
      </c>
    </row>
    <row r="187" spans="2:4">
      <c r="B187" s="69" t="s">
        <v>894</v>
      </c>
      <c r="C187" s="128">
        <v>9866683</v>
      </c>
      <c r="D187" s="128">
        <v>0</v>
      </c>
    </row>
    <row r="188" spans="2:4">
      <c r="B188" s="68" t="s">
        <v>369</v>
      </c>
      <c r="C188" s="128">
        <v>198764637</v>
      </c>
      <c r="D188" s="128">
        <v>0</v>
      </c>
    </row>
    <row r="189" spans="2:4">
      <c r="B189" s="69" t="s">
        <v>895</v>
      </c>
      <c r="C189" s="128">
        <v>198764637</v>
      </c>
      <c r="D189" s="128">
        <v>0</v>
      </c>
    </row>
    <row r="190" spans="2:4">
      <c r="B190" s="68" t="s">
        <v>370</v>
      </c>
      <c r="C190" s="128">
        <v>3725749</v>
      </c>
      <c r="D190" s="128">
        <v>0</v>
      </c>
    </row>
    <row r="191" spans="2:4">
      <c r="B191" s="69" t="s">
        <v>896</v>
      </c>
      <c r="C191" s="128">
        <v>3725749</v>
      </c>
      <c r="D191" s="128">
        <v>0</v>
      </c>
    </row>
    <row r="192" spans="2:4">
      <c r="B192" s="68" t="s">
        <v>371</v>
      </c>
      <c r="C192" s="128">
        <v>2999337</v>
      </c>
      <c r="D192" s="128">
        <v>0</v>
      </c>
    </row>
    <row r="193" spans="2:4">
      <c r="B193" s="69" t="s">
        <v>897</v>
      </c>
      <c r="C193" s="128">
        <v>2999337</v>
      </c>
      <c r="D193" s="128">
        <v>0</v>
      </c>
    </row>
    <row r="194" spans="2:4">
      <c r="B194" s="68" t="s">
        <v>372</v>
      </c>
      <c r="C194" s="128">
        <v>3123819</v>
      </c>
      <c r="D194" s="128">
        <v>0</v>
      </c>
    </row>
    <row r="195" spans="2:4">
      <c r="B195" s="69" t="s">
        <v>898</v>
      </c>
      <c r="C195" s="128">
        <v>3123819</v>
      </c>
      <c r="D195" s="128">
        <v>0</v>
      </c>
    </row>
    <row r="196" spans="2:4">
      <c r="B196" s="68" t="s">
        <v>373</v>
      </c>
      <c r="C196" s="128">
        <v>3157638</v>
      </c>
      <c r="D196" s="128">
        <v>0</v>
      </c>
    </row>
    <row r="197" spans="2:4">
      <c r="B197" s="69" t="s">
        <v>899</v>
      </c>
      <c r="C197" s="128">
        <v>3157638</v>
      </c>
      <c r="D197" s="128">
        <v>0</v>
      </c>
    </row>
    <row r="198" spans="2:4">
      <c r="B198" s="68" t="s">
        <v>374</v>
      </c>
      <c r="C198" s="128">
        <v>621186</v>
      </c>
      <c r="D198" s="128">
        <v>0</v>
      </c>
    </row>
    <row r="199" spans="2:4">
      <c r="B199" s="69" t="s">
        <v>900</v>
      </c>
      <c r="C199" s="128">
        <v>621186</v>
      </c>
      <c r="D199" s="128">
        <v>0</v>
      </c>
    </row>
    <row r="200" spans="2:4">
      <c r="B200" s="67" t="s">
        <v>298</v>
      </c>
      <c r="C200" s="129">
        <v>257142849</v>
      </c>
      <c r="D200" s="129">
        <v>6488807.4200000009</v>
      </c>
    </row>
    <row r="201" spans="2:4">
      <c r="B201" s="68" t="s">
        <v>361</v>
      </c>
      <c r="C201" s="128">
        <v>257142849</v>
      </c>
      <c r="D201" s="128">
        <v>6488807.4200000009</v>
      </c>
    </row>
    <row r="202" spans="2:4">
      <c r="B202" s="69" t="s">
        <v>875</v>
      </c>
      <c r="C202" s="128">
        <v>257142849</v>
      </c>
      <c r="D202" s="128">
        <v>6488807.4200000009</v>
      </c>
    </row>
    <row r="203" spans="2:4">
      <c r="B203" s="65" t="s">
        <v>300</v>
      </c>
      <c r="C203" s="128">
        <v>1208114791</v>
      </c>
      <c r="D203" s="128">
        <v>49284604.870000005</v>
      </c>
    </row>
    <row r="204" spans="2:4">
      <c r="B204" s="67" t="s">
        <v>295</v>
      </c>
      <c r="C204" s="129">
        <v>921661155</v>
      </c>
      <c r="D204" s="129">
        <v>45134758.380000003</v>
      </c>
    </row>
    <row r="205" spans="2:4">
      <c r="B205" s="68" t="s">
        <v>375</v>
      </c>
      <c r="C205" s="128">
        <v>18742915</v>
      </c>
      <c r="D205" s="128">
        <v>0</v>
      </c>
    </row>
    <row r="206" spans="2:4">
      <c r="B206" s="69" t="s">
        <v>901</v>
      </c>
      <c r="C206" s="128">
        <v>18742915</v>
      </c>
      <c r="D206" s="128">
        <v>0</v>
      </c>
    </row>
    <row r="207" spans="2:4">
      <c r="B207" s="68" t="s">
        <v>376</v>
      </c>
      <c r="C207" s="128">
        <v>4703981</v>
      </c>
      <c r="D207" s="128">
        <v>2904153.9</v>
      </c>
    </row>
    <row r="208" spans="2:4">
      <c r="B208" s="69" t="s">
        <v>902</v>
      </c>
      <c r="C208" s="128">
        <v>4703981</v>
      </c>
      <c r="D208" s="128">
        <v>2904153.9</v>
      </c>
    </row>
    <row r="209" spans="2:4">
      <c r="B209" s="68" t="s">
        <v>377</v>
      </c>
      <c r="C209" s="128">
        <v>10667846</v>
      </c>
      <c r="D209" s="128">
        <v>0</v>
      </c>
    </row>
    <row r="210" spans="2:4">
      <c r="B210" s="69" t="s">
        <v>903</v>
      </c>
      <c r="C210" s="128">
        <v>10667846</v>
      </c>
      <c r="D210" s="128">
        <v>0</v>
      </c>
    </row>
    <row r="211" spans="2:4">
      <c r="B211" s="68" t="s">
        <v>378</v>
      </c>
      <c r="C211" s="128">
        <v>24800000</v>
      </c>
      <c r="D211" s="128">
        <v>0</v>
      </c>
    </row>
    <row r="212" spans="2:4">
      <c r="B212" s="69" t="s">
        <v>904</v>
      </c>
      <c r="C212" s="128">
        <v>24800000</v>
      </c>
      <c r="D212" s="128">
        <v>0</v>
      </c>
    </row>
    <row r="213" spans="2:4">
      <c r="B213" s="68" t="s">
        <v>379</v>
      </c>
      <c r="C213" s="128">
        <v>19248559</v>
      </c>
      <c r="D213" s="128">
        <v>0</v>
      </c>
    </row>
    <row r="214" spans="2:4">
      <c r="B214" s="69" t="s">
        <v>905</v>
      </c>
      <c r="C214" s="128">
        <v>19248559</v>
      </c>
      <c r="D214" s="128">
        <v>0</v>
      </c>
    </row>
    <row r="215" spans="2:4">
      <c r="B215" s="68" t="s">
        <v>380</v>
      </c>
      <c r="C215" s="128">
        <v>29729478</v>
      </c>
      <c r="D215" s="128">
        <v>0</v>
      </c>
    </row>
    <row r="216" spans="2:4">
      <c r="B216" s="69" t="s">
        <v>906</v>
      </c>
      <c r="C216" s="128">
        <v>29729478</v>
      </c>
      <c r="D216" s="128">
        <v>0</v>
      </c>
    </row>
    <row r="217" spans="2:4">
      <c r="B217" s="68" t="s">
        <v>381</v>
      </c>
      <c r="C217" s="128">
        <v>14472207</v>
      </c>
      <c r="D217" s="128">
        <v>4823310.7300000004</v>
      </c>
    </row>
    <row r="218" spans="2:4">
      <c r="B218" s="69" t="s">
        <v>907</v>
      </c>
      <c r="C218" s="128">
        <v>14472207</v>
      </c>
      <c r="D218" s="128">
        <v>4823310.7300000004</v>
      </c>
    </row>
    <row r="219" spans="2:4">
      <c r="B219" s="68" t="s">
        <v>382</v>
      </c>
      <c r="C219" s="128">
        <v>4933341</v>
      </c>
      <c r="D219" s="128">
        <v>0</v>
      </c>
    </row>
    <row r="220" spans="2:4">
      <c r="B220" s="69" t="s">
        <v>908</v>
      </c>
      <c r="C220" s="128">
        <v>4933341</v>
      </c>
      <c r="D220" s="128">
        <v>0</v>
      </c>
    </row>
    <row r="221" spans="2:4">
      <c r="B221" s="68" t="s">
        <v>383</v>
      </c>
      <c r="C221" s="128">
        <v>204130100</v>
      </c>
      <c r="D221" s="128">
        <v>20000000</v>
      </c>
    </row>
    <row r="222" spans="2:4">
      <c r="B222" s="69" t="s">
        <v>909</v>
      </c>
      <c r="C222" s="128">
        <v>204130100</v>
      </c>
      <c r="D222" s="128">
        <v>20000000</v>
      </c>
    </row>
    <row r="223" spans="2:4">
      <c r="B223" s="68" t="s">
        <v>384</v>
      </c>
      <c r="C223" s="128">
        <v>450000000</v>
      </c>
      <c r="D223" s="128">
        <v>0</v>
      </c>
    </row>
    <row r="224" spans="2:4">
      <c r="B224" s="69" t="s">
        <v>910</v>
      </c>
      <c r="C224" s="128">
        <v>450000000</v>
      </c>
      <c r="D224" s="128">
        <v>0</v>
      </c>
    </row>
    <row r="225" spans="2:4">
      <c r="B225" s="68" t="s">
        <v>385</v>
      </c>
      <c r="C225" s="128">
        <v>21848100</v>
      </c>
      <c r="D225" s="128">
        <v>618993.15</v>
      </c>
    </row>
    <row r="226" spans="2:4">
      <c r="B226" s="69" t="s">
        <v>911</v>
      </c>
      <c r="C226" s="128">
        <v>21848100</v>
      </c>
      <c r="D226" s="128">
        <v>618993.15</v>
      </c>
    </row>
    <row r="227" spans="2:4">
      <c r="B227" s="68" t="s">
        <v>386</v>
      </c>
      <c r="C227" s="128">
        <v>3615288</v>
      </c>
      <c r="D227" s="128">
        <v>0</v>
      </c>
    </row>
    <row r="228" spans="2:4">
      <c r="B228" s="69" t="s">
        <v>912</v>
      </c>
      <c r="C228" s="128">
        <v>3615288</v>
      </c>
      <c r="D228" s="128">
        <v>0</v>
      </c>
    </row>
    <row r="229" spans="2:4">
      <c r="B229" s="68" t="s">
        <v>387</v>
      </c>
      <c r="C229" s="128">
        <v>13026561</v>
      </c>
      <c r="D229" s="128">
        <v>0</v>
      </c>
    </row>
    <row r="230" spans="2:4">
      <c r="B230" s="69" t="s">
        <v>913</v>
      </c>
      <c r="C230" s="128">
        <v>13026561</v>
      </c>
      <c r="D230" s="128">
        <v>0</v>
      </c>
    </row>
    <row r="231" spans="2:4">
      <c r="B231" s="68" t="s">
        <v>388</v>
      </c>
      <c r="C231" s="128">
        <v>25625926</v>
      </c>
      <c r="D231" s="128">
        <v>6000000</v>
      </c>
    </row>
    <row r="232" spans="2:4">
      <c r="B232" s="69" t="s">
        <v>914</v>
      </c>
      <c r="C232" s="128">
        <v>25625926</v>
      </c>
      <c r="D232" s="128">
        <v>6000000</v>
      </c>
    </row>
    <row r="233" spans="2:4">
      <c r="B233" s="68" t="s">
        <v>389</v>
      </c>
      <c r="C233" s="128">
        <v>44664191</v>
      </c>
      <c r="D233" s="128">
        <v>10788300.6</v>
      </c>
    </row>
    <row r="234" spans="2:4">
      <c r="B234" s="69" t="s">
        <v>915</v>
      </c>
      <c r="C234" s="128">
        <v>44664191</v>
      </c>
      <c r="D234" s="128">
        <v>10788300.6</v>
      </c>
    </row>
    <row r="235" spans="2:4">
      <c r="B235" s="68" t="s">
        <v>390</v>
      </c>
      <c r="C235" s="128">
        <v>26484997</v>
      </c>
      <c r="D235" s="128">
        <v>0</v>
      </c>
    </row>
    <row r="236" spans="2:4">
      <c r="B236" s="69" t="s">
        <v>916</v>
      </c>
      <c r="C236" s="128">
        <v>26484997</v>
      </c>
      <c r="D236" s="128">
        <v>0</v>
      </c>
    </row>
    <row r="237" spans="2:4">
      <c r="B237" s="68" t="s">
        <v>391</v>
      </c>
      <c r="C237" s="128">
        <v>4967665</v>
      </c>
      <c r="D237" s="128">
        <v>0</v>
      </c>
    </row>
    <row r="238" spans="2:4">
      <c r="B238" s="69" t="s">
        <v>917</v>
      </c>
      <c r="C238" s="128">
        <v>4967665</v>
      </c>
      <c r="D238" s="128">
        <v>0</v>
      </c>
    </row>
    <row r="239" spans="2:4">
      <c r="B239" s="67" t="s">
        <v>298</v>
      </c>
      <c r="C239" s="129">
        <v>286453636</v>
      </c>
      <c r="D239" s="129">
        <v>4149846.49</v>
      </c>
    </row>
    <row r="240" spans="2:4">
      <c r="B240" s="68" t="s">
        <v>361</v>
      </c>
      <c r="C240" s="128">
        <v>286453636</v>
      </c>
      <c r="D240" s="128">
        <v>4149846.49</v>
      </c>
    </row>
    <row r="241" spans="2:4">
      <c r="B241" s="69" t="s">
        <v>875</v>
      </c>
      <c r="C241" s="128">
        <v>286453636</v>
      </c>
      <c r="D241" s="128">
        <v>4149846.49</v>
      </c>
    </row>
    <row r="242" spans="2:4">
      <c r="B242" s="65" t="s">
        <v>392</v>
      </c>
      <c r="C242" s="128">
        <v>2687131713</v>
      </c>
      <c r="D242" s="128">
        <v>53895398.270000003</v>
      </c>
    </row>
    <row r="243" spans="2:4">
      <c r="B243" s="67" t="s">
        <v>295</v>
      </c>
      <c r="C243" s="129">
        <v>2687131713</v>
      </c>
      <c r="D243" s="129">
        <v>53895398.270000003</v>
      </c>
    </row>
    <row r="244" spans="2:4">
      <c r="B244" s="68" t="s">
        <v>393</v>
      </c>
      <c r="C244" s="128">
        <v>2115619</v>
      </c>
      <c r="D244" s="128">
        <v>0</v>
      </c>
    </row>
    <row r="245" spans="2:4">
      <c r="B245" s="69" t="s">
        <v>918</v>
      </c>
      <c r="C245" s="128">
        <v>2115619</v>
      </c>
      <c r="D245" s="128">
        <v>0</v>
      </c>
    </row>
    <row r="246" spans="2:4">
      <c r="B246" s="68" t="s">
        <v>394</v>
      </c>
      <c r="C246" s="128">
        <v>2550000000</v>
      </c>
      <c r="D246" s="128">
        <v>2011200</v>
      </c>
    </row>
    <row r="247" spans="2:4">
      <c r="B247" s="69" t="s">
        <v>919</v>
      </c>
      <c r="C247" s="128">
        <v>2550000000</v>
      </c>
      <c r="D247" s="128">
        <v>2011200</v>
      </c>
    </row>
    <row r="248" spans="2:4">
      <c r="B248" s="68" t="s">
        <v>395</v>
      </c>
      <c r="C248" s="128">
        <v>6247638</v>
      </c>
      <c r="D248" s="128">
        <v>0</v>
      </c>
    </row>
    <row r="249" spans="2:4">
      <c r="B249" s="69" t="s">
        <v>920</v>
      </c>
      <c r="C249" s="128">
        <v>6247638</v>
      </c>
      <c r="D249" s="128">
        <v>0</v>
      </c>
    </row>
    <row r="250" spans="2:4">
      <c r="B250" s="68" t="s">
        <v>396</v>
      </c>
      <c r="C250" s="128">
        <v>4967665</v>
      </c>
      <c r="D250" s="128">
        <v>2446659.9700000002</v>
      </c>
    </row>
    <row r="251" spans="2:4">
      <c r="B251" s="69" t="s">
        <v>921</v>
      </c>
      <c r="C251" s="128">
        <v>4967665</v>
      </c>
      <c r="D251" s="128">
        <v>2446659.9700000002</v>
      </c>
    </row>
    <row r="252" spans="2:4">
      <c r="B252" s="68" t="s">
        <v>397</v>
      </c>
      <c r="C252" s="128">
        <v>7400012</v>
      </c>
      <c r="D252" s="128">
        <v>3107750.92</v>
      </c>
    </row>
    <row r="253" spans="2:4">
      <c r="B253" s="69" t="s">
        <v>922</v>
      </c>
      <c r="C253" s="128">
        <v>7400012</v>
      </c>
      <c r="D253" s="128">
        <v>3107750.92</v>
      </c>
    </row>
    <row r="254" spans="2:4">
      <c r="B254" s="68" t="s">
        <v>398</v>
      </c>
      <c r="C254" s="128">
        <v>2483832</v>
      </c>
      <c r="D254" s="128">
        <v>0</v>
      </c>
    </row>
    <row r="255" spans="2:4">
      <c r="B255" s="69" t="s">
        <v>923</v>
      </c>
      <c r="C255" s="128">
        <v>2483832</v>
      </c>
      <c r="D255" s="128">
        <v>0</v>
      </c>
    </row>
    <row r="256" spans="2:4">
      <c r="B256" s="68" t="s">
        <v>399</v>
      </c>
      <c r="C256" s="128">
        <v>1499668</v>
      </c>
      <c r="D256" s="128">
        <v>0</v>
      </c>
    </row>
    <row r="257" spans="2:4">
      <c r="B257" s="69" t="s">
        <v>924</v>
      </c>
      <c r="C257" s="128">
        <v>1499668</v>
      </c>
      <c r="D257" s="128">
        <v>0</v>
      </c>
    </row>
    <row r="258" spans="2:4">
      <c r="B258" s="68" t="s">
        <v>400</v>
      </c>
      <c r="C258" s="128">
        <v>2221823</v>
      </c>
      <c r="D258" s="128">
        <v>0</v>
      </c>
    </row>
    <row r="259" spans="2:4">
      <c r="B259" s="69" t="s">
        <v>925</v>
      </c>
      <c r="C259" s="128">
        <v>2221823</v>
      </c>
      <c r="D259" s="128">
        <v>0</v>
      </c>
    </row>
    <row r="260" spans="2:4">
      <c r="B260" s="68" t="s">
        <v>401</v>
      </c>
      <c r="C260" s="128">
        <v>110195456</v>
      </c>
      <c r="D260" s="128">
        <v>46329787.380000003</v>
      </c>
    </row>
    <row r="261" spans="2:4">
      <c r="B261" s="69" t="s">
        <v>926</v>
      </c>
      <c r="C261" s="128">
        <v>110195456</v>
      </c>
      <c r="D261" s="128">
        <v>46329787.380000003</v>
      </c>
    </row>
    <row r="262" spans="2:4">
      <c r="B262" s="65" t="s">
        <v>301</v>
      </c>
      <c r="C262" s="128">
        <v>1414803954</v>
      </c>
      <c r="D262" s="128">
        <v>451200728.24000001</v>
      </c>
    </row>
    <row r="263" spans="2:4">
      <c r="B263" s="67" t="s">
        <v>295</v>
      </c>
      <c r="C263" s="129">
        <v>1226179939</v>
      </c>
      <c r="D263" s="129">
        <v>451200728.24000001</v>
      </c>
    </row>
    <row r="264" spans="2:4">
      <c r="B264" s="68" t="s">
        <v>402</v>
      </c>
      <c r="C264" s="128">
        <v>4847189</v>
      </c>
      <c r="D264" s="128">
        <v>0</v>
      </c>
    </row>
    <row r="265" spans="2:4">
      <c r="B265" s="69" t="s">
        <v>927</v>
      </c>
      <c r="C265" s="128">
        <v>4847189</v>
      </c>
      <c r="D265" s="128">
        <v>0</v>
      </c>
    </row>
    <row r="266" spans="2:4">
      <c r="B266" s="68" t="s">
        <v>403</v>
      </c>
      <c r="C266" s="128">
        <v>15619096</v>
      </c>
      <c r="D266" s="128">
        <v>0</v>
      </c>
    </row>
    <row r="267" spans="2:4">
      <c r="B267" s="69" t="s">
        <v>928</v>
      </c>
      <c r="C267" s="128">
        <v>15619096</v>
      </c>
      <c r="D267" s="128">
        <v>0</v>
      </c>
    </row>
    <row r="268" spans="2:4">
      <c r="B268" s="68" t="s">
        <v>404</v>
      </c>
      <c r="C268" s="128">
        <v>10266898</v>
      </c>
      <c r="D268" s="128">
        <v>0</v>
      </c>
    </row>
    <row r="269" spans="2:4">
      <c r="B269" s="69" t="s">
        <v>929</v>
      </c>
      <c r="C269" s="128">
        <v>10266898</v>
      </c>
      <c r="D269" s="128">
        <v>0</v>
      </c>
    </row>
    <row r="270" spans="2:4">
      <c r="B270" s="68" t="s">
        <v>405</v>
      </c>
      <c r="C270" s="128">
        <v>5771250</v>
      </c>
      <c r="D270" s="128">
        <v>0</v>
      </c>
    </row>
    <row r="271" spans="2:4">
      <c r="B271" s="69" t="s">
        <v>930</v>
      </c>
      <c r="C271" s="128">
        <v>5771250</v>
      </c>
      <c r="D271" s="128">
        <v>0</v>
      </c>
    </row>
    <row r="272" spans="2:4">
      <c r="B272" s="68" t="s">
        <v>406</v>
      </c>
      <c r="C272" s="128">
        <v>13350406</v>
      </c>
      <c r="D272" s="128">
        <v>0</v>
      </c>
    </row>
    <row r="273" spans="2:4">
      <c r="B273" s="69" t="s">
        <v>931</v>
      </c>
      <c r="C273" s="128">
        <v>13350406</v>
      </c>
      <c r="D273" s="128">
        <v>0</v>
      </c>
    </row>
    <row r="274" spans="2:4">
      <c r="B274" s="68" t="s">
        <v>407</v>
      </c>
      <c r="C274" s="128">
        <v>29645701</v>
      </c>
      <c r="D274" s="128">
        <v>0</v>
      </c>
    </row>
    <row r="275" spans="2:4">
      <c r="B275" s="69" t="s">
        <v>932</v>
      </c>
      <c r="C275" s="128">
        <v>29645701</v>
      </c>
      <c r="D275" s="128">
        <v>0</v>
      </c>
    </row>
    <row r="276" spans="2:4">
      <c r="B276" s="68" t="s">
        <v>408</v>
      </c>
      <c r="C276" s="128">
        <v>26491464</v>
      </c>
      <c r="D276" s="128">
        <v>7588996.4900000002</v>
      </c>
    </row>
    <row r="277" spans="2:4">
      <c r="B277" s="69" t="s">
        <v>933</v>
      </c>
      <c r="C277" s="128">
        <v>26491464</v>
      </c>
      <c r="D277" s="128">
        <v>7588996.4900000002</v>
      </c>
    </row>
    <row r="278" spans="2:4">
      <c r="B278" s="68" t="s">
        <v>409</v>
      </c>
      <c r="C278" s="128">
        <v>9738250</v>
      </c>
      <c r="D278" s="128">
        <v>0</v>
      </c>
    </row>
    <row r="279" spans="2:4">
      <c r="B279" s="69" t="s">
        <v>934</v>
      </c>
      <c r="C279" s="128">
        <v>9738250</v>
      </c>
      <c r="D279" s="128">
        <v>0</v>
      </c>
    </row>
    <row r="280" spans="2:4">
      <c r="B280" s="68" t="s">
        <v>410</v>
      </c>
      <c r="C280" s="128">
        <v>3123819</v>
      </c>
      <c r="D280" s="128">
        <v>0</v>
      </c>
    </row>
    <row r="281" spans="2:4">
      <c r="B281" s="69" t="s">
        <v>935</v>
      </c>
      <c r="C281" s="128">
        <v>3123819</v>
      </c>
      <c r="D281" s="128">
        <v>0</v>
      </c>
    </row>
    <row r="282" spans="2:4">
      <c r="B282" s="68" t="s">
        <v>411</v>
      </c>
      <c r="C282" s="128">
        <v>22200036</v>
      </c>
      <c r="D282" s="128">
        <v>0</v>
      </c>
    </row>
    <row r="283" spans="2:4">
      <c r="B283" s="69" t="s">
        <v>936</v>
      </c>
      <c r="C283" s="128">
        <v>22200036</v>
      </c>
      <c r="D283" s="128">
        <v>0</v>
      </c>
    </row>
    <row r="284" spans="2:4">
      <c r="B284" s="68" t="s">
        <v>412</v>
      </c>
      <c r="C284" s="128">
        <v>2115619</v>
      </c>
      <c r="D284" s="128">
        <v>0</v>
      </c>
    </row>
    <row r="285" spans="2:4">
      <c r="B285" s="69" t="s">
        <v>937</v>
      </c>
      <c r="C285" s="128">
        <v>2115619</v>
      </c>
      <c r="D285" s="128">
        <v>0</v>
      </c>
    </row>
    <row r="286" spans="2:4">
      <c r="B286" s="68" t="s">
        <v>413</v>
      </c>
      <c r="C286" s="128">
        <v>13661079</v>
      </c>
      <c r="D286" s="128">
        <v>0</v>
      </c>
    </row>
    <row r="287" spans="2:4">
      <c r="B287" s="69" t="s">
        <v>938</v>
      </c>
      <c r="C287" s="128">
        <v>13661079</v>
      </c>
      <c r="D287" s="128">
        <v>0</v>
      </c>
    </row>
    <row r="288" spans="2:4">
      <c r="B288" s="68" t="s">
        <v>414</v>
      </c>
      <c r="C288" s="128">
        <v>6906676</v>
      </c>
      <c r="D288" s="128">
        <v>2340773.16</v>
      </c>
    </row>
    <row r="289" spans="2:4">
      <c r="B289" s="69" t="s">
        <v>939</v>
      </c>
      <c r="C289" s="128">
        <v>6906676</v>
      </c>
      <c r="D289" s="128">
        <v>2340773.16</v>
      </c>
    </row>
    <row r="290" spans="2:4">
      <c r="B290" s="68" t="s">
        <v>415</v>
      </c>
      <c r="C290" s="128">
        <v>181008283</v>
      </c>
      <c r="D290" s="128">
        <v>15293003.59</v>
      </c>
    </row>
    <row r="291" spans="2:4">
      <c r="B291" s="69" t="s">
        <v>940</v>
      </c>
      <c r="C291" s="128">
        <v>181008283</v>
      </c>
      <c r="D291" s="128">
        <v>15293003.59</v>
      </c>
    </row>
    <row r="292" spans="2:4">
      <c r="B292" s="68" t="s">
        <v>416</v>
      </c>
      <c r="C292" s="128">
        <v>817826522</v>
      </c>
      <c r="D292" s="128">
        <v>363964421.01999998</v>
      </c>
    </row>
    <row r="293" spans="2:4">
      <c r="B293" s="69" t="s">
        <v>941</v>
      </c>
      <c r="C293" s="128">
        <v>817826522</v>
      </c>
      <c r="D293" s="128">
        <v>363964421.01999998</v>
      </c>
    </row>
    <row r="294" spans="2:4">
      <c r="B294" s="68" t="s">
        <v>417</v>
      </c>
      <c r="C294" s="128">
        <v>2483832</v>
      </c>
      <c r="D294" s="128">
        <v>0</v>
      </c>
    </row>
    <row r="295" spans="2:4">
      <c r="B295" s="69" t="s">
        <v>942</v>
      </c>
      <c r="C295" s="128">
        <v>2483832</v>
      </c>
      <c r="D295" s="128">
        <v>0</v>
      </c>
    </row>
    <row r="296" spans="2:4">
      <c r="B296" s="68" t="s">
        <v>418</v>
      </c>
      <c r="C296" s="128">
        <v>1123819</v>
      </c>
      <c r="D296" s="128">
        <v>2040046.39</v>
      </c>
    </row>
    <row r="297" spans="2:4">
      <c r="B297" s="69" t="s">
        <v>943</v>
      </c>
      <c r="C297" s="128">
        <v>1123819</v>
      </c>
      <c r="D297" s="128">
        <v>2040046.39</v>
      </c>
    </row>
    <row r="298" spans="2:4">
      <c r="B298" s="68" t="s">
        <v>419</v>
      </c>
      <c r="C298" s="128">
        <v>60000000</v>
      </c>
      <c r="D298" s="128">
        <v>59973487.590000004</v>
      </c>
    </row>
    <row r="299" spans="2:4">
      <c r="B299" s="69" t="s">
        <v>944</v>
      </c>
      <c r="C299" s="128">
        <v>60000000</v>
      </c>
      <c r="D299" s="128">
        <v>59973487.590000004</v>
      </c>
    </row>
    <row r="300" spans="2:4">
      <c r="B300" s="67" t="s">
        <v>298</v>
      </c>
      <c r="C300" s="129">
        <v>79094839</v>
      </c>
      <c r="D300" s="129">
        <v>0</v>
      </c>
    </row>
    <row r="301" spans="2:4">
      <c r="B301" s="68" t="s">
        <v>405</v>
      </c>
      <c r="C301" s="128">
        <v>79094839</v>
      </c>
      <c r="D301" s="128">
        <v>0</v>
      </c>
    </row>
    <row r="302" spans="2:4">
      <c r="B302" s="69" t="s">
        <v>930</v>
      </c>
      <c r="C302" s="128">
        <v>79094839</v>
      </c>
      <c r="D302" s="128">
        <v>0</v>
      </c>
    </row>
    <row r="303" spans="2:4">
      <c r="B303" s="67" t="s">
        <v>299</v>
      </c>
      <c r="C303" s="129">
        <v>109529176</v>
      </c>
      <c r="D303" s="129">
        <v>0</v>
      </c>
    </row>
    <row r="304" spans="2:4">
      <c r="B304" s="68" t="s">
        <v>404</v>
      </c>
      <c r="C304" s="128">
        <v>43093200</v>
      </c>
      <c r="D304" s="128">
        <v>0</v>
      </c>
    </row>
    <row r="305" spans="2:4">
      <c r="B305" s="69" t="s">
        <v>929</v>
      </c>
      <c r="C305" s="128">
        <v>43093200</v>
      </c>
      <c r="D305" s="128">
        <v>0</v>
      </c>
    </row>
    <row r="306" spans="2:4">
      <c r="B306" s="68" t="s">
        <v>405</v>
      </c>
      <c r="C306" s="128">
        <v>66435976</v>
      </c>
      <c r="D306" s="128">
        <v>0</v>
      </c>
    </row>
    <row r="307" spans="2:4">
      <c r="B307" s="69" t="s">
        <v>930</v>
      </c>
      <c r="C307" s="128">
        <v>66435976</v>
      </c>
      <c r="D307" s="128">
        <v>0</v>
      </c>
    </row>
    <row r="308" spans="2:4">
      <c r="B308" s="65" t="s">
        <v>420</v>
      </c>
      <c r="C308" s="128">
        <v>894463111</v>
      </c>
      <c r="D308" s="128">
        <v>14722475.399999999</v>
      </c>
    </row>
    <row r="309" spans="2:4">
      <c r="B309" s="67" t="s">
        <v>295</v>
      </c>
      <c r="C309" s="129">
        <v>303932913</v>
      </c>
      <c r="D309" s="129">
        <v>9959787.0199999996</v>
      </c>
    </row>
    <row r="310" spans="2:4">
      <c r="B310" s="68" t="s">
        <v>421</v>
      </c>
      <c r="C310" s="128">
        <v>2115619</v>
      </c>
      <c r="D310" s="128">
        <v>0</v>
      </c>
    </row>
    <row r="311" spans="2:4">
      <c r="B311" s="69" t="s">
        <v>945</v>
      </c>
      <c r="C311" s="128">
        <v>2115619</v>
      </c>
      <c r="D311" s="128">
        <v>0</v>
      </c>
    </row>
    <row r="312" spans="2:4">
      <c r="B312" s="68" t="s">
        <v>422</v>
      </c>
      <c r="C312" s="128">
        <v>9371457</v>
      </c>
      <c r="D312" s="128">
        <v>2215090.0099999998</v>
      </c>
    </row>
    <row r="313" spans="2:4">
      <c r="B313" s="69" t="s">
        <v>946</v>
      </c>
      <c r="C313" s="128">
        <v>9371457</v>
      </c>
      <c r="D313" s="128">
        <v>2215090.0099999998</v>
      </c>
    </row>
    <row r="314" spans="2:4">
      <c r="B314" s="68" t="s">
        <v>423</v>
      </c>
      <c r="C314" s="128">
        <v>7451497</v>
      </c>
      <c r="D314" s="128">
        <v>7744697.0099999998</v>
      </c>
    </row>
    <row r="315" spans="2:4">
      <c r="B315" s="69" t="s">
        <v>947</v>
      </c>
      <c r="C315" s="128">
        <v>7451497</v>
      </c>
      <c r="D315" s="128">
        <v>7744697.0099999998</v>
      </c>
    </row>
    <row r="316" spans="2:4">
      <c r="B316" s="68" t="s">
        <v>424</v>
      </c>
      <c r="C316" s="128">
        <v>4933341</v>
      </c>
      <c r="D316" s="128">
        <v>0</v>
      </c>
    </row>
    <row r="317" spans="2:4">
      <c r="B317" s="69" t="s">
        <v>948</v>
      </c>
      <c r="C317" s="128">
        <v>4933341</v>
      </c>
      <c r="D317" s="128">
        <v>0</v>
      </c>
    </row>
    <row r="318" spans="2:4">
      <c r="B318" s="68" t="s">
        <v>425</v>
      </c>
      <c r="C318" s="128">
        <v>216427931</v>
      </c>
      <c r="D318" s="128">
        <v>0</v>
      </c>
    </row>
    <row r="319" spans="2:4">
      <c r="B319" s="69" t="s">
        <v>949</v>
      </c>
      <c r="C319" s="128">
        <v>216427931</v>
      </c>
      <c r="D319" s="128">
        <v>0</v>
      </c>
    </row>
    <row r="320" spans="2:4">
      <c r="B320" s="68" t="s">
        <v>426</v>
      </c>
      <c r="C320" s="128">
        <v>52800000</v>
      </c>
      <c r="D320" s="128">
        <v>0</v>
      </c>
    </row>
    <row r="321" spans="2:4">
      <c r="B321" s="69" t="s">
        <v>950</v>
      </c>
      <c r="C321" s="128">
        <v>52800000</v>
      </c>
      <c r="D321" s="128">
        <v>0</v>
      </c>
    </row>
    <row r="322" spans="2:4">
      <c r="B322" s="68" t="s">
        <v>427</v>
      </c>
      <c r="C322" s="128">
        <v>1499668</v>
      </c>
      <c r="D322" s="128">
        <v>0</v>
      </c>
    </row>
    <row r="323" spans="2:4">
      <c r="B323" s="69" t="s">
        <v>951</v>
      </c>
      <c r="C323" s="128">
        <v>1499668</v>
      </c>
      <c r="D323" s="128">
        <v>0</v>
      </c>
    </row>
    <row r="324" spans="2:4">
      <c r="B324" s="68" t="s">
        <v>428</v>
      </c>
      <c r="C324" s="128">
        <v>6209581</v>
      </c>
      <c r="D324" s="128">
        <v>0</v>
      </c>
    </row>
    <row r="325" spans="2:4">
      <c r="B325" s="69" t="s">
        <v>952</v>
      </c>
      <c r="C325" s="128">
        <v>6209581</v>
      </c>
      <c r="D325" s="128">
        <v>0</v>
      </c>
    </row>
    <row r="326" spans="2:4">
      <c r="B326" s="68" t="s">
        <v>429</v>
      </c>
      <c r="C326" s="128">
        <v>3123819</v>
      </c>
      <c r="D326" s="128">
        <v>0</v>
      </c>
    </row>
    <row r="327" spans="2:4">
      <c r="B327" s="69" t="s">
        <v>953</v>
      </c>
      <c r="C327" s="128">
        <v>3123819</v>
      </c>
      <c r="D327" s="128">
        <v>0</v>
      </c>
    </row>
    <row r="328" spans="2:4">
      <c r="B328" s="67" t="s">
        <v>313</v>
      </c>
      <c r="C328" s="129">
        <v>379491115</v>
      </c>
      <c r="D328" s="129">
        <v>0</v>
      </c>
    </row>
    <row r="329" spans="2:4">
      <c r="B329" s="68" t="s">
        <v>430</v>
      </c>
      <c r="C329" s="128">
        <v>379491115</v>
      </c>
      <c r="D329" s="128">
        <v>0</v>
      </c>
    </row>
    <row r="330" spans="2:4">
      <c r="B330" s="69" t="s">
        <v>954</v>
      </c>
      <c r="C330" s="128">
        <v>379491115</v>
      </c>
      <c r="D330" s="128">
        <v>0</v>
      </c>
    </row>
    <row r="331" spans="2:4">
      <c r="B331" s="67" t="s">
        <v>298</v>
      </c>
      <c r="C331" s="129">
        <v>211039083</v>
      </c>
      <c r="D331" s="129">
        <v>4762688.38</v>
      </c>
    </row>
    <row r="332" spans="2:4">
      <c r="B332" s="68" t="s">
        <v>361</v>
      </c>
      <c r="C332" s="128">
        <v>211039083</v>
      </c>
      <c r="D332" s="128">
        <v>4762688.38</v>
      </c>
    </row>
    <row r="333" spans="2:4">
      <c r="B333" s="69" t="s">
        <v>875</v>
      </c>
      <c r="C333" s="128">
        <v>211039083</v>
      </c>
      <c r="D333" s="128">
        <v>4762688.38</v>
      </c>
    </row>
    <row r="334" spans="2:4">
      <c r="B334" s="65" t="s">
        <v>302</v>
      </c>
      <c r="C334" s="128">
        <v>81734530</v>
      </c>
      <c r="D334" s="128">
        <v>0</v>
      </c>
    </row>
    <row r="335" spans="2:4">
      <c r="B335" s="67" t="s">
        <v>295</v>
      </c>
      <c r="C335" s="129">
        <v>81734530</v>
      </c>
      <c r="D335" s="129">
        <v>0</v>
      </c>
    </row>
    <row r="336" spans="2:4">
      <c r="B336" s="68" t="s">
        <v>431</v>
      </c>
      <c r="C336" s="128">
        <v>2466670</v>
      </c>
      <c r="D336" s="128">
        <v>0</v>
      </c>
    </row>
    <row r="337" spans="2:4">
      <c r="B337" s="69" t="s">
        <v>955</v>
      </c>
      <c r="C337" s="128">
        <v>2466670</v>
      </c>
      <c r="D337" s="128">
        <v>0</v>
      </c>
    </row>
    <row r="338" spans="2:4">
      <c r="B338" s="68" t="s">
        <v>432</v>
      </c>
      <c r="C338" s="128">
        <v>6247638</v>
      </c>
      <c r="D338" s="128">
        <v>0</v>
      </c>
    </row>
    <row r="339" spans="2:4">
      <c r="B339" s="69" t="s">
        <v>956</v>
      </c>
      <c r="C339" s="128">
        <v>6247638</v>
      </c>
      <c r="D339" s="128">
        <v>0</v>
      </c>
    </row>
    <row r="340" spans="2:4">
      <c r="B340" s="68" t="s">
        <v>433</v>
      </c>
      <c r="C340" s="128">
        <v>1241916</v>
      </c>
      <c r="D340" s="128">
        <v>0</v>
      </c>
    </row>
    <row r="341" spans="2:4">
      <c r="B341" s="69" t="s">
        <v>957</v>
      </c>
      <c r="C341" s="128">
        <v>1241916</v>
      </c>
      <c r="D341" s="128">
        <v>0</v>
      </c>
    </row>
    <row r="342" spans="2:4">
      <c r="B342" s="68" t="s">
        <v>434</v>
      </c>
      <c r="C342" s="128">
        <v>1499668</v>
      </c>
      <c r="D342" s="128">
        <v>0</v>
      </c>
    </row>
    <row r="343" spans="2:4">
      <c r="B343" s="69" t="s">
        <v>958</v>
      </c>
      <c r="C343" s="128">
        <v>1499668</v>
      </c>
      <c r="D343" s="128">
        <v>0</v>
      </c>
    </row>
    <row r="344" spans="2:4">
      <c r="B344" s="68" t="s">
        <v>435</v>
      </c>
      <c r="C344" s="128">
        <v>14800024</v>
      </c>
      <c r="D344" s="128">
        <v>0</v>
      </c>
    </row>
    <row r="345" spans="2:4">
      <c r="B345" s="69" t="s">
        <v>959</v>
      </c>
      <c r="C345" s="128">
        <v>14800024</v>
      </c>
      <c r="D345" s="128">
        <v>0</v>
      </c>
    </row>
    <row r="346" spans="2:4">
      <c r="B346" s="68" t="s">
        <v>436</v>
      </c>
      <c r="C346" s="128">
        <v>55478614</v>
      </c>
      <c r="D346" s="128">
        <v>0</v>
      </c>
    </row>
    <row r="347" spans="2:4">
      <c r="B347" s="69" t="s">
        <v>960</v>
      </c>
      <c r="C347" s="128">
        <v>55478614</v>
      </c>
      <c r="D347" s="128">
        <v>0</v>
      </c>
    </row>
    <row r="348" spans="2:4">
      <c r="B348" s="65" t="s">
        <v>437</v>
      </c>
      <c r="C348" s="128">
        <v>600392164</v>
      </c>
      <c r="D348" s="128">
        <v>128138702.57000001</v>
      </c>
    </row>
    <row r="349" spans="2:4">
      <c r="B349" s="67" t="s">
        <v>295</v>
      </c>
      <c r="C349" s="129">
        <v>465331120</v>
      </c>
      <c r="D349" s="129">
        <v>128138702.57000001</v>
      </c>
    </row>
    <row r="350" spans="2:4">
      <c r="B350" s="68" t="s">
        <v>438</v>
      </c>
      <c r="C350" s="128">
        <v>53000000</v>
      </c>
      <c r="D350" s="128">
        <v>1793546.58</v>
      </c>
    </row>
    <row r="351" spans="2:4">
      <c r="B351" s="69" t="s">
        <v>961</v>
      </c>
      <c r="C351" s="128">
        <v>53000000</v>
      </c>
      <c r="D351" s="128">
        <v>1793546.58</v>
      </c>
    </row>
    <row r="352" spans="2:4">
      <c r="B352" s="68" t="s">
        <v>439</v>
      </c>
      <c r="C352" s="128">
        <v>7400012</v>
      </c>
      <c r="D352" s="128">
        <v>0</v>
      </c>
    </row>
    <row r="353" spans="2:4">
      <c r="B353" s="69" t="s">
        <v>962</v>
      </c>
      <c r="C353" s="128">
        <v>7400012</v>
      </c>
      <c r="D353" s="128">
        <v>0</v>
      </c>
    </row>
    <row r="354" spans="2:4">
      <c r="B354" s="68" t="s">
        <v>440</v>
      </c>
      <c r="C354" s="128">
        <v>31238192</v>
      </c>
      <c r="D354" s="128">
        <v>0</v>
      </c>
    </row>
    <row r="355" spans="2:4">
      <c r="B355" s="69" t="s">
        <v>963</v>
      </c>
      <c r="C355" s="128">
        <v>31238192</v>
      </c>
      <c r="D355" s="128">
        <v>0</v>
      </c>
    </row>
    <row r="356" spans="2:4">
      <c r="B356" s="68" t="s">
        <v>441</v>
      </c>
      <c r="C356" s="128">
        <v>208572288</v>
      </c>
      <c r="D356" s="128">
        <v>0</v>
      </c>
    </row>
    <row r="357" spans="2:4">
      <c r="B357" s="69" t="s">
        <v>964</v>
      </c>
      <c r="C357" s="128">
        <v>208572288</v>
      </c>
      <c r="D357" s="128">
        <v>0</v>
      </c>
    </row>
    <row r="358" spans="2:4">
      <c r="B358" s="68" t="s">
        <v>442</v>
      </c>
      <c r="C358" s="128">
        <v>2483832</v>
      </c>
      <c r="D358" s="128">
        <v>0</v>
      </c>
    </row>
    <row r="359" spans="2:4">
      <c r="B359" s="69" t="s">
        <v>965</v>
      </c>
      <c r="C359" s="128">
        <v>2483832</v>
      </c>
      <c r="D359" s="128">
        <v>0</v>
      </c>
    </row>
    <row r="360" spans="2:4">
      <c r="B360" s="68" t="s">
        <v>443</v>
      </c>
      <c r="C360" s="128">
        <v>2196497</v>
      </c>
      <c r="D360" s="128">
        <v>2193048.62</v>
      </c>
    </row>
    <row r="361" spans="2:4">
      <c r="B361" s="69" t="s">
        <v>966</v>
      </c>
      <c r="C361" s="128">
        <v>2196497</v>
      </c>
      <c r="D361" s="128">
        <v>2193048.62</v>
      </c>
    </row>
    <row r="362" spans="2:4">
      <c r="B362" s="68" t="s">
        <v>444</v>
      </c>
      <c r="C362" s="128">
        <v>3123819</v>
      </c>
      <c r="D362" s="128">
        <v>0</v>
      </c>
    </row>
    <row r="363" spans="2:4">
      <c r="B363" s="69" t="s">
        <v>967</v>
      </c>
      <c r="C363" s="128">
        <v>3123819</v>
      </c>
      <c r="D363" s="128">
        <v>0</v>
      </c>
    </row>
    <row r="364" spans="2:4">
      <c r="B364" s="68" t="s">
        <v>445</v>
      </c>
      <c r="C364" s="128">
        <v>14800024</v>
      </c>
      <c r="D364" s="128">
        <v>0</v>
      </c>
    </row>
    <row r="365" spans="2:4">
      <c r="B365" s="69" t="s">
        <v>968</v>
      </c>
      <c r="C365" s="128">
        <v>14800024</v>
      </c>
      <c r="D365" s="128">
        <v>0</v>
      </c>
    </row>
    <row r="366" spans="2:4">
      <c r="B366" s="68" t="s">
        <v>446</v>
      </c>
      <c r="C366" s="128">
        <v>2115619</v>
      </c>
      <c r="D366" s="128">
        <v>0</v>
      </c>
    </row>
    <row r="367" spans="2:4">
      <c r="B367" s="69" t="s">
        <v>969</v>
      </c>
      <c r="C367" s="128">
        <v>2115619</v>
      </c>
      <c r="D367" s="128">
        <v>0</v>
      </c>
    </row>
    <row r="368" spans="2:4">
      <c r="B368" s="68" t="s">
        <v>447</v>
      </c>
      <c r="C368" s="128">
        <v>2483832</v>
      </c>
      <c r="D368" s="128">
        <v>0</v>
      </c>
    </row>
    <row r="369" spans="2:4">
      <c r="B369" s="69" t="s">
        <v>970</v>
      </c>
      <c r="C369" s="128">
        <v>2483832</v>
      </c>
      <c r="D369" s="128">
        <v>0</v>
      </c>
    </row>
    <row r="370" spans="2:4">
      <c r="B370" s="68" t="s">
        <v>448</v>
      </c>
      <c r="C370" s="128">
        <v>129185535</v>
      </c>
      <c r="D370" s="128">
        <v>120917544</v>
      </c>
    </row>
    <row r="371" spans="2:4">
      <c r="B371" s="69" t="s">
        <v>971</v>
      </c>
      <c r="C371" s="128">
        <v>129185535</v>
      </c>
      <c r="D371" s="128">
        <v>120917544</v>
      </c>
    </row>
    <row r="372" spans="2:4">
      <c r="B372" s="68" t="s">
        <v>449</v>
      </c>
      <c r="C372" s="128">
        <v>6247638</v>
      </c>
      <c r="D372" s="128">
        <v>0</v>
      </c>
    </row>
    <row r="373" spans="2:4">
      <c r="B373" s="69" t="s">
        <v>972</v>
      </c>
      <c r="C373" s="128">
        <v>6247638</v>
      </c>
      <c r="D373" s="128">
        <v>0</v>
      </c>
    </row>
    <row r="374" spans="2:4">
      <c r="B374" s="68" t="s">
        <v>450</v>
      </c>
      <c r="C374" s="128">
        <v>1241916</v>
      </c>
      <c r="D374" s="128">
        <v>3234563.37</v>
      </c>
    </row>
    <row r="375" spans="2:4">
      <c r="B375" s="69" t="s">
        <v>973</v>
      </c>
      <c r="C375" s="128">
        <v>1241916</v>
      </c>
      <c r="D375" s="128">
        <v>3234563.37</v>
      </c>
    </row>
    <row r="376" spans="2:4">
      <c r="B376" s="68" t="s">
        <v>451</v>
      </c>
      <c r="C376" s="128">
        <v>1241916</v>
      </c>
      <c r="D376" s="128">
        <v>0</v>
      </c>
    </row>
    <row r="377" spans="2:4">
      <c r="B377" s="69" t="s">
        <v>974</v>
      </c>
      <c r="C377" s="128">
        <v>1241916</v>
      </c>
      <c r="D377" s="128">
        <v>0</v>
      </c>
    </row>
    <row r="378" spans="2:4">
      <c r="B378" s="67" t="s">
        <v>298</v>
      </c>
      <c r="C378" s="129">
        <v>135061044</v>
      </c>
      <c r="D378" s="129">
        <v>0</v>
      </c>
    </row>
    <row r="379" spans="2:4">
      <c r="B379" s="68" t="s">
        <v>452</v>
      </c>
      <c r="C379" s="128">
        <v>135061044</v>
      </c>
      <c r="D379" s="128">
        <v>0</v>
      </c>
    </row>
    <row r="380" spans="2:4">
      <c r="B380" s="69" t="s">
        <v>975</v>
      </c>
      <c r="C380" s="128">
        <v>135061044</v>
      </c>
      <c r="D380" s="128">
        <v>0</v>
      </c>
    </row>
    <row r="381" spans="2:4">
      <c r="B381" s="65" t="s">
        <v>303</v>
      </c>
      <c r="C381" s="128">
        <v>294404374</v>
      </c>
      <c r="D381" s="128">
        <v>24356973.469999999</v>
      </c>
    </row>
    <row r="382" spans="2:4">
      <c r="B382" s="67" t="s">
        <v>295</v>
      </c>
      <c r="C382" s="129">
        <v>101705079</v>
      </c>
      <c r="D382" s="129">
        <v>20572205.050000001</v>
      </c>
    </row>
    <row r="383" spans="2:4">
      <c r="B383" s="68" t="s">
        <v>453</v>
      </c>
      <c r="C383" s="128">
        <v>4915999</v>
      </c>
      <c r="D383" s="128">
        <v>0</v>
      </c>
    </row>
    <row r="384" spans="2:4">
      <c r="B384" s="69" t="s">
        <v>976</v>
      </c>
      <c r="C384" s="128">
        <v>4915999</v>
      </c>
      <c r="D384" s="128">
        <v>0</v>
      </c>
    </row>
    <row r="385" spans="2:4">
      <c r="B385" s="68" t="s">
        <v>454</v>
      </c>
      <c r="C385" s="128">
        <v>1241916</v>
      </c>
      <c r="D385" s="128">
        <v>0</v>
      </c>
    </row>
    <row r="386" spans="2:4">
      <c r="B386" s="69" t="s">
        <v>977</v>
      </c>
      <c r="C386" s="128">
        <v>1241916</v>
      </c>
      <c r="D386" s="128">
        <v>0</v>
      </c>
    </row>
    <row r="387" spans="2:4">
      <c r="B387" s="68" t="s">
        <v>455</v>
      </c>
      <c r="C387" s="128">
        <v>2466671</v>
      </c>
      <c r="D387" s="128">
        <v>0</v>
      </c>
    </row>
    <row r="388" spans="2:4">
      <c r="B388" s="69" t="s">
        <v>978</v>
      </c>
      <c r="C388" s="128">
        <v>2466671</v>
      </c>
      <c r="D388" s="128">
        <v>0</v>
      </c>
    </row>
    <row r="389" spans="2:4">
      <c r="B389" s="68" t="s">
        <v>456</v>
      </c>
      <c r="C389" s="128">
        <v>86973174</v>
      </c>
      <c r="D389" s="128">
        <v>20572205.050000001</v>
      </c>
    </row>
    <row r="390" spans="2:4">
      <c r="B390" s="69" t="s">
        <v>979</v>
      </c>
      <c r="C390" s="128">
        <v>86973174</v>
      </c>
      <c r="D390" s="128">
        <v>20572205.050000001</v>
      </c>
    </row>
    <row r="391" spans="2:4">
      <c r="B391" s="68" t="s">
        <v>457</v>
      </c>
      <c r="C391" s="128">
        <v>2483832</v>
      </c>
      <c r="D391" s="128">
        <v>0</v>
      </c>
    </row>
    <row r="392" spans="2:4">
      <c r="B392" s="69" t="s">
        <v>980</v>
      </c>
      <c r="C392" s="128">
        <v>2483832</v>
      </c>
      <c r="D392" s="128">
        <v>0</v>
      </c>
    </row>
    <row r="393" spans="2:4">
      <c r="B393" s="68" t="s">
        <v>458</v>
      </c>
      <c r="C393" s="128">
        <v>1499668</v>
      </c>
      <c r="D393" s="128">
        <v>0</v>
      </c>
    </row>
    <row r="394" spans="2:4">
      <c r="B394" s="69" t="s">
        <v>981</v>
      </c>
      <c r="C394" s="128">
        <v>1499668</v>
      </c>
      <c r="D394" s="128">
        <v>0</v>
      </c>
    </row>
    <row r="395" spans="2:4">
      <c r="B395" s="68" t="s">
        <v>459</v>
      </c>
      <c r="C395" s="128">
        <v>2123819</v>
      </c>
      <c r="D395" s="128">
        <v>0</v>
      </c>
    </row>
    <row r="396" spans="2:4">
      <c r="B396" s="69" t="s">
        <v>982</v>
      </c>
      <c r="C396" s="128">
        <v>2123819</v>
      </c>
      <c r="D396" s="128">
        <v>0</v>
      </c>
    </row>
    <row r="397" spans="2:4">
      <c r="B397" s="67" t="s">
        <v>298</v>
      </c>
      <c r="C397" s="129">
        <v>192699295</v>
      </c>
      <c r="D397" s="129">
        <v>3784768.42</v>
      </c>
    </row>
    <row r="398" spans="2:4">
      <c r="B398" s="68" t="s">
        <v>361</v>
      </c>
      <c r="C398" s="128">
        <v>192699295</v>
      </c>
      <c r="D398" s="128">
        <v>3784768.42</v>
      </c>
    </row>
    <row r="399" spans="2:4">
      <c r="B399" s="69" t="s">
        <v>875</v>
      </c>
      <c r="C399" s="128">
        <v>192699295</v>
      </c>
      <c r="D399" s="128">
        <v>3784768.42</v>
      </c>
    </row>
    <row r="400" spans="2:4">
      <c r="B400" s="65" t="s">
        <v>304</v>
      </c>
      <c r="C400" s="128">
        <v>770279969</v>
      </c>
      <c r="D400" s="128">
        <v>73583835.200000003</v>
      </c>
    </row>
    <row r="401" spans="2:4">
      <c r="B401" s="67" t="s">
        <v>295</v>
      </c>
      <c r="C401" s="129">
        <v>770279969</v>
      </c>
      <c r="D401" s="129">
        <v>73583835.200000003</v>
      </c>
    </row>
    <row r="402" spans="2:4">
      <c r="B402" s="68" t="s">
        <v>460</v>
      </c>
      <c r="C402" s="128">
        <v>188088968</v>
      </c>
      <c r="D402" s="128">
        <v>0</v>
      </c>
    </row>
    <row r="403" spans="2:4">
      <c r="B403" s="69" t="s">
        <v>983</v>
      </c>
      <c r="C403" s="128">
        <v>188088968</v>
      </c>
      <c r="D403" s="128">
        <v>0</v>
      </c>
    </row>
    <row r="404" spans="2:4">
      <c r="B404" s="68" t="s">
        <v>461</v>
      </c>
      <c r="C404" s="128">
        <v>89329584</v>
      </c>
      <c r="D404" s="128">
        <v>0</v>
      </c>
    </row>
    <row r="405" spans="2:4">
      <c r="B405" s="69" t="s">
        <v>984</v>
      </c>
      <c r="C405" s="128">
        <v>89329584</v>
      </c>
      <c r="D405" s="128">
        <v>0</v>
      </c>
    </row>
    <row r="406" spans="2:4">
      <c r="B406" s="68" t="s">
        <v>462</v>
      </c>
      <c r="C406" s="128">
        <v>4231238</v>
      </c>
      <c r="D406" s="128">
        <v>0</v>
      </c>
    </row>
    <row r="407" spans="2:4">
      <c r="B407" s="69" t="s">
        <v>985</v>
      </c>
      <c r="C407" s="128">
        <v>4231238</v>
      </c>
      <c r="D407" s="128">
        <v>0</v>
      </c>
    </row>
    <row r="408" spans="2:4">
      <c r="B408" s="68" t="s">
        <v>463</v>
      </c>
      <c r="C408" s="128">
        <v>28114372</v>
      </c>
      <c r="D408" s="128">
        <v>1829296.27</v>
      </c>
    </row>
    <row r="409" spans="2:4">
      <c r="B409" s="69" t="s">
        <v>986</v>
      </c>
      <c r="C409" s="128">
        <v>28114372</v>
      </c>
      <c r="D409" s="128">
        <v>1829296.27</v>
      </c>
    </row>
    <row r="410" spans="2:4">
      <c r="B410" s="68" t="s">
        <v>464</v>
      </c>
      <c r="C410" s="128">
        <v>8693414</v>
      </c>
      <c r="D410" s="128">
        <v>0</v>
      </c>
    </row>
    <row r="411" spans="2:4">
      <c r="B411" s="69" t="s">
        <v>987</v>
      </c>
      <c r="C411" s="128">
        <v>8693414</v>
      </c>
      <c r="D411" s="128">
        <v>0</v>
      </c>
    </row>
    <row r="412" spans="2:4">
      <c r="B412" s="68" t="s">
        <v>465</v>
      </c>
      <c r="C412" s="128">
        <v>7451497</v>
      </c>
      <c r="D412" s="128">
        <v>0</v>
      </c>
    </row>
    <row r="413" spans="2:4">
      <c r="B413" s="69" t="s">
        <v>988</v>
      </c>
      <c r="C413" s="128">
        <v>7451497</v>
      </c>
      <c r="D413" s="128">
        <v>0</v>
      </c>
    </row>
    <row r="414" spans="2:4">
      <c r="B414" s="68" t="s">
        <v>466</v>
      </c>
      <c r="C414" s="128">
        <v>12813281</v>
      </c>
      <c r="D414" s="128">
        <v>0</v>
      </c>
    </row>
    <row r="415" spans="2:4">
      <c r="B415" s="69" t="s">
        <v>989</v>
      </c>
      <c r="C415" s="128">
        <v>12813281</v>
      </c>
      <c r="D415" s="128">
        <v>0</v>
      </c>
    </row>
    <row r="416" spans="2:4">
      <c r="B416" s="68" t="s">
        <v>467</v>
      </c>
      <c r="C416" s="128">
        <v>61830410</v>
      </c>
      <c r="D416" s="128">
        <v>30934622.199999999</v>
      </c>
    </row>
    <row r="417" spans="2:4">
      <c r="B417" s="69" t="s">
        <v>990</v>
      </c>
      <c r="C417" s="128">
        <v>61830410</v>
      </c>
      <c r="D417" s="128">
        <v>30934622.199999999</v>
      </c>
    </row>
    <row r="418" spans="2:4">
      <c r="B418" s="68" t="s">
        <v>468</v>
      </c>
      <c r="C418" s="128">
        <v>3123819</v>
      </c>
      <c r="D418" s="128">
        <v>0</v>
      </c>
    </row>
    <row r="419" spans="2:4">
      <c r="B419" s="69" t="s">
        <v>991</v>
      </c>
      <c r="C419" s="128">
        <v>3123819</v>
      </c>
      <c r="D419" s="128">
        <v>0</v>
      </c>
    </row>
    <row r="420" spans="2:4">
      <c r="B420" s="68" t="s">
        <v>469</v>
      </c>
      <c r="C420" s="128">
        <v>5114956</v>
      </c>
      <c r="D420" s="128">
        <v>0</v>
      </c>
    </row>
    <row r="421" spans="2:4">
      <c r="B421" s="69" t="s">
        <v>992</v>
      </c>
      <c r="C421" s="128">
        <v>5114956</v>
      </c>
      <c r="D421" s="128">
        <v>0</v>
      </c>
    </row>
    <row r="422" spans="2:4">
      <c r="B422" s="68" t="s">
        <v>470</v>
      </c>
      <c r="C422" s="128">
        <v>17266695</v>
      </c>
      <c r="D422" s="128">
        <v>0</v>
      </c>
    </row>
    <row r="423" spans="2:4">
      <c r="B423" s="69" t="s">
        <v>993</v>
      </c>
      <c r="C423" s="128">
        <v>17266695</v>
      </c>
      <c r="D423" s="128">
        <v>0</v>
      </c>
    </row>
    <row r="424" spans="2:4">
      <c r="B424" s="68" t="s">
        <v>471</v>
      </c>
      <c r="C424" s="128">
        <v>61127295</v>
      </c>
      <c r="D424" s="128">
        <v>0</v>
      </c>
    </row>
    <row r="425" spans="2:4">
      <c r="B425" s="69" t="s">
        <v>994</v>
      </c>
      <c r="C425" s="128">
        <v>61127295</v>
      </c>
      <c r="D425" s="128">
        <v>0</v>
      </c>
    </row>
    <row r="426" spans="2:4">
      <c r="B426" s="68" t="s">
        <v>472</v>
      </c>
      <c r="C426" s="128">
        <v>207478011</v>
      </c>
      <c r="D426" s="128">
        <v>40819916.730000004</v>
      </c>
    </row>
    <row r="427" spans="2:4">
      <c r="B427" s="69" t="s">
        <v>995</v>
      </c>
      <c r="C427" s="128">
        <v>207478011</v>
      </c>
      <c r="D427" s="128">
        <v>40819916.730000004</v>
      </c>
    </row>
    <row r="428" spans="2:4">
      <c r="B428" s="68" t="s">
        <v>473</v>
      </c>
      <c r="C428" s="128">
        <v>75616429</v>
      </c>
      <c r="D428" s="128">
        <v>0</v>
      </c>
    </row>
    <row r="429" spans="2:4">
      <c r="B429" s="69" t="s">
        <v>996</v>
      </c>
      <c r="C429" s="128">
        <v>75616429</v>
      </c>
      <c r="D429" s="128">
        <v>0</v>
      </c>
    </row>
    <row r="430" spans="2:4">
      <c r="B430" s="67" t="s">
        <v>313</v>
      </c>
      <c r="C430" s="129">
        <v>0</v>
      </c>
      <c r="D430" s="129">
        <v>0</v>
      </c>
    </row>
    <row r="431" spans="2:4">
      <c r="B431" s="68" t="s">
        <v>471</v>
      </c>
      <c r="C431" s="128">
        <v>0</v>
      </c>
      <c r="D431" s="128">
        <v>0</v>
      </c>
    </row>
    <row r="432" spans="2:4">
      <c r="B432" s="69" t="s">
        <v>994</v>
      </c>
      <c r="C432" s="128">
        <v>0</v>
      </c>
      <c r="D432" s="128">
        <v>0</v>
      </c>
    </row>
    <row r="433" spans="2:4">
      <c r="B433" s="65" t="s">
        <v>474</v>
      </c>
      <c r="C433" s="128">
        <v>337350589</v>
      </c>
      <c r="D433" s="128">
        <v>144965235.25</v>
      </c>
    </row>
    <row r="434" spans="2:4">
      <c r="B434" s="67" t="s">
        <v>295</v>
      </c>
      <c r="C434" s="129">
        <v>337350589</v>
      </c>
      <c r="D434" s="129">
        <v>144965235.25</v>
      </c>
    </row>
    <row r="435" spans="2:4">
      <c r="B435" s="68" t="s">
        <v>475</v>
      </c>
      <c r="C435" s="128">
        <v>3843340</v>
      </c>
      <c r="D435" s="128">
        <v>0</v>
      </c>
    </row>
    <row r="436" spans="2:4">
      <c r="B436" s="69" t="s">
        <v>997</v>
      </c>
      <c r="C436" s="128">
        <v>3843340</v>
      </c>
      <c r="D436" s="128">
        <v>0</v>
      </c>
    </row>
    <row r="437" spans="2:4">
      <c r="B437" s="68" t="s">
        <v>476</v>
      </c>
      <c r="C437" s="128">
        <v>8462477</v>
      </c>
      <c r="D437" s="128">
        <v>0</v>
      </c>
    </row>
    <row r="438" spans="2:4">
      <c r="B438" s="69" t="s">
        <v>998</v>
      </c>
      <c r="C438" s="128">
        <v>8462477</v>
      </c>
      <c r="D438" s="128">
        <v>0</v>
      </c>
    </row>
    <row r="439" spans="2:4">
      <c r="B439" s="68" t="s">
        <v>477</v>
      </c>
      <c r="C439" s="128">
        <v>15619096</v>
      </c>
      <c r="D439" s="128">
        <v>0</v>
      </c>
    </row>
    <row r="440" spans="2:4">
      <c r="B440" s="69" t="s">
        <v>999</v>
      </c>
      <c r="C440" s="128">
        <v>15619096</v>
      </c>
      <c r="D440" s="128">
        <v>0</v>
      </c>
    </row>
    <row r="441" spans="2:4">
      <c r="B441" s="68" t="s">
        <v>478</v>
      </c>
      <c r="C441" s="128">
        <v>2466670</v>
      </c>
      <c r="D441" s="128">
        <v>0</v>
      </c>
    </row>
    <row r="442" spans="2:4">
      <c r="B442" s="69" t="s">
        <v>1000</v>
      </c>
      <c r="C442" s="128">
        <v>2466670</v>
      </c>
      <c r="D442" s="128">
        <v>0</v>
      </c>
    </row>
    <row r="443" spans="2:4">
      <c r="B443" s="68" t="s">
        <v>479</v>
      </c>
      <c r="C443" s="128">
        <v>264468046</v>
      </c>
      <c r="D443" s="128">
        <v>144965235.25</v>
      </c>
    </row>
    <row r="444" spans="2:4">
      <c r="B444" s="69" t="s">
        <v>1001</v>
      </c>
      <c r="C444" s="128">
        <v>264468046</v>
      </c>
      <c r="D444" s="128">
        <v>144965235.25</v>
      </c>
    </row>
    <row r="445" spans="2:4">
      <c r="B445" s="68" t="s">
        <v>480</v>
      </c>
      <c r="C445" s="128">
        <v>2115619</v>
      </c>
      <c r="D445" s="128">
        <v>0</v>
      </c>
    </row>
    <row r="446" spans="2:4">
      <c r="B446" s="69" t="s">
        <v>1002</v>
      </c>
      <c r="C446" s="128">
        <v>2115619</v>
      </c>
      <c r="D446" s="128">
        <v>0</v>
      </c>
    </row>
    <row r="447" spans="2:4">
      <c r="B447" s="68" t="s">
        <v>481</v>
      </c>
      <c r="C447" s="128">
        <v>15000000</v>
      </c>
      <c r="D447" s="128">
        <v>0</v>
      </c>
    </row>
    <row r="448" spans="2:4">
      <c r="B448" s="69" t="s">
        <v>1003</v>
      </c>
      <c r="C448" s="128">
        <v>15000000</v>
      </c>
      <c r="D448" s="128">
        <v>0</v>
      </c>
    </row>
    <row r="449" spans="2:4">
      <c r="B449" s="68" t="s">
        <v>482</v>
      </c>
      <c r="C449" s="128">
        <v>14800024</v>
      </c>
      <c r="D449" s="128">
        <v>0</v>
      </c>
    </row>
    <row r="450" spans="2:4">
      <c r="B450" s="69" t="s">
        <v>1004</v>
      </c>
      <c r="C450" s="128">
        <v>14800024</v>
      </c>
      <c r="D450" s="128">
        <v>0</v>
      </c>
    </row>
    <row r="451" spans="2:4">
      <c r="B451" s="68" t="s">
        <v>483</v>
      </c>
      <c r="C451" s="128">
        <v>7451498</v>
      </c>
      <c r="D451" s="128">
        <v>0</v>
      </c>
    </row>
    <row r="452" spans="2:4">
      <c r="B452" s="69" t="s">
        <v>1005</v>
      </c>
      <c r="C452" s="128">
        <v>7451498</v>
      </c>
      <c r="D452" s="128">
        <v>0</v>
      </c>
    </row>
    <row r="453" spans="2:4">
      <c r="B453" s="68" t="s">
        <v>484</v>
      </c>
      <c r="C453" s="128">
        <v>3123819</v>
      </c>
      <c r="D453" s="128">
        <v>0</v>
      </c>
    </row>
    <row r="454" spans="2:4">
      <c r="B454" s="69" t="s">
        <v>1006</v>
      </c>
      <c r="C454" s="128">
        <v>3123819</v>
      </c>
      <c r="D454" s="128">
        <v>0</v>
      </c>
    </row>
    <row r="455" spans="2:4">
      <c r="B455" s="65" t="s">
        <v>305</v>
      </c>
      <c r="C455" s="128">
        <v>976293202</v>
      </c>
      <c r="D455" s="128">
        <v>139090471.44999999</v>
      </c>
    </row>
    <row r="456" spans="2:4">
      <c r="B456" s="67" t="s">
        <v>295</v>
      </c>
      <c r="C456" s="129">
        <v>976293202</v>
      </c>
      <c r="D456" s="129">
        <v>139090471.44999999</v>
      </c>
    </row>
    <row r="457" spans="2:4">
      <c r="B457" s="68" t="s">
        <v>485</v>
      </c>
      <c r="C457" s="128">
        <v>43183012</v>
      </c>
      <c r="D457" s="128">
        <v>0</v>
      </c>
    </row>
    <row r="458" spans="2:4">
      <c r="B458" s="69" t="s">
        <v>1007</v>
      </c>
      <c r="C458" s="128">
        <v>43183012</v>
      </c>
      <c r="D458" s="128">
        <v>0</v>
      </c>
    </row>
    <row r="459" spans="2:4">
      <c r="B459" s="68" t="s">
        <v>486</v>
      </c>
      <c r="C459" s="128">
        <v>40000000</v>
      </c>
      <c r="D459" s="128">
        <v>0</v>
      </c>
    </row>
    <row r="460" spans="2:4">
      <c r="B460" s="69" t="s">
        <v>1008</v>
      </c>
      <c r="C460" s="128">
        <v>40000000</v>
      </c>
      <c r="D460" s="128">
        <v>0</v>
      </c>
    </row>
    <row r="461" spans="2:4">
      <c r="B461" s="68" t="s">
        <v>487</v>
      </c>
      <c r="C461" s="128">
        <v>4231239</v>
      </c>
      <c r="D461" s="128">
        <v>0</v>
      </c>
    </row>
    <row r="462" spans="2:4">
      <c r="B462" s="69" t="s">
        <v>1009</v>
      </c>
      <c r="C462" s="128">
        <v>4231239</v>
      </c>
      <c r="D462" s="128">
        <v>0</v>
      </c>
    </row>
    <row r="463" spans="2:4">
      <c r="B463" s="68" t="s">
        <v>488</v>
      </c>
      <c r="C463" s="128">
        <v>43733469</v>
      </c>
      <c r="D463" s="128">
        <v>3204636.27</v>
      </c>
    </row>
    <row r="464" spans="2:4">
      <c r="B464" s="69" t="s">
        <v>1010</v>
      </c>
      <c r="C464" s="128">
        <v>43733469</v>
      </c>
      <c r="D464" s="128">
        <v>3204636.27</v>
      </c>
    </row>
    <row r="465" spans="2:4">
      <c r="B465" s="68" t="s">
        <v>489</v>
      </c>
      <c r="C465" s="128">
        <v>29805991</v>
      </c>
      <c r="D465" s="128">
        <v>5757634.3899999997</v>
      </c>
    </row>
    <row r="466" spans="2:4">
      <c r="B466" s="69" t="s">
        <v>1011</v>
      </c>
      <c r="C466" s="128">
        <v>29805991</v>
      </c>
      <c r="D466" s="128">
        <v>5757634.3899999997</v>
      </c>
    </row>
    <row r="467" spans="2:4">
      <c r="B467" s="68" t="s">
        <v>490</v>
      </c>
      <c r="C467" s="128">
        <v>6453123</v>
      </c>
      <c r="D467" s="128">
        <v>2857492.23</v>
      </c>
    </row>
    <row r="468" spans="2:4">
      <c r="B468" s="69" t="s">
        <v>1012</v>
      </c>
      <c r="C468" s="128">
        <v>6453123</v>
      </c>
      <c r="D468" s="128">
        <v>2857492.23</v>
      </c>
    </row>
    <row r="469" spans="2:4">
      <c r="B469" s="68" t="s">
        <v>491</v>
      </c>
      <c r="C469" s="128">
        <v>6247638</v>
      </c>
      <c r="D469" s="128">
        <v>0</v>
      </c>
    </row>
    <row r="470" spans="2:4">
      <c r="B470" s="69" t="s">
        <v>1013</v>
      </c>
      <c r="C470" s="128">
        <v>6247638</v>
      </c>
      <c r="D470" s="128">
        <v>0</v>
      </c>
    </row>
    <row r="471" spans="2:4">
      <c r="B471" s="68" t="s">
        <v>492</v>
      </c>
      <c r="C471" s="128">
        <v>5114956</v>
      </c>
      <c r="D471" s="128">
        <v>2665820</v>
      </c>
    </row>
    <row r="472" spans="2:4">
      <c r="B472" s="69" t="s">
        <v>1014</v>
      </c>
      <c r="C472" s="128">
        <v>5114956</v>
      </c>
      <c r="D472" s="128">
        <v>2665820</v>
      </c>
    </row>
    <row r="473" spans="2:4">
      <c r="B473" s="68" t="s">
        <v>493</v>
      </c>
      <c r="C473" s="128">
        <v>37000061</v>
      </c>
      <c r="D473" s="128">
        <v>0</v>
      </c>
    </row>
    <row r="474" spans="2:4">
      <c r="B474" s="69" t="s">
        <v>1015</v>
      </c>
      <c r="C474" s="128">
        <v>37000061</v>
      </c>
      <c r="D474" s="128">
        <v>0</v>
      </c>
    </row>
    <row r="475" spans="2:4">
      <c r="B475" s="68" t="s">
        <v>494</v>
      </c>
      <c r="C475" s="128">
        <v>405227030</v>
      </c>
      <c r="D475" s="128">
        <v>0</v>
      </c>
    </row>
    <row r="476" spans="2:4">
      <c r="B476" s="69" t="s">
        <v>1016</v>
      </c>
      <c r="C476" s="128">
        <v>405227030</v>
      </c>
      <c r="D476" s="128">
        <v>0</v>
      </c>
    </row>
    <row r="477" spans="2:4">
      <c r="B477" s="68" t="s">
        <v>495</v>
      </c>
      <c r="C477" s="128">
        <v>19870660</v>
      </c>
      <c r="D477" s="128">
        <v>595121.69999999995</v>
      </c>
    </row>
    <row r="478" spans="2:4">
      <c r="B478" s="69" t="s">
        <v>1017</v>
      </c>
      <c r="C478" s="128">
        <v>19870660</v>
      </c>
      <c r="D478" s="128">
        <v>595121.69999999995</v>
      </c>
    </row>
    <row r="479" spans="2:4">
      <c r="B479" s="68" t="s">
        <v>496</v>
      </c>
      <c r="C479" s="128">
        <v>255937916</v>
      </c>
      <c r="D479" s="128">
        <v>124009766.86</v>
      </c>
    </row>
    <row r="480" spans="2:4">
      <c r="B480" s="69" t="s">
        <v>1018</v>
      </c>
      <c r="C480" s="128">
        <v>255937916</v>
      </c>
      <c r="D480" s="128">
        <v>124009766.86</v>
      </c>
    </row>
    <row r="481" spans="2:4">
      <c r="B481" s="68" t="s">
        <v>497</v>
      </c>
      <c r="C481" s="128">
        <v>749089</v>
      </c>
      <c r="D481" s="128">
        <v>0</v>
      </c>
    </row>
    <row r="482" spans="2:4">
      <c r="B482" s="69" t="s">
        <v>1019</v>
      </c>
      <c r="C482" s="128">
        <v>749089</v>
      </c>
      <c r="D482" s="128">
        <v>0</v>
      </c>
    </row>
    <row r="483" spans="2:4">
      <c r="B483" s="68" t="s">
        <v>498</v>
      </c>
      <c r="C483" s="128">
        <v>1739769</v>
      </c>
      <c r="D483" s="128">
        <v>0</v>
      </c>
    </row>
    <row r="484" spans="2:4">
      <c r="B484" s="69" t="s">
        <v>1020</v>
      </c>
      <c r="C484" s="128">
        <v>1739769</v>
      </c>
      <c r="D484" s="128">
        <v>0</v>
      </c>
    </row>
    <row r="485" spans="2:4">
      <c r="B485" s="68" t="s">
        <v>499</v>
      </c>
      <c r="C485" s="128">
        <v>76999249</v>
      </c>
      <c r="D485" s="128">
        <v>0</v>
      </c>
    </row>
    <row r="486" spans="2:4">
      <c r="B486" s="69" t="s">
        <v>1021</v>
      </c>
      <c r="C486" s="128">
        <v>76999249</v>
      </c>
      <c r="D486" s="128">
        <v>0</v>
      </c>
    </row>
    <row r="487" spans="2:4">
      <c r="B487" s="65" t="s">
        <v>500</v>
      </c>
      <c r="C487" s="128">
        <v>989650540</v>
      </c>
      <c r="D487" s="128">
        <v>3450560.82</v>
      </c>
    </row>
    <row r="488" spans="2:4">
      <c r="B488" s="67" t="s">
        <v>295</v>
      </c>
      <c r="C488" s="129">
        <v>989650540</v>
      </c>
      <c r="D488" s="129">
        <v>3450560.82</v>
      </c>
    </row>
    <row r="489" spans="2:4">
      <c r="B489" s="68" t="s">
        <v>501</v>
      </c>
      <c r="C489" s="128">
        <v>221707859</v>
      </c>
      <c r="D489" s="128">
        <v>0</v>
      </c>
    </row>
    <row r="490" spans="2:4">
      <c r="B490" s="69" t="s">
        <v>1022</v>
      </c>
      <c r="C490" s="128">
        <v>221707859</v>
      </c>
      <c r="D490" s="128">
        <v>0</v>
      </c>
    </row>
    <row r="491" spans="2:4">
      <c r="B491" s="68" t="s">
        <v>502</v>
      </c>
      <c r="C491" s="128">
        <v>6867669</v>
      </c>
      <c r="D491" s="128">
        <v>0</v>
      </c>
    </row>
    <row r="492" spans="2:4">
      <c r="B492" s="69" t="s">
        <v>1023</v>
      </c>
      <c r="C492" s="128">
        <v>6867669</v>
      </c>
      <c r="D492" s="128">
        <v>0</v>
      </c>
    </row>
    <row r="493" spans="2:4">
      <c r="B493" s="68" t="s">
        <v>503</v>
      </c>
      <c r="C493" s="128">
        <v>715000000</v>
      </c>
      <c r="D493" s="128">
        <v>0</v>
      </c>
    </row>
    <row r="494" spans="2:4">
      <c r="B494" s="69" t="s">
        <v>1024</v>
      </c>
      <c r="C494" s="128">
        <v>715000000</v>
      </c>
      <c r="D494" s="128">
        <v>0</v>
      </c>
    </row>
    <row r="495" spans="2:4">
      <c r="B495" s="68" t="s">
        <v>504</v>
      </c>
      <c r="C495" s="128">
        <v>2115619</v>
      </c>
      <c r="D495" s="128">
        <v>0</v>
      </c>
    </row>
    <row r="496" spans="2:4">
      <c r="B496" s="69" t="s">
        <v>1025</v>
      </c>
      <c r="C496" s="128">
        <v>2115619</v>
      </c>
      <c r="D496" s="128">
        <v>0</v>
      </c>
    </row>
    <row r="497" spans="2:4">
      <c r="B497" s="68" t="s">
        <v>505</v>
      </c>
      <c r="C497" s="128">
        <v>9371457</v>
      </c>
      <c r="D497" s="128">
        <v>0</v>
      </c>
    </row>
    <row r="498" spans="2:4">
      <c r="B498" s="69" t="s">
        <v>1026</v>
      </c>
      <c r="C498" s="128">
        <v>9371457</v>
      </c>
      <c r="D498" s="128">
        <v>0</v>
      </c>
    </row>
    <row r="499" spans="2:4">
      <c r="B499" s="68" t="s">
        <v>506</v>
      </c>
      <c r="C499" s="128">
        <v>2466670</v>
      </c>
      <c r="D499" s="128">
        <v>0</v>
      </c>
    </row>
    <row r="500" spans="2:4">
      <c r="B500" s="69" t="s">
        <v>1027</v>
      </c>
      <c r="C500" s="128">
        <v>2466670</v>
      </c>
      <c r="D500" s="128">
        <v>0</v>
      </c>
    </row>
    <row r="501" spans="2:4">
      <c r="B501" s="68" t="s">
        <v>507</v>
      </c>
      <c r="C501" s="128">
        <v>4967665</v>
      </c>
      <c r="D501" s="128">
        <v>0</v>
      </c>
    </row>
    <row r="502" spans="2:4">
      <c r="B502" s="69" t="s">
        <v>1028</v>
      </c>
      <c r="C502" s="128">
        <v>4967665</v>
      </c>
      <c r="D502" s="128">
        <v>0</v>
      </c>
    </row>
    <row r="503" spans="2:4">
      <c r="B503" s="68" t="s">
        <v>508</v>
      </c>
      <c r="C503" s="128">
        <v>12597926</v>
      </c>
      <c r="D503" s="128">
        <v>0</v>
      </c>
    </row>
    <row r="504" spans="2:4">
      <c r="B504" s="69" t="s">
        <v>1029</v>
      </c>
      <c r="C504" s="128">
        <v>12597926</v>
      </c>
      <c r="D504" s="128">
        <v>0</v>
      </c>
    </row>
    <row r="505" spans="2:4">
      <c r="B505" s="68" t="s">
        <v>509</v>
      </c>
      <c r="C505" s="128">
        <v>3123819</v>
      </c>
      <c r="D505" s="128">
        <v>0</v>
      </c>
    </row>
    <row r="506" spans="2:4">
      <c r="B506" s="69" t="s">
        <v>1030</v>
      </c>
      <c r="C506" s="128">
        <v>3123819</v>
      </c>
      <c r="D506" s="128">
        <v>0</v>
      </c>
    </row>
    <row r="507" spans="2:4">
      <c r="B507" s="68" t="s">
        <v>510</v>
      </c>
      <c r="C507" s="128">
        <v>3725749</v>
      </c>
      <c r="D507" s="128">
        <v>0</v>
      </c>
    </row>
    <row r="508" spans="2:4">
      <c r="B508" s="69" t="s">
        <v>1031</v>
      </c>
      <c r="C508" s="128">
        <v>3725749</v>
      </c>
      <c r="D508" s="128">
        <v>0</v>
      </c>
    </row>
    <row r="509" spans="2:4">
      <c r="B509" s="68" t="s">
        <v>511</v>
      </c>
      <c r="C509" s="128">
        <v>2466670</v>
      </c>
      <c r="D509" s="128">
        <v>0</v>
      </c>
    </row>
    <row r="510" spans="2:4">
      <c r="B510" s="69" t="s">
        <v>1032</v>
      </c>
      <c r="C510" s="128">
        <v>2466670</v>
      </c>
      <c r="D510" s="128">
        <v>0</v>
      </c>
    </row>
    <row r="511" spans="2:4">
      <c r="B511" s="68" t="s">
        <v>512</v>
      </c>
      <c r="C511" s="128">
        <v>1499668</v>
      </c>
      <c r="D511" s="128">
        <v>0</v>
      </c>
    </row>
    <row r="512" spans="2:4">
      <c r="B512" s="69" t="s">
        <v>1033</v>
      </c>
      <c r="C512" s="128">
        <v>1499668</v>
      </c>
      <c r="D512" s="128">
        <v>0</v>
      </c>
    </row>
    <row r="513" spans="2:4">
      <c r="B513" s="68" t="s">
        <v>513</v>
      </c>
      <c r="C513" s="128">
        <v>3739769</v>
      </c>
      <c r="D513" s="128">
        <v>3450560.82</v>
      </c>
    </row>
    <row r="514" spans="2:4">
      <c r="B514" s="69" t="s">
        <v>1034</v>
      </c>
      <c r="C514" s="128">
        <v>3739769</v>
      </c>
      <c r="D514" s="128">
        <v>3450560.82</v>
      </c>
    </row>
    <row r="515" spans="2:4">
      <c r="B515" s="65" t="s">
        <v>514</v>
      </c>
      <c r="C515" s="128">
        <v>3902570017</v>
      </c>
      <c r="D515" s="128">
        <v>225713638.23000002</v>
      </c>
    </row>
    <row r="516" spans="2:4">
      <c r="B516" s="67" t="s">
        <v>295</v>
      </c>
      <c r="C516" s="129">
        <v>1282870018</v>
      </c>
      <c r="D516" s="129">
        <v>225713638.23000002</v>
      </c>
    </row>
    <row r="517" spans="2:4">
      <c r="B517" s="68" t="s">
        <v>515</v>
      </c>
      <c r="C517" s="128">
        <v>184339491</v>
      </c>
      <c r="D517" s="128">
        <v>0</v>
      </c>
    </row>
    <row r="518" spans="2:4">
      <c r="B518" s="69" t="s">
        <v>1035</v>
      </c>
      <c r="C518" s="128">
        <v>184339491</v>
      </c>
      <c r="D518" s="128">
        <v>0</v>
      </c>
    </row>
    <row r="519" spans="2:4">
      <c r="B519" s="68" t="s">
        <v>516</v>
      </c>
      <c r="C519" s="128">
        <v>900000000</v>
      </c>
      <c r="D519" s="128">
        <v>138396224</v>
      </c>
    </row>
    <row r="520" spans="2:4">
      <c r="B520" s="69" t="s">
        <v>1036</v>
      </c>
      <c r="C520" s="128">
        <v>900000000</v>
      </c>
      <c r="D520" s="128">
        <v>138396224</v>
      </c>
    </row>
    <row r="521" spans="2:4">
      <c r="B521" s="68" t="s">
        <v>517</v>
      </c>
      <c r="C521" s="128">
        <v>21255924</v>
      </c>
      <c r="D521" s="128">
        <v>0</v>
      </c>
    </row>
    <row r="522" spans="2:4">
      <c r="B522" s="69" t="s">
        <v>1037</v>
      </c>
      <c r="C522" s="128">
        <v>21255924</v>
      </c>
      <c r="D522" s="128">
        <v>0</v>
      </c>
    </row>
    <row r="523" spans="2:4">
      <c r="B523" s="68" t="s">
        <v>518</v>
      </c>
      <c r="C523" s="128">
        <v>9371457</v>
      </c>
      <c r="D523" s="128">
        <v>0</v>
      </c>
    </row>
    <row r="524" spans="2:4">
      <c r="B524" s="69" t="s">
        <v>1038</v>
      </c>
      <c r="C524" s="128">
        <v>9371457</v>
      </c>
      <c r="D524" s="128">
        <v>0</v>
      </c>
    </row>
    <row r="525" spans="2:4">
      <c r="B525" s="68" t="s">
        <v>519</v>
      </c>
      <c r="C525" s="128">
        <v>2115619</v>
      </c>
      <c r="D525" s="128">
        <v>0</v>
      </c>
    </row>
    <row r="526" spans="2:4">
      <c r="B526" s="69" t="s">
        <v>1039</v>
      </c>
      <c r="C526" s="128">
        <v>2115619</v>
      </c>
      <c r="D526" s="128">
        <v>0</v>
      </c>
    </row>
    <row r="527" spans="2:4">
      <c r="B527" s="68" t="s">
        <v>520</v>
      </c>
      <c r="C527" s="128">
        <v>2466670</v>
      </c>
      <c r="D527" s="128">
        <v>0</v>
      </c>
    </row>
    <row r="528" spans="2:4">
      <c r="B528" s="69" t="s">
        <v>1040</v>
      </c>
      <c r="C528" s="128">
        <v>2466670</v>
      </c>
      <c r="D528" s="128">
        <v>0</v>
      </c>
    </row>
    <row r="529" spans="2:4">
      <c r="B529" s="68" t="s">
        <v>521</v>
      </c>
      <c r="C529" s="128">
        <v>1241916</v>
      </c>
      <c r="D529" s="128">
        <v>0</v>
      </c>
    </row>
    <row r="530" spans="2:4">
      <c r="B530" s="69" t="s">
        <v>1041</v>
      </c>
      <c r="C530" s="128">
        <v>1241916</v>
      </c>
      <c r="D530" s="128">
        <v>0</v>
      </c>
    </row>
    <row r="531" spans="2:4">
      <c r="B531" s="68" t="s">
        <v>522</v>
      </c>
      <c r="C531" s="128">
        <v>13967116</v>
      </c>
      <c r="D531" s="128">
        <v>0</v>
      </c>
    </row>
    <row r="532" spans="2:4">
      <c r="B532" s="69" t="s">
        <v>1042</v>
      </c>
      <c r="C532" s="128">
        <v>13967116</v>
      </c>
      <c r="D532" s="128">
        <v>0</v>
      </c>
    </row>
    <row r="533" spans="2:4">
      <c r="B533" s="68" t="s">
        <v>523</v>
      </c>
      <c r="C533" s="128">
        <v>124911080</v>
      </c>
      <c r="D533" s="128">
        <v>87317414.230000004</v>
      </c>
    </row>
    <row r="534" spans="2:4">
      <c r="B534" s="69" t="s">
        <v>1043</v>
      </c>
      <c r="C534" s="128">
        <v>124911080</v>
      </c>
      <c r="D534" s="128">
        <v>87317414.230000004</v>
      </c>
    </row>
    <row r="535" spans="2:4">
      <c r="B535" s="68" t="s">
        <v>524</v>
      </c>
      <c r="C535" s="128">
        <v>7400012</v>
      </c>
      <c r="D535" s="128">
        <v>0</v>
      </c>
    </row>
    <row r="536" spans="2:4">
      <c r="B536" s="69" t="s">
        <v>1044</v>
      </c>
      <c r="C536" s="128">
        <v>7400012</v>
      </c>
      <c r="D536" s="128">
        <v>0</v>
      </c>
    </row>
    <row r="537" spans="2:4">
      <c r="B537" s="68" t="s">
        <v>525</v>
      </c>
      <c r="C537" s="128">
        <v>1499668</v>
      </c>
      <c r="D537" s="128">
        <v>0</v>
      </c>
    </row>
    <row r="538" spans="2:4">
      <c r="B538" s="69" t="s">
        <v>1045</v>
      </c>
      <c r="C538" s="128">
        <v>1499668</v>
      </c>
      <c r="D538" s="128">
        <v>0</v>
      </c>
    </row>
    <row r="539" spans="2:4">
      <c r="B539" s="68" t="s">
        <v>526</v>
      </c>
      <c r="C539" s="128">
        <v>11177246</v>
      </c>
      <c r="D539" s="128">
        <v>0</v>
      </c>
    </row>
    <row r="540" spans="2:4">
      <c r="B540" s="69" t="s">
        <v>1046</v>
      </c>
      <c r="C540" s="128">
        <v>11177246</v>
      </c>
      <c r="D540" s="128">
        <v>0</v>
      </c>
    </row>
    <row r="541" spans="2:4">
      <c r="B541" s="68" t="s">
        <v>527</v>
      </c>
      <c r="C541" s="128">
        <v>3123819</v>
      </c>
      <c r="D541" s="128">
        <v>0</v>
      </c>
    </row>
    <row r="542" spans="2:4">
      <c r="B542" s="69" t="s">
        <v>1047</v>
      </c>
      <c r="C542" s="128">
        <v>3123819</v>
      </c>
      <c r="D542" s="128">
        <v>0</v>
      </c>
    </row>
    <row r="543" spans="2:4">
      <c r="B543" s="67" t="s">
        <v>298</v>
      </c>
      <c r="C543" s="129">
        <v>2619699999</v>
      </c>
      <c r="D543" s="129">
        <v>0</v>
      </c>
    </row>
    <row r="544" spans="2:4">
      <c r="B544" s="68" t="s">
        <v>515</v>
      </c>
      <c r="C544" s="128">
        <v>2619699999</v>
      </c>
      <c r="D544" s="128">
        <v>0</v>
      </c>
    </row>
    <row r="545" spans="2:4">
      <c r="B545" s="69" t="s">
        <v>1035</v>
      </c>
      <c r="C545" s="128">
        <v>2619699999</v>
      </c>
      <c r="D545" s="128">
        <v>0</v>
      </c>
    </row>
    <row r="546" spans="2:4">
      <c r="B546" s="65" t="s">
        <v>528</v>
      </c>
      <c r="C546" s="128">
        <v>383266082</v>
      </c>
      <c r="D546" s="128">
        <v>0</v>
      </c>
    </row>
    <row r="547" spans="2:4">
      <c r="B547" s="67" t="s">
        <v>295</v>
      </c>
      <c r="C547" s="129">
        <v>367884646</v>
      </c>
      <c r="D547" s="129">
        <v>0</v>
      </c>
    </row>
    <row r="548" spans="2:4">
      <c r="B548" s="68" t="s">
        <v>529</v>
      </c>
      <c r="C548" s="128">
        <v>2855017</v>
      </c>
      <c r="D548" s="128">
        <v>0</v>
      </c>
    </row>
    <row r="549" spans="2:4">
      <c r="B549" s="69" t="s">
        <v>1048</v>
      </c>
      <c r="C549" s="128">
        <v>2855017</v>
      </c>
      <c r="D549" s="128">
        <v>0</v>
      </c>
    </row>
    <row r="550" spans="2:4">
      <c r="B550" s="68" t="s">
        <v>530</v>
      </c>
      <c r="C550" s="128">
        <v>3931943</v>
      </c>
      <c r="D550" s="128">
        <v>0</v>
      </c>
    </row>
    <row r="551" spans="2:4">
      <c r="B551" s="69" t="s">
        <v>1049</v>
      </c>
      <c r="C551" s="128">
        <v>3931943</v>
      </c>
      <c r="D551" s="128">
        <v>0</v>
      </c>
    </row>
    <row r="552" spans="2:4">
      <c r="B552" s="68" t="s">
        <v>531</v>
      </c>
      <c r="C552" s="128">
        <v>4624657</v>
      </c>
      <c r="D552" s="128">
        <v>0</v>
      </c>
    </row>
    <row r="553" spans="2:4">
      <c r="B553" s="69" t="s">
        <v>1050</v>
      </c>
      <c r="C553" s="128">
        <v>4624657</v>
      </c>
      <c r="D553" s="128">
        <v>0</v>
      </c>
    </row>
    <row r="554" spans="2:4">
      <c r="B554" s="68" t="s">
        <v>532</v>
      </c>
      <c r="C554" s="128">
        <v>2489528</v>
      </c>
      <c r="D554" s="128">
        <v>0</v>
      </c>
    </row>
    <row r="555" spans="2:4">
      <c r="B555" s="69" t="s">
        <v>1051</v>
      </c>
      <c r="C555" s="128">
        <v>2489528</v>
      </c>
      <c r="D555" s="128">
        <v>0</v>
      </c>
    </row>
    <row r="556" spans="2:4">
      <c r="B556" s="68" t="s">
        <v>533</v>
      </c>
      <c r="C556" s="128">
        <v>350000000</v>
      </c>
      <c r="D556" s="128">
        <v>0</v>
      </c>
    </row>
    <row r="557" spans="2:4">
      <c r="B557" s="69" t="s">
        <v>1052</v>
      </c>
      <c r="C557" s="128">
        <v>350000000</v>
      </c>
      <c r="D557" s="128">
        <v>0</v>
      </c>
    </row>
    <row r="558" spans="2:4">
      <c r="B558" s="68" t="s">
        <v>534</v>
      </c>
      <c r="C558" s="128">
        <v>2483832</v>
      </c>
      <c r="D558" s="128">
        <v>0</v>
      </c>
    </row>
    <row r="559" spans="2:4">
      <c r="B559" s="69" t="s">
        <v>1053</v>
      </c>
      <c r="C559" s="128">
        <v>2483832</v>
      </c>
      <c r="D559" s="128">
        <v>0</v>
      </c>
    </row>
    <row r="560" spans="2:4">
      <c r="B560" s="68" t="s">
        <v>535</v>
      </c>
      <c r="C560" s="128">
        <v>1499669</v>
      </c>
      <c r="D560" s="128">
        <v>0</v>
      </c>
    </row>
    <row r="561" spans="2:4">
      <c r="B561" s="69" t="s">
        <v>1054</v>
      </c>
      <c r="C561" s="128">
        <v>1499669</v>
      </c>
      <c r="D561" s="128">
        <v>0</v>
      </c>
    </row>
    <row r="562" spans="2:4">
      <c r="B562" s="67" t="s">
        <v>299</v>
      </c>
      <c r="C562" s="129">
        <v>15381436</v>
      </c>
      <c r="D562" s="129">
        <v>0</v>
      </c>
    </row>
    <row r="563" spans="2:4">
      <c r="B563" s="68" t="s">
        <v>296</v>
      </c>
      <c r="C563" s="128">
        <v>11755940</v>
      </c>
      <c r="D563" s="128">
        <v>0</v>
      </c>
    </row>
    <row r="564" spans="2:4">
      <c r="B564" s="69" t="s">
        <v>1055</v>
      </c>
      <c r="C564" s="128">
        <v>234000</v>
      </c>
      <c r="D564" s="128">
        <v>0</v>
      </c>
    </row>
    <row r="565" spans="2:4">
      <c r="B565" s="69" t="s">
        <v>1056</v>
      </c>
      <c r="C565" s="128">
        <v>11521940</v>
      </c>
      <c r="D565" s="128">
        <v>0</v>
      </c>
    </row>
    <row r="566" spans="2:4">
      <c r="B566" s="68" t="s">
        <v>536</v>
      </c>
      <c r="C566" s="128">
        <v>3625496</v>
      </c>
      <c r="D566" s="128">
        <v>0</v>
      </c>
    </row>
    <row r="567" spans="2:4">
      <c r="B567" s="69" t="s">
        <v>1057</v>
      </c>
      <c r="C567" s="128">
        <v>3625496</v>
      </c>
      <c r="D567" s="128">
        <v>0</v>
      </c>
    </row>
    <row r="568" spans="2:4">
      <c r="B568" s="65" t="s">
        <v>537</v>
      </c>
      <c r="C568" s="128">
        <v>1787798715</v>
      </c>
      <c r="D568" s="128">
        <v>170634484.12</v>
      </c>
    </row>
    <row r="569" spans="2:4">
      <c r="B569" s="67" t="s">
        <v>295</v>
      </c>
      <c r="C569" s="129">
        <v>1774470715</v>
      </c>
      <c r="D569" s="129">
        <v>170634484.12</v>
      </c>
    </row>
    <row r="570" spans="2:4">
      <c r="B570" s="68" t="s">
        <v>296</v>
      </c>
      <c r="C570" s="128">
        <v>2050000</v>
      </c>
      <c r="D570" s="128">
        <v>0</v>
      </c>
    </row>
    <row r="571" spans="2:4">
      <c r="B571" s="69" t="s">
        <v>1058</v>
      </c>
      <c r="C571" s="128">
        <v>2050000</v>
      </c>
      <c r="D571" s="128">
        <v>0</v>
      </c>
    </row>
    <row r="572" spans="2:4">
      <c r="B572" s="68" t="s">
        <v>538</v>
      </c>
      <c r="C572" s="128">
        <v>791959</v>
      </c>
      <c r="D572" s="128">
        <v>0</v>
      </c>
    </row>
    <row r="573" spans="2:4">
      <c r="B573" s="69" t="s">
        <v>1059</v>
      </c>
      <c r="C573" s="128">
        <v>791959</v>
      </c>
      <c r="D573" s="128">
        <v>0</v>
      </c>
    </row>
    <row r="574" spans="2:4">
      <c r="B574" s="68" t="s">
        <v>539</v>
      </c>
      <c r="C574" s="128">
        <v>1071015</v>
      </c>
      <c r="D574" s="128">
        <v>0</v>
      </c>
    </row>
    <row r="575" spans="2:4">
      <c r="B575" s="69" t="s">
        <v>1060</v>
      </c>
      <c r="C575" s="128">
        <v>1071015</v>
      </c>
      <c r="D575" s="128">
        <v>0</v>
      </c>
    </row>
    <row r="576" spans="2:4">
      <c r="B576" s="68" t="s">
        <v>540</v>
      </c>
      <c r="C576" s="128">
        <v>9371457</v>
      </c>
      <c r="D576" s="128">
        <v>7634484.1200000001</v>
      </c>
    </row>
    <row r="577" spans="2:4">
      <c r="B577" s="69" t="s">
        <v>1061</v>
      </c>
      <c r="C577" s="128">
        <v>9371457</v>
      </c>
      <c r="D577" s="128">
        <v>7634484.1200000001</v>
      </c>
    </row>
    <row r="578" spans="2:4">
      <c r="B578" s="68" t="s">
        <v>541</v>
      </c>
      <c r="C578" s="128">
        <v>583800000</v>
      </c>
      <c r="D578" s="128">
        <v>0</v>
      </c>
    </row>
    <row r="579" spans="2:4">
      <c r="B579" s="69" t="s">
        <v>1062</v>
      </c>
      <c r="C579" s="128">
        <v>583800000</v>
      </c>
      <c r="D579" s="128">
        <v>0</v>
      </c>
    </row>
    <row r="580" spans="2:4">
      <c r="B580" s="68" t="s">
        <v>542</v>
      </c>
      <c r="C580" s="128">
        <v>2115619</v>
      </c>
      <c r="D580" s="128">
        <v>0</v>
      </c>
    </row>
    <row r="581" spans="2:4">
      <c r="B581" s="69" t="s">
        <v>1063</v>
      </c>
      <c r="C581" s="128">
        <v>2115619</v>
      </c>
      <c r="D581" s="128">
        <v>0</v>
      </c>
    </row>
    <row r="582" spans="2:4">
      <c r="B582" s="68" t="s">
        <v>543</v>
      </c>
      <c r="C582" s="128">
        <v>8693414</v>
      </c>
      <c r="D582" s="128">
        <v>0</v>
      </c>
    </row>
    <row r="583" spans="2:4">
      <c r="B583" s="69" t="s">
        <v>1064</v>
      </c>
      <c r="C583" s="128">
        <v>8693414</v>
      </c>
      <c r="D583" s="128">
        <v>0</v>
      </c>
    </row>
    <row r="584" spans="2:4">
      <c r="B584" s="68" t="s">
        <v>544</v>
      </c>
      <c r="C584" s="128">
        <v>250254236</v>
      </c>
      <c r="D584" s="128">
        <v>163000000</v>
      </c>
    </row>
    <row r="585" spans="2:4">
      <c r="B585" s="69" t="s">
        <v>1065</v>
      </c>
      <c r="C585" s="128">
        <v>250254236</v>
      </c>
      <c r="D585" s="128">
        <v>163000000</v>
      </c>
    </row>
    <row r="586" spans="2:4">
      <c r="B586" s="68" t="s">
        <v>545</v>
      </c>
      <c r="C586" s="128">
        <v>12333353</v>
      </c>
      <c r="D586" s="128">
        <v>0</v>
      </c>
    </row>
    <row r="587" spans="2:4">
      <c r="B587" s="69" t="s">
        <v>1066</v>
      </c>
      <c r="C587" s="128">
        <v>12333353</v>
      </c>
      <c r="D587" s="128">
        <v>0</v>
      </c>
    </row>
    <row r="588" spans="2:4">
      <c r="B588" s="68" t="s">
        <v>546</v>
      </c>
      <c r="C588" s="128">
        <v>3615287</v>
      </c>
      <c r="D588" s="128">
        <v>0</v>
      </c>
    </row>
    <row r="589" spans="2:4">
      <c r="B589" s="69" t="s">
        <v>1067</v>
      </c>
      <c r="C589" s="128">
        <v>3615287</v>
      </c>
      <c r="D589" s="128">
        <v>0</v>
      </c>
    </row>
    <row r="590" spans="2:4">
      <c r="B590" s="68" t="s">
        <v>547</v>
      </c>
      <c r="C590" s="128">
        <v>891026954</v>
      </c>
      <c r="D590" s="128">
        <v>0</v>
      </c>
    </row>
    <row r="591" spans="2:4">
      <c r="B591" s="69" t="s">
        <v>1068</v>
      </c>
      <c r="C591" s="128">
        <v>891026954</v>
      </c>
      <c r="D591" s="128">
        <v>0</v>
      </c>
    </row>
    <row r="592" spans="2:4">
      <c r="B592" s="68" t="s">
        <v>548</v>
      </c>
      <c r="C592" s="128">
        <v>2483832</v>
      </c>
      <c r="D592" s="128">
        <v>0</v>
      </c>
    </row>
    <row r="593" spans="2:4">
      <c r="B593" s="69" t="s">
        <v>1069</v>
      </c>
      <c r="C593" s="128">
        <v>2483832</v>
      </c>
      <c r="D593" s="128">
        <v>0</v>
      </c>
    </row>
    <row r="594" spans="2:4">
      <c r="B594" s="68" t="s">
        <v>549</v>
      </c>
      <c r="C594" s="128">
        <v>6863589</v>
      </c>
      <c r="D594" s="128">
        <v>0</v>
      </c>
    </row>
    <row r="595" spans="2:4">
      <c r="B595" s="69" t="s">
        <v>1070</v>
      </c>
      <c r="C595" s="128">
        <v>6863589</v>
      </c>
      <c r="D595" s="128">
        <v>0</v>
      </c>
    </row>
    <row r="596" spans="2:4">
      <c r="B596" s="67" t="s">
        <v>299</v>
      </c>
      <c r="C596" s="129">
        <v>13328000</v>
      </c>
      <c r="D596" s="129">
        <v>0</v>
      </c>
    </row>
    <row r="597" spans="2:4">
      <c r="B597" s="68" t="s">
        <v>296</v>
      </c>
      <c r="C597" s="128">
        <v>13328000</v>
      </c>
      <c r="D597" s="128">
        <v>0</v>
      </c>
    </row>
    <row r="598" spans="2:4">
      <c r="B598" s="69" t="s">
        <v>1058</v>
      </c>
      <c r="C598" s="128">
        <v>13328000</v>
      </c>
      <c r="D598" s="128">
        <v>0</v>
      </c>
    </row>
    <row r="599" spans="2:4">
      <c r="B599" s="65" t="s">
        <v>550</v>
      </c>
      <c r="C599" s="128">
        <v>1155833545</v>
      </c>
      <c r="D599" s="128">
        <v>82382518.49000001</v>
      </c>
    </row>
    <row r="600" spans="2:4">
      <c r="B600" s="67" t="s">
        <v>295</v>
      </c>
      <c r="C600" s="129">
        <v>1155833545</v>
      </c>
      <c r="D600" s="129">
        <v>82382518.49000001</v>
      </c>
    </row>
    <row r="601" spans="2:4">
      <c r="B601" s="68" t="s">
        <v>551</v>
      </c>
      <c r="C601" s="128">
        <v>30000000</v>
      </c>
      <c r="D601" s="128">
        <v>4387128.97</v>
      </c>
    </row>
    <row r="602" spans="2:4">
      <c r="B602" s="69" t="s">
        <v>1071</v>
      </c>
      <c r="C602" s="128">
        <v>30000000</v>
      </c>
      <c r="D602" s="128">
        <v>4387128.97</v>
      </c>
    </row>
    <row r="603" spans="2:4">
      <c r="B603" s="68" t="s">
        <v>552</v>
      </c>
      <c r="C603" s="128">
        <v>28001108</v>
      </c>
      <c r="D603" s="128">
        <v>0</v>
      </c>
    </row>
    <row r="604" spans="2:4">
      <c r="B604" s="69" t="s">
        <v>1072</v>
      </c>
      <c r="C604" s="128">
        <v>28001108</v>
      </c>
      <c r="D604" s="128">
        <v>0</v>
      </c>
    </row>
    <row r="605" spans="2:4">
      <c r="B605" s="68" t="s">
        <v>553</v>
      </c>
      <c r="C605" s="128">
        <v>137862646</v>
      </c>
      <c r="D605" s="128">
        <v>0</v>
      </c>
    </row>
    <row r="606" spans="2:4">
      <c r="B606" s="69" t="s">
        <v>1073</v>
      </c>
      <c r="C606" s="128">
        <v>137862646</v>
      </c>
      <c r="D606" s="128">
        <v>0</v>
      </c>
    </row>
    <row r="607" spans="2:4">
      <c r="B607" s="68" t="s">
        <v>554</v>
      </c>
      <c r="C607" s="128">
        <v>35000000</v>
      </c>
      <c r="D607" s="128">
        <v>0</v>
      </c>
    </row>
    <row r="608" spans="2:4">
      <c r="B608" s="69" t="s">
        <v>1074</v>
      </c>
      <c r="C608" s="128">
        <v>35000000</v>
      </c>
      <c r="D608" s="128">
        <v>0</v>
      </c>
    </row>
    <row r="609" spans="2:4">
      <c r="B609" s="68" t="s">
        <v>555</v>
      </c>
      <c r="C609" s="128">
        <v>8462477</v>
      </c>
      <c r="D609" s="128">
        <v>0</v>
      </c>
    </row>
    <row r="610" spans="2:4">
      <c r="B610" s="69" t="s">
        <v>1075</v>
      </c>
      <c r="C610" s="128">
        <v>8462477</v>
      </c>
      <c r="D610" s="128">
        <v>0</v>
      </c>
    </row>
    <row r="611" spans="2:4">
      <c r="B611" s="68" t="s">
        <v>556</v>
      </c>
      <c r="C611" s="128">
        <v>43733469</v>
      </c>
      <c r="D611" s="128">
        <v>2752757.18</v>
      </c>
    </row>
    <row r="612" spans="2:4">
      <c r="B612" s="69" t="s">
        <v>1076</v>
      </c>
      <c r="C612" s="128">
        <v>43733469</v>
      </c>
      <c r="D612" s="128">
        <v>2752757.18</v>
      </c>
    </row>
    <row r="613" spans="2:4">
      <c r="B613" s="68" t="s">
        <v>557</v>
      </c>
      <c r="C613" s="128">
        <v>2466670</v>
      </c>
      <c r="D613" s="128">
        <v>0</v>
      </c>
    </row>
    <row r="614" spans="2:4">
      <c r="B614" s="69" t="s">
        <v>1077</v>
      </c>
      <c r="C614" s="128">
        <v>2466670</v>
      </c>
      <c r="D614" s="128">
        <v>0</v>
      </c>
    </row>
    <row r="615" spans="2:4">
      <c r="B615" s="68" t="s">
        <v>558</v>
      </c>
      <c r="C615" s="128">
        <v>17386828</v>
      </c>
      <c r="D615" s="128">
        <v>0</v>
      </c>
    </row>
    <row r="616" spans="2:4">
      <c r="B616" s="69" t="s">
        <v>1078</v>
      </c>
      <c r="C616" s="128">
        <v>17386828</v>
      </c>
      <c r="D616" s="128">
        <v>0</v>
      </c>
    </row>
    <row r="617" spans="2:4">
      <c r="B617" s="68" t="s">
        <v>559</v>
      </c>
      <c r="C617" s="128">
        <v>6247638</v>
      </c>
      <c r="D617" s="128">
        <v>3262465.02</v>
      </c>
    </row>
    <row r="618" spans="2:4">
      <c r="B618" s="69" t="s">
        <v>1079</v>
      </c>
      <c r="C618" s="128">
        <v>6247638</v>
      </c>
      <c r="D618" s="128">
        <v>3262465.02</v>
      </c>
    </row>
    <row r="619" spans="2:4">
      <c r="B619" s="68" t="s">
        <v>560</v>
      </c>
      <c r="C619" s="128">
        <v>5114956</v>
      </c>
      <c r="D619" s="128">
        <v>0</v>
      </c>
    </row>
    <row r="620" spans="2:4">
      <c r="B620" s="69" t="s">
        <v>1080</v>
      </c>
      <c r="C620" s="128">
        <v>5114956</v>
      </c>
      <c r="D620" s="128">
        <v>0</v>
      </c>
    </row>
    <row r="621" spans="2:4">
      <c r="B621" s="68" t="s">
        <v>561</v>
      </c>
      <c r="C621" s="128">
        <v>34109354</v>
      </c>
      <c r="D621" s="128">
        <v>0</v>
      </c>
    </row>
    <row r="622" spans="2:4">
      <c r="B622" s="69" t="s">
        <v>1081</v>
      </c>
      <c r="C622" s="128">
        <v>34109354</v>
      </c>
      <c r="D622" s="128">
        <v>0</v>
      </c>
    </row>
    <row r="623" spans="2:4">
      <c r="B623" s="68" t="s">
        <v>562</v>
      </c>
      <c r="C623" s="128">
        <v>54534447</v>
      </c>
      <c r="D623" s="128">
        <v>0</v>
      </c>
    </row>
    <row r="624" spans="2:4">
      <c r="B624" s="69" t="s">
        <v>1082</v>
      </c>
      <c r="C624" s="128">
        <v>54534447</v>
      </c>
      <c r="D624" s="128">
        <v>0</v>
      </c>
    </row>
    <row r="625" spans="2:4">
      <c r="B625" s="68" t="s">
        <v>563</v>
      </c>
      <c r="C625" s="128">
        <v>29147590</v>
      </c>
      <c r="D625" s="128">
        <v>722657.9</v>
      </c>
    </row>
    <row r="626" spans="2:4">
      <c r="B626" s="69" t="s">
        <v>1083</v>
      </c>
      <c r="C626" s="128">
        <v>29147590</v>
      </c>
      <c r="D626" s="128">
        <v>722657.9</v>
      </c>
    </row>
    <row r="627" spans="2:4">
      <c r="B627" s="68" t="s">
        <v>564</v>
      </c>
      <c r="C627" s="128">
        <v>24666707</v>
      </c>
      <c r="D627" s="128">
        <v>0</v>
      </c>
    </row>
    <row r="628" spans="2:4">
      <c r="B628" s="69" t="s">
        <v>1084</v>
      </c>
      <c r="C628" s="128">
        <v>24666707</v>
      </c>
      <c r="D628" s="128">
        <v>0</v>
      </c>
    </row>
    <row r="629" spans="2:4">
      <c r="B629" s="68" t="s">
        <v>565</v>
      </c>
      <c r="C629" s="128">
        <v>35903534</v>
      </c>
      <c r="D629" s="128">
        <v>0</v>
      </c>
    </row>
    <row r="630" spans="2:4">
      <c r="B630" s="69" t="s">
        <v>1085</v>
      </c>
      <c r="C630" s="128">
        <v>35903534</v>
      </c>
      <c r="D630" s="128">
        <v>0</v>
      </c>
    </row>
    <row r="631" spans="2:4">
      <c r="B631" s="68" t="s">
        <v>566</v>
      </c>
      <c r="C631" s="128">
        <v>11177246</v>
      </c>
      <c r="D631" s="128">
        <v>0</v>
      </c>
    </row>
    <row r="632" spans="2:4">
      <c r="B632" s="69" t="s">
        <v>1086</v>
      </c>
      <c r="C632" s="128">
        <v>11177246</v>
      </c>
      <c r="D632" s="128">
        <v>0</v>
      </c>
    </row>
    <row r="633" spans="2:4">
      <c r="B633" s="68" t="s">
        <v>567</v>
      </c>
      <c r="C633" s="128">
        <v>274181210</v>
      </c>
      <c r="D633" s="128">
        <v>71257509.420000002</v>
      </c>
    </row>
    <row r="634" spans="2:4">
      <c r="B634" s="69" t="s">
        <v>1087</v>
      </c>
      <c r="C634" s="128">
        <v>274181210</v>
      </c>
      <c r="D634" s="128">
        <v>71257509.420000002</v>
      </c>
    </row>
    <row r="635" spans="2:4">
      <c r="B635" s="68" t="s">
        <v>568</v>
      </c>
      <c r="C635" s="128">
        <v>1123819</v>
      </c>
      <c r="D635" s="128">
        <v>0</v>
      </c>
    </row>
    <row r="636" spans="2:4">
      <c r="B636" s="69" t="s">
        <v>1088</v>
      </c>
      <c r="C636" s="128">
        <v>1123819</v>
      </c>
      <c r="D636" s="128">
        <v>0</v>
      </c>
    </row>
    <row r="637" spans="2:4">
      <c r="B637" s="68" t="s">
        <v>569</v>
      </c>
      <c r="C637" s="128">
        <v>4661704</v>
      </c>
      <c r="D637" s="128">
        <v>0</v>
      </c>
    </row>
    <row r="638" spans="2:4">
      <c r="B638" s="69" t="s">
        <v>1089</v>
      </c>
      <c r="C638" s="128">
        <v>4661704</v>
      </c>
      <c r="D638" s="128">
        <v>0</v>
      </c>
    </row>
    <row r="639" spans="2:4">
      <c r="B639" s="68" t="s">
        <v>570</v>
      </c>
      <c r="C639" s="128">
        <v>8242449</v>
      </c>
      <c r="D639" s="128">
        <v>0</v>
      </c>
    </row>
    <row r="640" spans="2:4">
      <c r="B640" s="69" t="s">
        <v>1090</v>
      </c>
      <c r="C640" s="128">
        <v>8242449</v>
      </c>
      <c r="D640" s="128">
        <v>0</v>
      </c>
    </row>
    <row r="641" spans="2:4">
      <c r="B641" s="68" t="s">
        <v>571</v>
      </c>
      <c r="C641" s="128">
        <v>11886978</v>
      </c>
      <c r="D641" s="128">
        <v>0</v>
      </c>
    </row>
    <row r="642" spans="2:4">
      <c r="B642" s="69" t="s">
        <v>1091</v>
      </c>
      <c r="C642" s="128">
        <v>11886978</v>
      </c>
      <c r="D642" s="128">
        <v>0</v>
      </c>
    </row>
    <row r="643" spans="2:4">
      <c r="B643" s="68" t="s">
        <v>572</v>
      </c>
      <c r="C643" s="128">
        <v>939251</v>
      </c>
      <c r="D643" s="128">
        <v>0</v>
      </c>
    </row>
    <row r="644" spans="2:4">
      <c r="B644" s="69" t="s">
        <v>1092</v>
      </c>
      <c r="C644" s="128">
        <v>939251</v>
      </c>
      <c r="D644" s="128">
        <v>0</v>
      </c>
    </row>
    <row r="645" spans="2:4">
      <c r="B645" s="68" t="s">
        <v>573</v>
      </c>
      <c r="C645" s="128">
        <v>56622348</v>
      </c>
      <c r="D645" s="128">
        <v>0</v>
      </c>
    </row>
    <row r="646" spans="2:4">
      <c r="B646" s="69" t="s">
        <v>1093</v>
      </c>
      <c r="C646" s="128">
        <v>56622348</v>
      </c>
      <c r="D646" s="128">
        <v>0</v>
      </c>
    </row>
    <row r="647" spans="2:4">
      <c r="B647" s="68" t="s">
        <v>574</v>
      </c>
      <c r="C647" s="128">
        <v>4137182</v>
      </c>
      <c r="D647" s="128">
        <v>0</v>
      </c>
    </row>
    <row r="648" spans="2:4">
      <c r="B648" s="69" t="s">
        <v>1094</v>
      </c>
      <c r="C648" s="128">
        <v>4137182</v>
      </c>
      <c r="D648" s="128">
        <v>0</v>
      </c>
    </row>
    <row r="649" spans="2:4">
      <c r="B649" s="68" t="s">
        <v>575</v>
      </c>
      <c r="C649" s="128">
        <v>290223934</v>
      </c>
      <c r="D649" s="128">
        <v>0</v>
      </c>
    </row>
    <row r="650" spans="2:4">
      <c r="B650" s="69" t="s">
        <v>1095</v>
      </c>
      <c r="C650" s="128">
        <v>290223934</v>
      </c>
      <c r="D650" s="128">
        <v>0</v>
      </c>
    </row>
    <row r="651" spans="2:4">
      <c r="B651" s="65" t="s">
        <v>576</v>
      </c>
      <c r="C651" s="128">
        <v>266283091</v>
      </c>
      <c r="D651" s="128">
        <v>7218809.6200000001</v>
      </c>
    </row>
    <row r="652" spans="2:4">
      <c r="B652" s="67" t="s">
        <v>295</v>
      </c>
      <c r="C652" s="129">
        <v>266283091</v>
      </c>
      <c r="D652" s="129">
        <v>7218809.6200000001</v>
      </c>
    </row>
    <row r="653" spans="2:4">
      <c r="B653" s="68" t="s">
        <v>577</v>
      </c>
      <c r="C653" s="128">
        <v>2115619</v>
      </c>
      <c r="D653" s="128">
        <v>0</v>
      </c>
    </row>
    <row r="654" spans="2:4">
      <c r="B654" s="69" t="s">
        <v>1096</v>
      </c>
      <c r="C654" s="128">
        <v>2115619</v>
      </c>
      <c r="D654" s="128">
        <v>0</v>
      </c>
    </row>
    <row r="655" spans="2:4">
      <c r="B655" s="68" t="s">
        <v>578</v>
      </c>
      <c r="C655" s="128">
        <v>150000000</v>
      </c>
      <c r="D655" s="128">
        <v>0</v>
      </c>
    </row>
    <row r="656" spans="2:4">
      <c r="B656" s="69" t="s">
        <v>1097</v>
      </c>
      <c r="C656" s="128">
        <v>150000000</v>
      </c>
      <c r="D656" s="128">
        <v>0</v>
      </c>
    </row>
    <row r="657" spans="2:4">
      <c r="B657" s="68" t="s">
        <v>579</v>
      </c>
      <c r="C657" s="128">
        <v>6247638</v>
      </c>
      <c r="D657" s="128">
        <v>0</v>
      </c>
    </row>
    <row r="658" spans="2:4">
      <c r="B658" s="69" t="s">
        <v>1098</v>
      </c>
      <c r="C658" s="128">
        <v>6247638</v>
      </c>
      <c r="D658" s="128">
        <v>0</v>
      </c>
    </row>
    <row r="659" spans="2:4">
      <c r="B659" s="68" t="s">
        <v>580</v>
      </c>
      <c r="C659" s="128">
        <v>3725748</v>
      </c>
      <c r="D659" s="128">
        <v>0</v>
      </c>
    </row>
    <row r="660" spans="2:4">
      <c r="B660" s="69" t="s">
        <v>1099</v>
      </c>
      <c r="C660" s="128">
        <v>3725748</v>
      </c>
      <c r="D660" s="128">
        <v>0</v>
      </c>
    </row>
    <row r="661" spans="2:4">
      <c r="B661" s="68" t="s">
        <v>581</v>
      </c>
      <c r="C661" s="128">
        <v>621176</v>
      </c>
      <c r="D661" s="128">
        <v>0</v>
      </c>
    </row>
    <row r="662" spans="2:4">
      <c r="B662" s="69" t="s">
        <v>1100</v>
      </c>
      <c r="C662" s="128">
        <v>621176</v>
      </c>
      <c r="D662" s="128">
        <v>0</v>
      </c>
    </row>
    <row r="663" spans="2:4">
      <c r="B663" s="68" t="s">
        <v>582</v>
      </c>
      <c r="C663" s="128">
        <v>6247638</v>
      </c>
      <c r="D663" s="128">
        <v>0</v>
      </c>
    </row>
    <row r="664" spans="2:4">
      <c r="B664" s="69" t="s">
        <v>1101</v>
      </c>
      <c r="C664" s="128">
        <v>6247638</v>
      </c>
      <c r="D664" s="128">
        <v>0</v>
      </c>
    </row>
    <row r="665" spans="2:4">
      <c r="B665" s="68" t="s">
        <v>583</v>
      </c>
      <c r="C665" s="128">
        <v>4933341</v>
      </c>
      <c r="D665" s="128">
        <v>0</v>
      </c>
    </row>
    <row r="666" spans="2:4">
      <c r="B666" s="69" t="s">
        <v>1102</v>
      </c>
      <c r="C666" s="128">
        <v>4933341</v>
      </c>
      <c r="D666" s="128">
        <v>0</v>
      </c>
    </row>
    <row r="667" spans="2:4">
      <c r="B667" s="68" t="s">
        <v>584</v>
      </c>
      <c r="C667" s="128">
        <v>84066731</v>
      </c>
      <c r="D667" s="128">
        <v>7218809.6200000001</v>
      </c>
    </row>
    <row r="668" spans="2:4">
      <c r="B668" s="69" t="s">
        <v>1103</v>
      </c>
      <c r="C668" s="128">
        <v>84066731</v>
      </c>
      <c r="D668" s="128">
        <v>7218809.6200000001</v>
      </c>
    </row>
    <row r="669" spans="2:4">
      <c r="B669" s="68" t="s">
        <v>585</v>
      </c>
      <c r="C669" s="128">
        <v>2115619</v>
      </c>
      <c r="D669" s="128">
        <v>0</v>
      </c>
    </row>
    <row r="670" spans="2:4">
      <c r="B670" s="69" t="s">
        <v>1104</v>
      </c>
      <c r="C670" s="128">
        <v>2115619</v>
      </c>
      <c r="D670" s="128">
        <v>0</v>
      </c>
    </row>
    <row r="671" spans="2:4">
      <c r="B671" s="68" t="s">
        <v>586</v>
      </c>
      <c r="C671" s="128">
        <v>6209581</v>
      </c>
      <c r="D671" s="128">
        <v>0</v>
      </c>
    </row>
    <row r="672" spans="2:4">
      <c r="B672" s="69" t="s">
        <v>1105</v>
      </c>
      <c r="C672" s="128">
        <v>6209581</v>
      </c>
      <c r="D672" s="128">
        <v>0</v>
      </c>
    </row>
    <row r="673" spans="2:4">
      <c r="B673" s="65" t="s">
        <v>587</v>
      </c>
      <c r="C673" s="128">
        <v>258585387</v>
      </c>
      <c r="D673" s="128">
        <v>1131593.48</v>
      </c>
    </row>
    <row r="674" spans="2:4">
      <c r="B674" s="67" t="s">
        <v>295</v>
      </c>
      <c r="C674" s="129">
        <v>258585387</v>
      </c>
      <c r="D674" s="129">
        <v>1131593.48</v>
      </c>
    </row>
    <row r="675" spans="2:4">
      <c r="B675" s="68" t="s">
        <v>588</v>
      </c>
      <c r="C675" s="128">
        <v>19253539</v>
      </c>
      <c r="D675" s="128">
        <v>0</v>
      </c>
    </row>
    <row r="676" spans="2:4">
      <c r="B676" s="69" t="s">
        <v>1106</v>
      </c>
      <c r="C676" s="128">
        <v>19253539</v>
      </c>
      <c r="D676" s="128">
        <v>0</v>
      </c>
    </row>
    <row r="677" spans="2:4">
      <c r="B677" s="68" t="s">
        <v>589</v>
      </c>
      <c r="C677" s="128">
        <v>64295885</v>
      </c>
      <c r="D677" s="128">
        <v>0</v>
      </c>
    </row>
    <row r="678" spans="2:4">
      <c r="B678" s="69" t="s">
        <v>1107</v>
      </c>
      <c r="C678" s="128">
        <v>64295885</v>
      </c>
      <c r="D678" s="128">
        <v>0</v>
      </c>
    </row>
    <row r="679" spans="2:4">
      <c r="B679" s="68" t="s">
        <v>590</v>
      </c>
      <c r="C679" s="128">
        <v>2348246</v>
      </c>
      <c r="D679" s="128">
        <v>0</v>
      </c>
    </row>
    <row r="680" spans="2:4">
      <c r="B680" s="69" t="s">
        <v>1108</v>
      </c>
      <c r="C680" s="128">
        <v>2348246</v>
      </c>
      <c r="D680" s="128">
        <v>0</v>
      </c>
    </row>
    <row r="681" spans="2:4">
      <c r="B681" s="68" t="s">
        <v>591</v>
      </c>
      <c r="C681" s="128">
        <v>31270996</v>
      </c>
      <c r="D681" s="128">
        <v>0</v>
      </c>
    </row>
    <row r="682" spans="2:4">
      <c r="B682" s="69" t="s">
        <v>1109</v>
      </c>
      <c r="C682" s="128">
        <v>31270996</v>
      </c>
      <c r="D682" s="128">
        <v>0</v>
      </c>
    </row>
    <row r="683" spans="2:4">
      <c r="B683" s="68" t="s">
        <v>592</v>
      </c>
      <c r="C683" s="128">
        <v>5678125</v>
      </c>
      <c r="D683" s="128">
        <v>0</v>
      </c>
    </row>
    <row r="684" spans="2:4">
      <c r="B684" s="69" t="s">
        <v>1110</v>
      </c>
      <c r="C684" s="128">
        <v>5678125</v>
      </c>
      <c r="D684" s="128">
        <v>0</v>
      </c>
    </row>
    <row r="685" spans="2:4">
      <c r="B685" s="68" t="s">
        <v>593</v>
      </c>
      <c r="C685" s="128">
        <v>20000000</v>
      </c>
      <c r="D685" s="128">
        <v>0</v>
      </c>
    </row>
    <row r="686" spans="2:4">
      <c r="B686" s="69" t="s">
        <v>1111</v>
      </c>
      <c r="C686" s="128">
        <v>20000000</v>
      </c>
      <c r="D686" s="128">
        <v>0</v>
      </c>
    </row>
    <row r="687" spans="2:4">
      <c r="B687" s="68" t="s">
        <v>594</v>
      </c>
      <c r="C687" s="128">
        <v>75000000</v>
      </c>
      <c r="D687" s="128">
        <v>0</v>
      </c>
    </row>
    <row r="688" spans="2:4">
      <c r="B688" s="69" t="s">
        <v>1112</v>
      </c>
      <c r="C688" s="128">
        <v>75000000</v>
      </c>
      <c r="D688" s="128">
        <v>0</v>
      </c>
    </row>
    <row r="689" spans="2:4">
      <c r="B689" s="68" t="s">
        <v>595</v>
      </c>
      <c r="C689" s="128">
        <v>2115619</v>
      </c>
      <c r="D689" s="128">
        <v>0</v>
      </c>
    </row>
    <row r="690" spans="2:4">
      <c r="B690" s="69" t="s">
        <v>1113</v>
      </c>
      <c r="C690" s="128">
        <v>2115619</v>
      </c>
      <c r="D690" s="128">
        <v>0</v>
      </c>
    </row>
    <row r="691" spans="2:4">
      <c r="B691" s="68" t="s">
        <v>596</v>
      </c>
      <c r="C691" s="128">
        <v>9371457</v>
      </c>
      <c r="D691" s="128">
        <v>0</v>
      </c>
    </row>
    <row r="692" spans="2:4">
      <c r="B692" s="69" t="s">
        <v>1114</v>
      </c>
      <c r="C692" s="128">
        <v>9371457</v>
      </c>
      <c r="D692" s="128">
        <v>0</v>
      </c>
    </row>
    <row r="693" spans="2:4">
      <c r="B693" s="68" t="s">
        <v>597</v>
      </c>
      <c r="C693" s="128">
        <v>4967665</v>
      </c>
      <c r="D693" s="128">
        <v>0</v>
      </c>
    </row>
    <row r="694" spans="2:4">
      <c r="B694" s="69" t="s">
        <v>1115</v>
      </c>
      <c r="C694" s="128">
        <v>4967665</v>
      </c>
      <c r="D694" s="128">
        <v>0</v>
      </c>
    </row>
    <row r="695" spans="2:4">
      <c r="B695" s="68" t="s">
        <v>598</v>
      </c>
      <c r="C695" s="128">
        <v>12333353</v>
      </c>
      <c r="D695" s="128">
        <v>0</v>
      </c>
    </row>
    <row r="696" spans="2:4">
      <c r="B696" s="69" t="s">
        <v>1116</v>
      </c>
      <c r="C696" s="128">
        <v>12333353</v>
      </c>
      <c r="D696" s="128">
        <v>0</v>
      </c>
    </row>
    <row r="697" spans="2:4">
      <c r="B697" s="68" t="s">
        <v>599</v>
      </c>
      <c r="C697" s="128">
        <v>4499005</v>
      </c>
      <c r="D697" s="128">
        <v>0</v>
      </c>
    </row>
    <row r="698" spans="2:4">
      <c r="B698" s="69" t="s">
        <v>1117</v>
      </c>
      <c r="C698" s="128">
        <v>4499005</v>
      </c>
      <c r="D698" s="128">
        <v>0</v>
      </c>
    </row>
    <row r="699" spans="2:4">
      <c r="B699" s="68" t="s">
        <v>600</v>
      </c>
      <c r="C699" s="128">
        <v>7451497</v>
      </c>
      <c r="D699" s="128">
        <v>1131593.48</v>
      </c>
    </row>
    <row r="700" spans="2:4">
      <c r="B700" s="69" t="s">
        <v>1118</v>
      </c>
      <c r="C700" s="128">
        <v>7451497</v>
      </c>
      <c r="D700" s="128">
        <v>1131593.48</v>
      </c>
    </row>
    <row r="701" spans="2:4">
      <c r="B701" s="65" t="s">
        <v>306</v>
      </c>
      <c r="C701" s="128">
        <v>786584488</v>
      </c>
      <c r="D701" s="128">
        <v>99065845.019999996</v>
      </c>
    </row>
    <row r="702" spans="2:4">
      <c r="B702" s="67" t="s">
        <v>295</v>
      </c>
      <c r="C702" s="129">
        <v>786584488</v>
      </c>
      <c r="D702" s="129">
        <v>99065845.019999996</v>
      </c>
    </row>
    <row r="703" spans="2:4">
      <c r="B703" s="68" t="s">
        <v>601</v>
      </c>
      <c r="C703" s="128">
        <v>24388744</v>
      </c>
      <c r="D703" s="128">
        <v>0</v>
      </c>
    </row>
    <row r="704" spans="2:4">
      <c r="B704" s="69" t="s">
        <v>1119</v>
      </c>
      <c r="C704" s="128">
        <v>24388744</v>
      </c>
      <c r="D704" s="128">
        <v>0</v>
      </c>
    </row>
    <row r="705" spans="2:4">
      <c r="B705" s="68" t="s">
        <v>602</v>
      </c>
      <c r="C705" s="128">
        <v>24860157</v>
      </c>
      <c r="D705" s="128">
        <v>0</v>
      </c>
    </row>
    <row r="706" spans="2:4">
      <c r="B706" s="69" t="s">
        <v>1120</v>
      </c>
      <c r="C706" s="128">
        <v>24860157</v>
      </c>
      <c r="D706" s="128">
        <v>0</v>
      </c>
    </row>
    <row r="707" spans="2:4">
      <c r="B707" s="68" t="s">
        <v>603</v>
      </c>
      <c r="C707" s="128">
        <v>9000000</v>
      </c>
      <c r="D707" s="128">
        <v>3756190.15</v>
      </c>
    </row>
    <row r="708" spans="2:4">
      <c r="B708" s="69" t="s">
        <v>1121</v>
      </c>
      <c r="C708" s="128">
        <v>9000000</v>
      </c>
      <c r="D708" s="128">
        <v>3756190.15</v>
      </c>
    </row>
    <row r="709" spans="2:4">
      <c r="B709" s="68" t="s">
        <v>604</v>
      </c>
      <c r="C709" s="128">
        <v>21288889</v>
      </c>
      <c r="D709" s="128">
        <v>0</v>
      </c>
    </row>
    <row r="710" spans="2:4">
      <c r="B710" s="69" t="s">
        <v>1122</v>
      </c>
      <c r="C710" s="128">
        <v>21288889</v>
      </c>
      <c r="D710" s="128">
        <v>0</v>
      </c>
    </row>
    <row r="711" spans="2:4">
      <c r="B711" s="68" t="s">
        <v>605</v>
      </c>
      <c r="C711" s="128">
        <v>25000000</v>
      </c>
      <c r="D711" s="128">
        <v>0</v>
      </c>
    </row>
    <row r="712" spans="2:4">
      <c r="B712" s="69" t="s">
        <v>1123</v>
      </c>
      <c r="C712" s="128">
        <v>25000000</v>
      </c>
      <c r="D712" s="128">
        <v>0</v>
      </c>
    </row>
    <row r="713" spans="2:4">
      <c r="B713" s="68" t="s">
        <v>606</v>
      </c>
      <c r="C713" s="128">
        <v>313032930</v>
      </c>
      <c r="D713" s="128">
        <v>43418000</v>
      </c>
    </row>
    <row r="714" spans="2:4">
      <c r="B714" s="69" t="s">
        <v>1124</v>
      </c>
      <c r="C714" s="128">
        <v>313032930</v>
      </c>
      <c r="D714" s="128">
        <v>43418000</v>
      </c>
    </row>
    <row r="715" spans="2:4">
      <c r="B715" s="68" t="s">
        <v>607</v>
      </c>
      <c r="C715" s="128">
        <v>8462477</v>
      </c>
      <c r="D715" s="128">
        <v>3642596.34</v>
      </c>
    </row>
    <row r="716" spans="2:4">
      <c r="B716" s="69" t="s">
        <v>1125</v>
      </c>
      <c r="C716" s="128">
        <v>8462477</v>
      </c>
      <c r="D716" s="128">
        <v>3642596.34</v>
      </c>
    </row>
    <row r="717" spans="2:4">
      <c r="B717" s="68" t="s">
        <v>608</v>
      </c>
      <c r="C717" s="128">
        <v>71847842</v>
      </c>
      <c r="D717" s="128">
        <v>13444320.620000001</v>
      </c>
    </row>
    <row r="718" spans="2:4">
      <c r="B718" s="69" t="s">
        <v>1126</v>
      </c>
      <c r="C718" s="128">
        <v>71847842</v>
      </c>
      <c r="D718" s="128">
        <v>13444320.620000001</v>
      </c>
    </row>
    <row r="719" spans="2:4">
      <c r="B719" s="68" t="s">
        <v>609</v>
      </c>
      <c r="C719" s="128">
        <v>2130267</v>
      </c>
      <c r="D719" s="128">
        <v>0</v>
      </c>
    </row>
    <row r="720" spans="2:4">
      <c r="B720" s="69" t="s">
        <v>1127</v>
      </c>
      <c r="C720" s="128">
        <v>2130267</v>
      </c>
      <c r="D720" s="128">
        <v>0</v>
      </c>
    </row>
    <row r="721" spans="2:4">
      <c r="B721" s="68" t="s">
        <v>610</v>
      </c>
      <c r="C721" s="128">
        <v>2130267</v>
      </c>
      <c r="D721" s="128">
        <v>0</v>
      </c>
    </row>
    <row r="722" spans="2:4">
      <c r="B722" s="69" t="s">
        <v>1128</v>
      </c>
      <c r="C722" s="128">
        <v>2130267</v>
      </c>
      <c r="D722" s="128">
        <v>0</v>
      </c>
    </row>
    <row r="723" spans="2:4">
      <c r="B723" s="68" t="s">
        <v>611</v>
      </c>
      <c r="C723" s="128">
        <v>2466670</v>
      </c>
      <c r="D723" s="128">
        <v>13720435.869999999</v>
      </c>
    </row>
    <row r="724" spans="2:4">
      <c r="B724" s="69" t="s">
        <v>1129</v>
      </c>
      <c r="C724" s="128">
        <v>2466670</v>
      </c>
      <c r="D724" s="128">
        <v>13720435.869999999</v>
      </c>
    </row>
    <row r="725" spans="2:4">
      <c r="B725" s="68" t="s">
        <v>612</v>
      </c>
      <c r="C725" s="128">
        <v>2130267</v>
      </c>
      <c r="D725" s="128">
        <v>0</v>
      </c>
    </row>
    <row r="726" spans="2:4">
      <c r="B726" s="69" t="s">
        <v>1130</v>
      </c>
      <c r="C726" s="128">
        <v>2130267</v>
      </c>
      <c r="D726" s="128">
        <v>0</v>
      </c>
    </row>
    <row r="727" spans="2:4">
      <c r="B727" s="68" t="s">
        <v>613</v>
      </c>
      <c r="C727" s="128">
        <v>2130267</v>
      </c>
      <c r="D727" s="128">
        <v>0</v>
      </c>
    </row>
    <row r="728" spans="2:4">
      <c r="B728" s="69" t="s">
        <v>1131</v>
      </c>
      <c r="C728" s="128">
        <v>2130267</v>
      </c>
      <c r="D728" s="128">
        <v>0</v>
      </c>
    </row>
    <row r="729" spans="2:4">
      <c r="B729" s="68" t="s">
        <v>614</v>
      </c>
      <c r="C729" s="128">
        <v>802464</v>
      </c>
      <c r="D729" s="128">
        <v>0</v>
      </c>
    </row>
    <row r="730" spans="2:4">
      <c r="B730" s="69" t="s">
        <v>1132</v>
      </c>
      <c r="C730" s="128">
        <v>802464</v>
      </c>
      <c r="D730" s="128">
        <v>0</v>
      </c>
    </row>
    <row r="731" spans="2:4">
      <c r="B731" s="68" t="s">
        <v>615</v>
      </c>
      <c r="C731" s="128">
        <v>802463</v>
      </c>
      <c r="D731" s="128">
        <v>0</v>
      </c>
    </row>
    <row r="732" spans="2:4">
      <c r="B732" s="69" t="s">
        <v>1133</v>
      </c>
      <c r="C732" s="128">
        <v>802463</v>
      </c>
      <c r="D732" s="128">
        <v>0</v>
      </c>
    </row>
    <row r="733" spans="2:4">
      <c r="B733" s="68" t="s">
        <v>616</v>
      </c>
      <c r="C733" s="128">
        <v>802464</v>
      </c>
      <c r="D733" s="128">
        <v>0</v>
      </c>
    </row>
    <row r="734" spans="2:4">
      <c r="B734" s="69" t="s">
        <v>1134</v>
      </c>
      <c r="C734" s="128">
        <v>802464</v>
      </c>
      <c r="D734" s="128">
        <v>0</v>
      </c>
    </row>
    <row r="735" spans="2:4">
      <c r="B735" s="68" t="s">
        <v>617</v>
      </c>
      <c r="C735" s="128">
        <v>22354493</v>
      </c>
      <c r="D735" s="128">
        <v>60138.82</v>
      </c>
    </row>
    <row r="736" spans="2:4">
      <c r="B736" s="69" t="s">
        <v>1135</v>
      </c>
      <c r="C736" s="128">
        <v>22354493</v>
      </c>
      <c r="D736" s="128">
        <v>60138.82</v>
      </c>
    </row>
    <row r="737" spans="2:4">
      <c r="B737" s="68" t="s">
        <v>618</v>
      </c>
      <c r="C737" s="128">
        <v>802464</v>
      </c>
      <c r="D737" s="128">
        <v>0</v>
      </c>
    </row>
    <row r="738" spans="2:4">
      <c r="B738" s="69" t="s">
        <v>1136</v>
      </c>
      <c r="C738" s="128">
        <v>802464</v>
      </c>
      <c r="D738" s="128">
        <v>0</v>
      </c>
    </row>
    <row r="739" spans="2:4">
      <c r="B739" s="68" t="s">
        <v>619</v>
      </c>
      <c r="C739" s="128">
        <v>8114294</v>
      </c>
      <c r="D739" s="128">
        <v>0</v>
      </c>
    </row>
    <row r="740" spans="2:4">
      <c r="B740" s="69" t="s">
        <v>1137</v>
      </c>
      <c r="C740" s="128">
        <v>8114294</v>
      </c>
      <c r="D740" s="128">
        <v>0</v>
      </c>
    </row>
    <row r="741" spans="2:4">
      <c r="B741" s="68" t="s">
        <v>620</v>
      </c>
      <c r="C741" s="128">
        <v>139932800</v>
      </c>
      <c r="D741" s="128">
        <v>14371334.359999999</v>
      </c>
    </row>
    <row r="742" spans="2:4">
      <c r="B742" s="69" t="s">
        <v>1138</v>
      </c>
      <c r="C742" s="128">
        <v>139932800</v>
      </c>
      <c r="D742" s="128">
        <v>14371334.359999999</v>
      </c>
    </row>
    <row r="743" spans="2:4">
      <c r="B743" s="68" t="s">
        <v>621</v>
      </c>
      <c r="C743" s="128">
        <v>49333414</v>
      </c>
      <c r="D743" s="128">
        <v>6652828.8600000003</v>
      </c>
    </row>
    <row r="744" spans="2:4">
      <c r="B744" s="69" t="s">
        <v>1139</v>
      </c>
      <c r="C744" s="128">
        <v>49333414</v>
      </c>
      <c r="D744" s="128">
        <v>6652828.8600000003</v>
      </c>
    </row>
    <row r="745" spans="2:4">
      <c r="B745" s="68" t="s">
        <v>622</v>
      </c>
      <c r="C745" s="128">
        <v>14902995</v>
      </c>
      <c r="D745" s="128">
        <v>0</v>
      </c>
    </row>
    <row r="746" spans="2:4">
      <c r="B746" s="69" t="s">
        <v>1140</v>
      </c>
      <c r="C746" s="128">
        <v>14902995</v>
      </c>
      <c r="D746" s="128">
        <v>0</v>
      </c>
    </row>
    <row r="747" spans="2:4">
      <c r="B747" s="68" t="s">
        <v>623</v>
      </c>
      <c r="C747" s="128">
        <v>3123819</v>
      </c>
      <c r="D747" s="128">
        <v>0</v>
      </c>
    </row>
    <row r="748" spans="2:4">
      <c r="B748" s="69" t="s">
        <v>1141</v>
      </c>
      <c r="C748" s="128">
        <v>3123819</v>
      </c>
      <c r="D748" s="128">
        <v>0</v>
      </c>
    </row>
    <row r="749" spans="2:4">
      <c r="B749" s="68" t="s">
        <v>624</v>
      </c>
      <c r="C749" s="128">
        <v>1241916</v>
      </c>
      <c r="D749" s="128">
        <v>0</v>
      </c>
    </row>
    <row r="750" spans="2:4">
      <c r="B750" s="69" t="s">
        <v>1142</v>
      </c>
      <c r="C750" s="128">
        <v>1241916</v>
      </c>
      <c r="D750" s="128">
        <v>0</v>
      </c>
    </row>
    <row r="751" spans="2:4">
      <c r="B751" s="68" t="s">
        <v>625</v>
      </c>
      <c r="C751" s="128">
        <v>1241916</v>
      </c>
      <c r="D751" s="128">
        <v>0</v>
      </c>
    </row>
    <row r="752" spans="2:4">
      <c r="B752" s="69" t="s">
        <v>1143</v>
      </c>
      <c r="C752" s="128">
        <v>1241916</v>
      </c>
      <c r="D752" s="128">
        <v>0</v>
      </c>
    </row>
    <row r="753" spans="2:4">
      <c r="B753" s="68" t="s">
        <v>626</v>
      </c>
      <c r="C753" s="128">
        <v>5517208</v>
      </c>
      <c r="D753" s="128">
        <v>0</v>
      </c>
    </row>
    <row r="754" spans="2:4">
      <c r="B754" s="69" t="s">
        <v>1144</v>
      </c>
      <c r="C754" s="128">
        <v>5517208</v>
      </c>
      <c r="D754" s="128">
        <v>0</v>
      </c>
    </row>
    <row r="755" spans="2:4">
      <c r="B755" s="68" t="s">
        <v>627</v>
      </c>
      <c r="C755" s="128">
        <v>5517208</v>
      </c>
      <c r="D755" s="128">
        <v>0</v>
      </c>
    </row>
    <row r="756" spans="2:4">
      <c r="B756" s="69" t="s">
        <v>1145</v>
      </c>
      <c r="C756" s="128">
        <v>5517208</v>
      </c>
      <c r="D756" s="128">
        <v>0</v>
      </c>
    </row>
    <row r="757" spans="2:4">
      <c r="B757" s="68" t="s">
        <v>628</v>
      </c>
      <c r="C757" s="128">
        <v>17708585</v>
      </c>
      <c r="D757" s="128">
        <v>0</v>
      </c>
    </row>
    <row r="758" spans="2:4">
      <c r="B758" s="69" t="s">
        <v>1146</v>
      </c>
      <c r="C758" s="128">
        <v>17708585</v>
      </c>
      <c r="D758" s="128">
        <v>0</v>
      </c>
    </row>
    <row r="759" spans="2:4">
      <c r="B759" s="68" t="s">
        <v>629</v>
      </c>
      <c r="C759" s="128">
        <v>5517208</v>
      </c>
      <c r="D759" s="128">
        <v>0</v>
      </c>
    </row>
    <row r="760" spans="2:4">
      <c r="B760" s="69" t="s">
        <v>1147</v>
      </c>
      <c r="C760" s="128">
        <v>5517208</v>
      </c>
      <c r="D760" s="128">
        <v>0</v>
      </c>
    </row>
    <row r="761" spans="2:4">
      <c r="B761" s="65" t="s">
        <v>307</v>
      </c>
      <c r="C761" s="128">
        <v>527597081</v>
      </c>
      <c r="D761" s="128">
        <v>58689308.419999994</v>
      </c>
    </row>
    <row r="762" spans="2:4">
      <c r="B762" s="67" t="s">
        <v>295</v>
      </c>
      <c r="C762" s="129">
        <v>351400482</v>
      </c>
      <c r="D762" s="129">
        <v>55275906.549999997</v>
      </c>
    </row>
    <row r="763" spans="2:4">
      <c r="B763" s="68" t="s">
        <v>630</v>
      </c>
      <c r="C763" s="128">
        <v>2154043</v>
      </c>
      <c r="D763" s="128">
        <v>0</v>
      </c>
    </row>
    <row r="764" spans="2:4">
      <c r="B764" s="69" t="s">
        <v>1148</v>
      </c>
      <c r="C764" s="128">
        <v>2154043</v>
      </c>
      <c r="D764" s="128">
        <v>0</v>
      </c>
    </row>
    <row r="765" spans="2:4">
      <c r="B765" s="68" t="s">
        <v>631</v>
      </c>
      <c r="C765" s="128">
        <v>1595659</v>
      </c>
      <c r="D765" s="128">
        <v>0</v>
      </c>
    </row>
    <row r="766" spans="2:4">
      <c r="B766" s="69" t="s">
        <v>1149</v>
      </c>
      <c r="C766" s="128">
        <v>1595659</v>
      </c>
      <c r="D766" s="128">
        <v>0</v>
      </c>
    </row>
    <row r="767" spans="2:4">
      <c r="B767" s="68" t="s">
        <v>632</v>
      </c>
      <c r="C767" s="128">
        <v>2154043</v>
      </c>
      <c r="D767" s="128">
        <v>0</v>
      </c>
    </row>
    <row r="768" spans="2:4">
      <c r="B768" s="69" t="s">
        <v>1150</v>
      </c>
      <c r="C768" s="128">
        <v>2154043</v>
      </c>
      <c r="D768" s="128">
        <v>0</v>
      </c>
    </row>
    <row r="769" spans="2:4">
      <c r="B769" s="68" t="s">
        <v>633</v>
      </c>
      <c r="C769" s="128">
        <v>2154043</v>
      </c>
      <c r="D769" s="128">
        <v>0</v>
      </c>
    </row>
    <row r="770" spans="2:4">
      <c r="B770" s="69" t="s">
        <v>1151</v>
      </c>
      <c r="C770" s="128">
        <v>2154043</v>
      </c>
      <c r="D770" s="128">
        <v>0</v>
      </c>
    </row>
    <row r="771" spans="2:4">
      <c r="B771" s="68" t="s">
        <v>634</v>
      </c>
      <c r="C771" s="128">
        <v>1595659</v>
      </c>
      <c r="D771" s="128">
        <v>0</v>
      </c>
    </row>
    <row r="772" spans="2:4">
      <c r="B772" s="69" t="s">
        <v>1152</v>
      </c>
      <c r="C772" s="128">
        <v>1595659</v>
      </c>
      <c r="D772" s="128">
        <v>0</v>
      </c>
    </row>
    <row r="773" spans="2:4">
      <c r="B773" s="68" t="s">
        <v>635</v>
      </c>
      <c r="C773" s="128">
        <v>4231239</v>
      </c>
      <c r="D773" s="128">
        <v>0</v>
      </c>
    </row>
    <row r="774" spans="2:4">
      <c r="B774" s="69" t="s">
        <v>1153</v>
      </c>
      <c r="C774" s="128">
        <v>4231239</v>
      </c>
      <c r="D774" s="128">
        <v>0</v>
      </c>
    </row>
    <row r="775" spans="2:4">
      <c r="B775" s="68" t="s">
        <v>636</v>
      </c>
      <c r="C775" s="128">
        <v>3859232</v>
      </c>
      <c r="D775" s="128">
        <v>0</v>
      </c>
    </row>
    <row r="776" spans="2:4">
      <c r="B776" s="69" t="s">
        <v>1154</v>
      </c>
      <c r="C776" s="128">
        <v>3859232</v>
      </c>
      <c r="D776" s="128">
        <v>0</v>
      </c>
    </row>
    <row r="777" spans="2:4">
      <c r="B777" s="68" t="s">
        <v>637</v>
      </c>
      <c r="C777" s="128">
        <v>7500000</v>
      </c>
      <c r="D777" s="128">
        <v>0</v>
      </c>
    </row>
    <row r="778" spans="2:4">
      <c r="B778" s="69" t="s">
        <v>1155</v>
      </c>
      <c r="C778" s="128">
        <v>7500000</v>
      </c>
      <c r="D778" s="128">
        <v>0</v>
      </c>
    </row>
    <row r="779" spans="2:4">
      <c r="B779" s="68" t="s">
        <v>638</v>
      </c>
      <c r="C779" s="128">
        <v>6209581</v>
      </c>
      <c r="D779" s="128">
        <v>0</v>
      </c>
    </row>
    <row r="780" spans="2:4">
      <c r="B780" s="69" t="s">
        <v>1156</v>
      </c>
      <c r="C780" s="128">
        <v>6209581</v>
      </c>
      <c r="D780" s="128">
        <v>0</v>
      </c>
    </row>
    <row r="781" spans="2:4">
      <c r="B781" s="68" t="s">
        <v>639</v>
      </c>
      <c r="C781" s="128">
        <v>13341984</v>
      </c>
      <c r="D781" s="128">
        <v>0</v>
      </c>
    </row>
    <row r="782" spans="2:4">
      <c r="B782" s="69" t="s">
        <v>1157</v>
      </c>
      <c r="C782" s="128">
        <v>13341984</v>
      </c>
      <c r="D782" s="128">
        <v>0</v>
      </c>
    </row>
    <row r="783" spans="2:4">
      <c r="B783" s="68" t="s">
        <v>640</v>
      </c>
      <c r="C783" s="128">
        <v>3615288</v>
      </c>
      <c r="D783" s="128">
        <v>0</v>
      </c>
    </row>
    <row r="784" spans="2:4">
      <c r="B784" s="69" t="s">
        <v>1158</v>
      </c>
      <c r="C784" s="128">
        <v>3615288</v>
      </c>
      <c r="D784" s="128">
        <v>0</v>
      </c>
    </row>
    <row r="785" spans="2:4">
      <c r="B785" s="68" t="s">
        <v>641</v>
      </c>
      <c r="C785" s="128">
        <v>52029853</v>
      </c>
      <c r="D785" s="128">
        <v>17909199.219999999</v>
      </c>
    </row>
    <row r="786" spans="2:4">
      <c r="B786" s="69" t="s">
        <v>1159</v>
      </c>
      <c r="C786" s="128">
        <v>52029853</v>
      </c>
      <c r="D786" s="128">
        <v>17909199.219999999</v>
      </c>
    </row>
    <row r="787" spans="2:4">
      <c r="B787" s="68" t="s">
        <v>642</v>
      </c>
      <c r="C787" s="128">
        <v>14800024</v>
      </c>
      <c r="D787" s="128">
        <v>0</v>
      </c>
    </row>
    <row r="788" spans="2:4">
      <c r="B788" s="69" t="s">
        <v>1160</v>
      </c>
      <c r="C788" s="128">
        <v>14800024</v>
      </c>
      <c r="D788" s="128">
        <v>0</v>
      </c>
    </row>
    <row r="789" spans="2:4">
      <c r="B789" s="68" t="s">
        <v>643</v>
      </c>
      <c r="C789" s="128">
        <v>184055072</v>
      </c>
      <c r="D789" s="128">
        <v>29303322.559999999</v>
      </c>
    </row>
    <row r="790" spans="2:4">
      <c r="B790" s="69" t="s">
        <v>1161</v>
      </c>
      <c r="C790" s="128">
        <v>184055072</v>
      </c>
      <c r="D790" s="128">
        <v>29303322.559999999</v>
      </c>
    </row>
    <row r="791" spans="2:4">
      <c r="B791" s="68" t="s">
        <v>644</v>
      </c>
      <c r="C791" s="128">
        <v>12495276</v>
      </c>
      <c r="D791" s="128">
        <v>8063384.7699999996</v>
      </c>
    </row>
    <row r="792" spans="2:4">
      <c r="B792" s="69" t="s">
        <v>1162</v>
      </c>
      <c r="C792" s="128">
        <v>12495276</v>
      </c>
      <c r="D792" s="128">
        <v>8063384.7699999996</v>
      </c>
    </row>
    <row r="793" spans="2:4">
      <c r="B793" s="68" t="s">
        <v>645</v>
      </c>
      <c r="C793" s="128">
        <v>4967665</v>
      </c>
      <c r="D793" s="128">
        <v>0</v>
      </c>
    </row>
    <row r="794" spans="2:4">
      <c r="B794" s="69" t="s">
        <v>1163</v>
      </c>
      <c r="C794" s="128">
        <v>4967665</v>
      </c>
      <c r="D794" s="128">
        <v>0</v>
      </c>
    </row>
    <row r="795" spans="2:4">
      <c r="B795" s="68" t="s">
        <v>646</v>
      </c>
      <c r="C795" s="128">
        <v>5578785</v>
      </c>
      <c r="D795" s="128">
        <v>0</v>
      </c>
    </row>
    <row r="796" spans="2:4">
      <c r="B796" s="69" t="s">
        <v>1164</v>
      </c>
      <c r="C796" s="128">
        <v>5578785</v>
      </c>
      <c r="D796" s="128">
        <v>0</v>
      </c>
    </row>
    <row r="797" spans="2:4">
      <c r="B797" s="68" t="s">
        <v>647</v>
      </c>
      <c r="C797" s="128">
        <v>5578785</v>
      </c>
      <c r="D797" s="128">
        <v>0</v>
      </c>
    </row>
    <row r="798" spans="2:4">
      <c r="B798" s="69" t="s">
        <v>1165</v>
      </c>
      <c r="C798" s="128">
        <v>5578785</v>
      </c>
      <c r="D798" s="128">
        <v>0</v>
      </c>
    </row>
    <row r="799" spans="2:4">
      <c r="B799" s="68" t="s">
        <v>648</v>
      </c>
      <c r="C799" s="128">
        <v>5578785</v>
      </c>
      <c r="D799" s="128">
        <v>0</v>
      </c>
    </row>
    <row r="800" spans="2:4">
      <c r="B800" s="69" t="s">
        <v>1166</v>
      </c>
      <c r="C800" s="128">
        <v>5578785</v>
      </c>
      <c r="D800" s="128">
        <v>0</v>
      </c>
    </row>
    <row r="801" spans="2:4">
      <c r="B801" s="68" t="s">
        <v>649</v>
      </c>
      <c r="C801" s="128">
        <v>17905466</v>
      </c>
      <c r="D801" s="128">
        <v>0</v>
      </c>
    </row>
    <row r="802" spans="2:4">
      <c r="B802" s="69" t="s">
        <v>1167</v>
      </c>
      <c r="C802" s="128">
        <v>17905466</v>
      </c>
      <c r="D802" s="128">
        <v>0</v>
      </c>
    </row>
    <row r="803" spans="2:4">
      <c r="B803" s="67" t="s">
        <v>298</v>
      </c>
      <c r="C803" s="129">
        <v>176196599</v>
      </c>
      <c r="D803" s="129">
        <v>3413401.87</v>
      </c>
    </row>
    <row r="804" spans="2:4">
      <c r="B804" s="68" t="s">
        <v>361</v>
      </c>
      <c r="C804" s="128">
        <v>176196599</v>
      </c>
      <c r="D804" s="128">
        <v>3413401.87</v>
      </c>
    </row>
    <row r="805" spans="2:4">
      <c r="B805" s="69" t="s">
        <v>875</v>
      </c>
      <c r="C805" s="128">
        <v>176196599</v>
      </c>
      <c r="D805" s="128">
        <v>3413401.87</v>
      </c>
    </row>
    <row r="806" spans="2:4">
      <c r="B806" s="65" t="s">
        <v>650</v>
      </c>
      <c r="C806" s="128">
        <v>729280965</v>
      </c>
      <c r="D806" s="128">
        <v>131851000.34</v>
      </c>
    </row>
    <row r="807" spans="2:4">
      <c r="B807" s="67" t="s">
        <v>295</v>
      </c>
      <c r="C807" s="129">
        <v>729280965</v>
      </c>
      <c r="D807" s="129">
        <v>131851000.34</v>
      </c>
    </row>
    <row r="808" spans="2:4">
      <c r="B808" s="68" t="s">
        <v>651</v>
      </c>
      <c r="C808" s="128">
        <v>2609354</v>
      </c>
      <c r="D808" s="128">
        <v>0</v>
      </c>
    </row>
    <row r="809" spans="2:4">
      <c r="B809" s="69" t="s">
        <v>1168</v>
      </c>
      <c r="C809" s="128">
        <v>2609354</v>
      </c>
      <c r="D809" s="128">
        <v>0</v>
      </c>
    </row>
    <row r="810" spans="2:4">
      <c r="B810" s="68" t="s">
        <v>652</v>
      </c>
      <c r="C810" s="128">
        <v>4933341</v>
      </c>
      <c r="D810" s="128">
        <v>0</v>
      </c>
    </row>
    <row r="811" spans="2:4">
      <c r="B811" s="69" t="s">
        <v>1169</v>
      </c>
      <c r="C811" s="128">
        <v>4933341</v>
      </c>
      <c r="D811" s="128">
        <v>0</v>
      </c>
    </row>
    <row r="812" spans="2:4">
      <c r="B812" s="68" t="s">
        <v>653</v>
      </c>
      <c r="C812" s="128">
        <v>6962809</v>
      </c>
      <c r="D812" s="128">
        <v>0</v>
      </c>
    </row>
    <row r="813" spans="2:4">
      <c r="B813" s="69" t="s">
        <v>1170</v>
      </c>
      <c r="C813" s="128">
        <v>6962809</v>
      </c>
      <c r="D813" s="128">
        <v>0</v>
      </c>
    </row>
    <row r="814" spans="2:4">
      <c r="B814" s="68" t="s">
        <v>654</v>
      </c>
      <c r="C814" s="128">
        <v>127760000</v>
      </c>
      <c r="D814" s="128">
        <v>0</v>
      </c>
    </row>
    <row r="815" spans="2:4">
      <c r="B815" s="69" t="s">
        <v>1171</v>
      </c>
      <c r="C815" s="128">
        <v>127760000</v>
      </c>
      <c r="D815" s="128">
        <v>0</v>
      </c>
    </row>
    <row r="816" spans="2:4">
      <c r="B816" s="68" t="s">
        <v>655</v>
      </c>
      <c r="C816" s="128">
        <v>16532462</v>
      </c>
      <c r="D816" s="128">
        <v>0</v>
      </c>
    </row>
    <row r="817" spans="2:4">
      <c r="B817" s="69" t="s">
        <v>1172</v>
      </c>
      <c r="C817" s="128">
        <v>16532462</v>
      </c>
      <c r="D817" s="128">
        <v>0</v>
      </c>
    </row>
    <row r="818" spans="2:4">
      <c r="B818" s="68" t="s">
        <v>656</v>
      </c>
      <c r="C818" s="128">
        <v>7451498</v>
      </c>
      <c r="D818" s="128">
        <v>0</v>
      </c>
    </row>
    <row r="819" spans="2:4">
      <c r="B819" s="69" t="s">
        <v>1173</v>
      </c>
      <c r="C819" s="128">
        <v>7451498</v>
      </c>
      <c r="D819" s="128">
        <v>0</v>
      </c>
    </row>
    <row r="820" spans="2:4">
      <c r="B820" s="68" t="s">
        <v>657</v>
      </c>
      <c r="C820" s="128">
        <v>5114956</v>
      </c>
      <c r="D820" s="128">
        <v>0</v>
      </c>
    </row>
    <row r="821" spans="2:4">
      <c r="B821" s="69" t="s">
        <v>1174</v>
      </c>
      <c r="C821" s="128">
        <v>5114956</v>
      </c>
      <c r="D821" s="128">
        <v>0</v>
      </c>
    </row>
    <row r="822" spans="2:4">
      <c r="B822" s="68" t="s">
        <v>658</v>
      </c>
      <c r="C822" s="128">
        <v>221056679</v>
      </c>
      <c r="D822" s="128">
        <v>119775952.52</v>
      </c>
    </row>
    <row r="823" spans="2:4">
      <c r="B823" s="69" t="s">
        <v>1175</v>
      </c>
      <c r="C823" s="128">
        <v>221056679</v>
      </c>
      <c r="D823" s="128">
        <v>119775952.52</v>
      </c>
    </row>
    <row r="824" spans="2:4">
      <c r="B824" s="68" t="s">
        <v>659</v>
      </c>
      <c r="C824" s="128">
        <v>24666707</v>
      </c>
      <c r="D824" s="128">
        <v>12075047.82</v>
      </c>
    </row>
    <row r="825" spans="2:4">
      <c r="B825" s="69" t="s">
        <v>1176</v>
      </c>
      <c r="C825" s="128">
        <v>24666707</v>
      </c>
      <c r="D825" s="128">
        <v>12075047.82</v>
      </c>
    </row>
    <row r="826" spans="2:4">
      <c r="B826" s="68" t="s">
        <v>660</v>
      </c>
      <c r="C826" s="128">
        <v>65053424</v>
      </c>
      <c r="D826" s="128">
        <v>0</v>
      </c>
    </row>
    <row r="827" spans="2:4">
      <c r="B827" s="69" t="s">
        <v>1177</v>
      </c>
      <c r="C827" s="128">
        <v>65053424</v>
      </c>
      <c r="D827" s="128">
        <v>0</v>
      </c>
    </row>
    <row r="828" spans="2:4">
      <c r="B828" s="68" t="s">
        <v>661</v>
      </c>
      <c r="C828" s="128">
        <v>18742915</v>
      </c>
      <c r="D828" s="128">
        <v>0</v>
      </c>
    </row>
    <row r="829" spans="2:4">
      <c r="B829" s="69" t="s">
        <v>1178</v>
      </c>
      <c r="C829" s="128">
        <v>18742915</v>
      </c>
      <c r="D829" s="128">
        <v>0</v>
      </c>
    </row>
    <row r="830" spans="2:4">
      <c r="B830" s="68" t="s">
        <v>662</v>
      </c>
      <c r="C830" s="128">
        <v>9935330</v>
      </c>
      <c r="D830" s="128">
        <v>0</v>
      </c>
    </row>
    <row r="831" spans="2:4">
      <c r="B831" s="69" t="s">
        <v>1179</v>
      </c>
      <c r="C831" s="128">
        <v>9935330</v>
      </c>
      <c r="D831" s="128">
        <v>0</v>
      </c>
    </row>
    <row r="832" spans="2:4">
      <c r="B832" s="68" t="s">
        <v>663</v>
      </c>
      <c r="C832" s="128">
        <v>218461490</v>
      </c>
      <c r="D832" s="128">
        <v>0</v>
      </c>
    </row>
    <row r="833" spans="2:4">
      <c r="B833" s="69" t="s">
        <v>1180</v>
      </c>
      <c r="C833" s="128">
        <v>218461490</v>
      </c>
      <c r="D833" s="128">
        <v>0</v>
      </c>
    </row>
    <row r="834" spans="2:4">
      <c r="B834" s="65" t="s">
        <v>664</v>
      </c>
      <c r="C834" s="128">
        <v>285918584</v>
      </c>
      <c r="D834" s="128">
        <v>11681014.5</v>
      </c>
    </row>
    <row r="835" spans="2:4">
      <c r="B835" s="67" t="s">
        <v>295</v>
      </c>
      <c r="C835" s="129">
        <v>285918584</v>
      </c>
      <c r="D835" s="129">
        <v>11681014.5</v>
      </c>
    </row>
    <row r="836" spans="2:4">
      <c r="B836" s="68" t="s">
        <v>665</v>
      </c>
      <c r="C836" s="128">
        <v>2466670</v>
      </c>
      <c r="D836" s="128">
        <v>0</v>
      </c>
    </row>
    <row r="837" spans="2:4">
      <c r="B837" s="69" t="s">
        <v>1181</v>
      </c>
      <c r="C837" s="128">
        <v>2466670</v>
      </c>
      <c r="D837" s="128">
        <v>0</v>
      </c>
    </row>
    <row r="838" spans="2:4">
      <c r="B838" s="68" t="s">
        <v>666</v>
      </c>
      <c r="C838" s="128">
        <v>249525421</v>
      </c>
      <c r="D838" s="128">
        <v>0</v>
      </c>
    </row>
    <row r="839" spans="2:4">
      <c r="B839" s="69" t="s">
        <v>1182</v>
      </c>
      <c r="C839" s="128">
        <v>249525421</v>
      </c>
      <c r="D839" s="128">
        <v>0</v>
      </c>
    </row>
    <row r="840" spans="2:4">
      <c r="B840" s="68" t="s">
        <v>667</v>
      </c>
      <c r="C840" s="128">
        <v>1499668</v>
      </c>
      <c r="D840" s="128">
        <v>0</v>
      </c>
    </row>
    <row r="841" spans="2:4">
      <c r="B841" s="69" t="s">
        <v>1183</v>
      </c>
      <c r="C841" s="128">
        <v>1499668</v>
      </c>
      <c r="D841" s="128">
        <v>0</v>
      </c>
    </row>
    <row r="842" spans="2:4">
      <c r="B842" s="68" t="s">
        <v>668</v>
      </c>
      <c r="C842" s="128">
        <v>4933341</v>
      </c>
      <c r="D842" s="128">
        <v>0</v>
      </c>
    </row>
    <row r="843" spans="2:4">
      <c r="B843" s="69" t="s">
        <v>1184</v>
      </c>
      <c r="C843" s="128">
        <v>4933341</v>
      </c>
      <c r="D843" s="128">
        <v>0</v>
      </c>
    </row>
    <row r="844" spans="2:4">
      <c r="B844" s="68" t="s">
        <v>669</v>
      </c>
      <c r="C844" s="128">
        <v>3123819</v>
      </c>
      <c r="D844" s="128">
        <v>0</v>
      </c>
    </row>
    <row r="845" spans="2:4">
      <c r="B845" s="69" t="s">
        <v>1185</v>
      </c>
      <c r="C845" s="128">
        <v>3123819</v>
      </c>
      <c r="D845" s="128">
        <v>0</v>
      </c>
    </row>
    <row r="846" spans="2:4">
      <c r="B846" s="68" t="s">
        <v>670</v>
      </c>
      <c r="C846" s="128">
        <v>4499005</v>
      </c>
      <c r="D846" s="128">
        <v>0</v>
      </c>
    </row>
    <row r="847" spans="2:4">
      <c r="B847" s="69" t="s">
        <v>1186</v>
      </c>
      <c r="C847" s="128">
        <v>4499005</v>
      </c>
      <c r="D847" s="128">
        <v>0</v>
      </c>
    </row>
    <row r="848" spans="2:4">
      <c r="B848" s="68" t="s">
        <v>671</v>
      </c>
      <c r="C848" s="128">
        <v>6209581</v>
      </c>
      <c r="D848" s="128">
        <v>0</v>
      </c>
    </row>
    <row r="849" spans="2:4">
      <c r="B849" s="69" t="s">
        <v>1187</v>
      </c>
      <c r="C849" s="128">
        <v>6209581</v>
      </c>
      <c r="D849" s="128">
        <v>0</v>
      </c>
    </row>
    <row r="850" spans="2:4">
      <c r="B850" s="68" t="s">
        <v>672</v>
      </c>
      <c r="C850" s="128">
        <v>13661079</v>
      </c>
      <c r="D850" s="128">
        <v>11681014.5</v>
      </c>
    </row>
    <row r="851" spans="2:4">
      <c r="B851" s="69" t="s">
        <v>1188</v>
      </c>
      <c r="C851" s="128">
        <v>13661079</v>
      </c>
      <c r="D851" s="128">
        <v>11681014.5</v>
      </c>
    </row>
    <row r="852" spans="2:4">
      <c r="B852" s="65" t="s">
        <v>308</v>
      </c>
      <c r="C852" s="128">
        <v>3261928443</v>
      </c>
      <c r="D852" s="128">
        <v>965607358.3499999</v>
      </c>
    </row>
    <row r="853" spans="2:4">
      <c r="B853" s="67" t="s">
        <v>295</v>
      </c>
      <c r="C853" s="129">
        <v>1998949282</v>
      </c>
      <c r="D853" s="129">
        <v>406486249.34999996</v>
      </c>
    </row>
    <row r="854" spans="2:4">
      <c r="B854" s="68" t="s">
        <v>673</v>
      </c>
      <c r="C854" s="128">
        <v>5907465</v>
      </c>
      <c r="D854" s="128">
        <v>5907465</v>
      </c>
    </row>
    <row r="855" spans="2:4">
      <c r="B855" s="69" t="s">
        <v>1189</v>
      </c>
      <c r="C855" s="128">
        <v>5907465</v>
      </c>
      <c r="D855" s="128">
        <v>5907465</v>
      </c>
    </row>
    <row r="856" spans="2:4">
      <c r="B856" s="68" t="s">
        <v>674</v>
      </c>
      <c r="C856" s="128">
        <v>249497570</v>
      </c>
      <c r="D856" s="128">
        <v>0</v>
      </c>
    </row>
    <row r="857" spans="2:4">
      <c r="B857" s="69" t="s">
        <v>1190</v>
      </c>
      <c r="C857" s="128">
        <v>249497570</v>
      </c>
      <c r="D857" s="128">
        <v>0</v>
      </c>
    </row>
    <row r="858" spans="2:4">
      <c r="B858" s="68" t="s">
        <v>675</v>
      </c>
      <c r="C858" s="128">
        <v>176202365</v>
      </c>
      <c r="D858" s="128">
        <v>0</v>
      </c>
    </row>
    <row r="859" spans="2:4">
      <c r="B859" s="69" t="s">
        <v>1191</v>
      </c>
      <c r="C859" s="128">
        <v>176202365</v>
      </c>
      <c r="D859" s="128">
        <v>0</v>
      </c>
    </row>
    <row r="860" spans="2:4">
      <c r="B860" s="68" t="s">
        <v>676</v>
      </c>
      <c r="C860" s="128">
        <v>9696303</v>
      </c>
      <c r="D860" s="128">
        <v>2181724.44</v>
      </c>
    </row>
    <row r="861" spans="2:4">
      <c r="B861" s="69" t="s">
        <v>1192</v>
      </c>
      <c r="C861" s="128">
        <v>9696303</v>
      </c>
      <c r="D861" s="128">
        <v>2181724.44</v>
      </c>
    </row>
    <row r="862" spans="2:4">
      <c r="B862" s="68" t="s">
        <v>677</v>
      </c>
      <c r="C862" s="128">
        <v>95946749</v>
      </c>
      <c r="D862" s="128">
        <v>25036479</v>
      </c>
    </row>
    <row r="863" spans="2:4">
      <c r="B863" s="69" t="s">
        <v>1193</v>
      </c>
      <c r="C863" s="128">
        <v>95946749</v>
      </c>
      <c r="D863" s="128">
        <v>25036479</v>
      </c>
    </row>
    <row r="864" spans="2:4">
      <c r="B864" s="68" t="s">
        <v>678</v>
      </c>
      <c r="C864" s="128">
        <v>1324871</v>
      </c>
      <c r="D864" s="128">
        <v>1324871</v>
      </c>
    </row>
    <row r="865" spans="2:4">
      <c r="B865" s="69" t="s">
        <v>1194</v>
      </c>
      <c r="C865" s="128">
        <v>1324871</v>
      </c>
      <c r="D865" s="128">
        <v>1324871</v>
      </c>
    </row>
    <row r="866" spans="2:4">
      <c r="B866" s="68" t="s">
        <v>679</v>
      </c>
      <c r="C866" s="128">
        <v>13249833</v>
      </c>
      <c r="D866" s="128">
        <v>5624915.1299999999</v>
      </c>
    </row>
    <row r="867" spans="2:4">
      <c r="B867" s="69" t="s">
        <v>1195</v>
      </c>
      <c r="C867" s="128">
        <v>13249833</v>
      </c>
      <c r="D867" s="128">
        <v>5624915.1299999999</v>
      </c>
    </row>
    <row r="868" spans="2:4">
      <c r="B868" s="68" t="s">
        <v>680</v>
      </c>
      <c r="C868" s="128">
        <v>12527499</v>
      </c>
      <c r="D868" s="128">
        <v>0</v>
      </c>
    </row>
    <row r="869" spans="2:4">
      <c r="B869" s="69" t="s">
        <v>1196</v>
      </c>
      <c r="C869" s="128">
        <v>12527499</v>
      </c>
      <c r="D869" s="128">
        <v>0</v>
      </c>
    </row>
    <row r="870" spans="2:4">
      <c r="B870" s="68" t="s">
        <v>681</v>
      </c>
      <c r="C870" s="128">
        <v>11306212</v>
      </c>
      <c r="D870" s="128">
        <v>0</v>
      </c>
    </row>
    <row r="871" spans="2:4">
      <c r="B871" s="69" t="s">
        <v>1197</v>
      </c>
      <c r="C871" s="128">
        <v>11306212</v>
      </c>
      <c r="D871" s="128">
        <v>0</v>
      </c>
    </row>
    <row r="872" spans="2:4">
      <c r="B872" s="68" t="s">
        <v>682</v>
      </c>
      <c r="C872" s="128">
        <v>28108806</v>
      </c>
      <c r="D872" s="128">
        <v>0</v>
      </c>
    </row>
    <row r="873" spans="2:4">
      <c r="B873" s="69" t="s">
        <v>1198</v>
      </c>
      <c r="C873" s="128">
        <v>28108806</v>
      </c>
      <c r="D873" s="128">
        <v>0</v>
      </c>
    </row>
    <row r="874" spans="2:4">
      <c r="B874" s="68" t="s">
        <v>683</v>
      </c>
      <c r="C874" s="128">
        <v>4662304</v>
      </c>
      <c r="D874" s="128">
        <v>0</v>
      </c>
    </row>
    <row r="875" spans="2:4">
      <c r="B875" s="69" t="s">
        <v>1199</v>
      </c>
      <c r="C875" s="128">
        <v>4662304</v>
      </c>
      <c r="D875" s="128">
        <v>0</v>
      </c>
    </row>
    <row r="876" spans="2:4">
      <c r="B876" s="68" t="s">
        <v>684</v>
      </c>
      <c r="C876" s="128">
        <v>7578759</v>
      </c>
      <c r="D876" s="128">
        <v>0</v>
      </c>
    </row>
    <row r="877" spans="2:4">
      <c r="B877" s="69" t="s">
        <v>1200</v>
      </c>
      <c r="C877" s="128">
        <v>7578759</v>
      </c>
      <c r="D877" s="128">
        <v>0</v>
      </c>
    </row>
    <row r="878" spans="2:4">
      <c r="B878" s="68" t="s">
        <v>685</v>
      </c>
      <c r="C878" s="128">
        <v>293410363</v>
      </c>
      <c r="D878" s="128">
        <v>45900236.43</v>
      </c>
    </row>
    <row r="879" spans="2:4">
      <c r="B879" s="69" t="s">
        <v>1201</v>
      </c>
      <c r="C879" s="128">
        <v>293410363</v>
      </c>
      <c r="D879" s="128">
        <v>45900236.43</v>
      </c>
    </row>
    <row r="880" spans="2:4">
      <c r="B880" s="68" t="s">
        <v>686</v>
      </c>
      <c r="C880" s="128">
        <v>12613299</v>
      </c>
      <c r="D880" s="128">
        <v>0</v>
      </c>
    </row>
    <row r="881" spans="2:4">
      <c r="B881" s="69" t="s">
        <v>1202</v>
      </c>
      <c r="C881" s="128">
        <v>12613299</v>
      </c>
      <c r="D881" s="128">
        <v>0</v>
      </c>
    </row>
    <row r="882" spans="2:4">
      <c r="B882" s="68" t="s">
        <v>687</v>
      </c>
      <c r="C882" s="128">
        <v>73762735</v>
      </c>
      <c r="D882" s="128">
        <v>0</v>
      </c>
    </row>
    <row r="883" spans="2:4">
      <c r="B883" s="69" t="s">
        <v>1203</v>
      </c>
      <c r="C883" s="128">
        <v>73762735</v>
      </c>
      <c r="D883" s="128">
        <v>0</v>
      </c>
    </row>
    <row r="884" spans="2:4">
      <c r="B884" s="68" t="s">
        <v>688</v>
      </c>
      <c r="C884" s="128">
        <v>83205212</v>
      </c>
      <c r="D884" s="128">
        <v>0</v>
      </c>
    </row>
    <row r="885" spans="2:4">
      <c r="B885" s="69" t="s">
        <v>1204</v>
      </c>
      <c r="C885" s="128">
        <v>83205212</v>
      </c>
      <c r="D885" s="128">
        <v>0</v>
      </c>
    </row>
    <row r="886" spans="2:4">
      <c r="B886" s="68" t="s">
        <v>689</v>
      </c>
      <c r="C886" s="128">
        <v>21112577</v>
      </c>
      <c r="D886" s="128">
        <v>0</v>
      </c>
    </row>
    <row r="887" spans="2:4">
      <c r="B887" s="69" t="s">
        <v>1205</v>
      </c>
      <c r="C887" s="128">
        <v>21112577</v>
      </c>
      <c r="D887" s="128">
        <v>0</v>
      </c>
    </row>
    <row r="888" spans="2:4">
      <c r="B888" s="68" t="s">
        <v>690</v>
      </c>
      <c r="C888" s="128">
        <v>138004529</v>
      </c>
      <c r="D888" s="128">
        <v>0</v>
      </c>
    </row>
    <row r="889" spans="2:4">
      <c r="B889" s="69" t="s">
        <v>1206</v>
      </c>
      <c r="C889" s="128">
        <v>138004529</v>
      </c>
      <c r="D889" s="128">
        <v>0</v>
      </c>
    </row>
    <row r="890" spans="2:4">
      <c r="B890" s="68" t="s">
        <v>691</v>
      </c>
      <c r="C890" s="128">
        <v>600000000</v>
      </c>
      <c r="D890" s="128">
        <v>300000000</v>
      </c>
    </row>
    <row r="891" spans="2:4">
      <c r="B891" s="69" t="s">
        <v>1207</v>
      </c>
      <c r="C891" s="128">
        <v>600000000</v>
      </c>
      <c r="D891" s="128">
        <v>300000000</v>
      </c>
    </row>
    <row r="892" spans="2:4">
      <c r="B892" s="68" t="s">
        <v>692</v>
      </c>
      <c r="C892" s="128">
        <v>9371457</v>
      </c>
      <c r="D892" s="128">
        <v>0</v>
      </c>
    </row>
    <row r="893" spans="2:4">
      <c r="B893" s="69" t="s">
        <v>1208</v>
      </c>
      <c r="C893" s="128">
        <v>9371457</v>
      </c>
      <c r="D893" s="128">
        <v>0</v>
      </c>
    </row>
    <row r="894" spans="2:4">
      <c r="B894" s="68" t="s">
        <v>693</v>
      </c>
      <c r="C894" s="128">
        <v>46866744</v>
      </c>
      <c r="D894" s="128">
        <v>0</v>
      </c>
    </row>
    <row r="895" spans="2:4">
      <c r="B895" s="69" t="s">
        <v>1209</v>
      </c>
      <c r="C895" s="128">
        <v>46866744</v>
      </c>
      <c r="D895" s="128">
        <v>0</v>
      </c>
    </row>
    <row r="896" spans="2:4">
      <c r="B896" s="68" t="s">
        <v>694</v>
      </c>
      <c r="C896" s="128">
        <v>62476384</v>
      </c>
      <c r="D896" s="128">
        <v>17403932.199999999</v>
      </c>
    </row>
    <row r="897" spans="2:4">
      <c r="B897" s="69" t="s">
        <v>1210</v>
      </c>
      <c r="C897" s="128">
        <v>62476384</v>
      </c>
      <c r="D897" s="128">
        <v>17403932.199999999</v>
      </c>
    </row>
    <row r="898" spans="2:4">
      <c r="B898" s="68" t="s">
        <v>695</v>
      </c>
      <c r="C898" s="128">
        <v>23982417</v>
      </c>
      <c r="D898" s="128">
        <v>3106626.15</v>
      </c>
    </row>
    <row r="899" spans="2:4">
      <c r="B899" s="69" t="s">
        <v>1211</v>
      </c>
      <c r="C899" s="128">
        <v>23982417</v>
      </c>
      <c r="D899" s="128">
        <v>3106626.15</v>
      </c>
    </row>
    <row r="900" spans="2:4">
      <c r="B900" s="68" t="s">
        <v>696</v>
      </c>
      <c r="C900" s="128">
        <v>6209581</v>
      </c>
      <c r="D900" s="128">
        <v>0</v>
      </c>
    </row>
    <row r="901" spans="2:4">
      <c r="B901" s="69" t="s">
        <v>1212</v>
      </c>
      <c r="C901" s="128">
        <v>6209581</v>
      </c>
      <c r="D901" s="128">
        <v>0</v>
      </c>
    </row>
    <row r="902" spans="2:4">
      <c r="B902" s="68" t="s">
        <v>697</v>
      </c>
      <c r="C902" s="128">
        <v>4784138</v>
      </c>
      <c r="D902" s="128">
        <v>0</v>
      </c>
    </row>
    <row r="903" spans="2:4">
      <c r="B903" s="69" t="s">
        <v>1213</v>
      </c>
      <c r="C903" s="128">
        <v>4784138</v>
      </c>
      <c r="D903" s="128">
        <v>0</v>
      </c>
    </row>
    <row r="904" spans="2:4">
      <c r="B904" s="68" t="s">
        <v>698</v>
      </c>
      <c r="C904" s="128">
        <v>7141110</v>
      </c>
      <c r="D904" s="128">
        <v>0</v>
      </c>
    </row>
    <row r="905" spans="2:4">
      <c r="B905" s="69" t="s">
        <v>1214</v>
      </c>
      <c r="C905" s="128">
        <v>7141110</v>
      </c>
      <c r="D905" s="128">
        <v>0</v>
      </c>
    </row>
    <row r="906" spans="2:4">
      <c r="B906" s="67" t="s">
        <v>313</v>
      </c>
      <c r="C906" s="129">
        <v>1149079161</v>
      </c>
      <c r="D906" s="129">
        <v>559121109</v>
      </c>
    </row>
    <row r="907" spans="2:4">
      <c r="B907" s="68" t="s">
        <v>673</v>
      </c>
      <c r="C907" s="128">
        <v>391210276</v>
      </c>
      <c r="D907" s="128">
        <v>559121109</v>
      </c>
    </row>
    <row r="908" spans="2:4">
      <c r="B908" s="69" t="s">
        <v>1189</v>
      </c>
      <c r="C908" s="128">
        <v>391210276</v>
      </c>
      <c r="D908" s="128">
        <v>559121109</v>
      </c>
    </row>
    <row r="909" spans="2:4">
      <c r="B909" s="68" t="s">
        <v>699</v>
      </c>
      <c r="C909" s="128">
        <v>300000000</v>
      </c>
      <c r="D909" s="128">
        <v>0</v>
      </c>
    </row>
    <row r="910" spans="2:4">
      <c r="B910" s="69" t="s">
        <v>1215</v>
      </c>
      <c r="C910" s="128">
        <v>300000000</v>
      </c>
      <c r="D910" s="128">
        <v>0</v>
      </c>
    </row>
    <row r="911" spans="2:4">
      <c r="B911" s="68" t="s">
        <v>697</v>
      </c>
      <c r="C911" s="128">
        <v>175124488</v>
      </c>
      <c r="D911" s="128">
        <v>0</v>
      </c>
    </row>
    <row r="912" spans="2:4">
      <c r="B912" s="69" t="s">
        <v>1213</v>
      </c>
      <c r="C912" s="128">
        <v>175124488</v>
      </c>
      <c r="D912" s="128">
        <v>0</v>
      </c>
    </row>
    <row r="913" spans="2:4">
      <c r="B913" s="68" t="s">
        <v>700</v>
      </c>
      <c r="C913" s="128">
        <v>282744397</v>
      </c>
      <c r="D913" s="128">
        <v>0</v>
      </c>
    </row>
    <row r="914" spans="2:4">
      <c r="B914" s="69" t="s">
        <v>1216</v>
      </c>
      <c r="C914" s="128">
        <v>282744397</v>
      </c>
      <c r="D914" s="128">
        <v>0</v>
      </c>
    </row>
    <row r="915" spans="2:4">
      <c r="B915" s="67" t="s">
        <v>298</v>
      </c>
      <c r="C915" s="129">
        <v>113900000</v>
      </c>
      <c r="D915" s="129">
        <v>0</v>
      </c>
    </row>
    <row r="916" spans="2:4">
      <c r="B916" s="68" t="s">
        <v>296</v>
      </c>
      <c r="C916" s="128">
        <v>113900000</v>
      </c>
      <c r="D916" s="128">
        <v>0</v>
      </c>
    </row>
    <row r="917" spans="2:4">
      <c r="B917" s="69" t="s">
        <v>1217</v>
      </c>
      <c r="C917" s="128">
        <v>113900000</v>
      </c>
      <c r="D917" s="128">
        <v>0</v>
      </c>
    </row>
    <row r="918" spans="2:4">
      <c r="B918" s="65" t="s">
        <v>701</v>
      </c>
      <c r="C918" s="128">
        <v>196818803</v>
      </c>
      <c r="D918" s="128">
        <v>0</v>
      </c>
    </row>
    <row r="919" spans="2:4">
      <c r="B919" s="67" t="s">
        <v>295</v>
      </c>
      <c r="C919" s="129">
        <v>196818803</v>
      </c>
      <c r="D919" s="129">
        <v>0</v>
      </c>
    </row>
    <row r="920" spans="2:4">
      <c r="B920" s="68" t="s">
        <v>702</v>
      </c>
      <c r="C920" s="128">
        <v>2115619</v>
      </c>
      <c r="D920" s="128">
        <v>0</v>
      </c>
    </row>
    <row r="921" spans="2:4">
      <c r="B921" s="69" t="s">
        <v>1218</v>
      </c>
      <c r="C921" s="128">
        <v>2115619</v>
      </c>
      <c r="D921" s="128">
        <v>0</v>
      </c>
    </row>
    <row r="922" spans="2:4">
      <c r="B922" s="68" t="s">
        <v>703</v>
      </c>
      <c r="C922" s="128">
        <v>173769725</v>
      </c>
      <c r="D922" s="128">
        <v>0</v>
      </c>
    </row>
    <row r="923" spans="2:4">
      <c r="B923" s="69" t="s">
        <v>1219</v>
      </c>
      <c r="C923" s="128">
        <v>173769725</v>
      </c>
      <c r="D923" s="128">
        <v>0</v>
      </c>
    </row>
    <row r="924" spans="2:4">
      <c r="B924" s="68" t="s">
        <v>704</v>
      </c>
      <c r="C924" s="128">
        <v>2999337</v>
      </c>
      <c r="D924" s="128">
        <v>0</v>
      </c>
    </row>
    <row r="925" spans="2:4">
      <c r="B925" s="69" t="s">
        <v>1220</v>
      </c>
      <c r="C925" s="128">
        <v>2999337</v>
      </c>
      <c r="D925" s="128">
        <v>0</v>
      </c>
    </row>
    <row r="926" spans="2:4">
      <c r="B926" s="68" t="s">
        <v>705</v>
      </c>
      <c r="C926" s="128">
        <v>9866683</v>
      </c>
      <c r="D926" s="128">
        <v>0</v>
      </c>
    </row>
    <row r="927" spans="2:4">
      <c r="B927" s="69" t="s">
        <v>1221</v>
      </c>
      <c r="C927" s="128">
        <v>9866683</v>
      </c>
      <c r="D927" s="128">
        <v>0</v>
      </c>
    </row>
    <row r="928" spans="2:4">
      <c r="B928" s="68" t="s">
        <v>706</v>
      </c>
      <c r="C928" s="128">
        <v>3123819</v>
      </c>
      <c r="D928" s="128">
        <v>0</v>
      </c>
    </row>
    <row r="929" spans="2:4">
      <c r="B929" s="69" t="s">
        <v>1222</v>
      </c>
      <c r="C929" s="128">
        <v>3123819</v>
      </c>
      <c r="D929" s="128">
        <v>0</v>
      </c>
    </row>
    <row r="930" spans="2:4">
      <c r="B930" s="68" t="s">
        <v>707</v>
      </c>
      <c r="C930" s="128">
        <v>4943620</v>
      </c>
      <c r="D930" s="128">
        <v>0</v>
      </c>
    </row>
    <row r="931" spans="2:4">
      <c r="B931" s="69" t="s">
        <v>1223</v>
      </c>
      <c r="C931" s="128">
        <v>4943620</v>
      </c>
      <c r="D931" s="128">
        <v>0</v>
      </c>
    </row>
    <row r="932" spans="2:4">
      <c r="B932" s="65" t="s">
        <v>309</v>
      </c>
      <c r="C932" s="128">
        <v>642352396</v>
      </c>
      <c r="D932" s="128">
        <v>63231577.490000002</v>
      </c>
    </row>
    <row r="933" spans="2:4">
      <c r="B933" s="67" t="s">
        <v>295</v>
      </c>
      <c r="C933" s="129">
        <v>642352396</v>
      </c>
      <c r="D933" s="129">
        <v>63231577.490000002</v>
      </c>
    </row>
    <row r="934" spans="2:4">
      <c r="B934" s="68" t="s">
        <v>708</v>
      </c>
      <c r="C934" s="128">
        <v>2466670</v>
      </c>
      <c r="D934" s="128">
        <v>0</v>
      </c>
    </row>
    <row r="935" spans="2:4">
      <c r="B935" s="69" t="s">
        <v>1224</v>
      </c>
      <c r="C935" s="128">
        <v>2466670</v>
      </c>
      <c r="D935" s="128">
        <v>0</v>
      </c>
    </row>
    <row r="936" spans="2:4">
      <c r="B936" s="68" t="s">
        <v>709</v>
      </c>
      <c r="C936" s="128">
        <v>2115619</v>
      </c>
      <c r="D936" s="128">
        <v>0</v>
      </c>
    </row>
    <row r="937" spans="2:4">
      <c r="B937" s="69" t="s">
        <v>1225</v>
      </c>
      <c r="C937" s="128">
        <v>2115619</v>
      </c>
      <c r="D937" s="128">
        <v>0</v>
      </c>
    </row>
    <row r="938" spans="2:4">
      <c r="B938" s="68" t="s">
        <v>710</v>
      </c>
      <c r="C938" s="128">
        <v>29000000</v>
      </c>
      <c r="D938" s="128">
        <v>0</v>
      </c>
    </row>
    <row r="939" spans="2:4">
      <c r="B939" s="69" t="s">
        <v>1226</v>
      </c>
      <c r="C939" s="128">
        <v>29000000</v>
      </c>
      <c r="D939" s="128">
        <v>0</v>
      </c>
    </row>
    <row r="940" spans="2:4">
      <c r="B940" s="68" t="s">
        <v>711</v>
      </c>
      <c r="C940" s="128">
        <v>8693414</v>
      </c>
      <c r="D940" s="128">
        <v>0</v>
      </c>
    </row>
    <row r="941" spans="2:4">
      <c r="B941" s="69" t="s">
        <v>1227</v>
      </c>
      <c r="C941" s="128">
        <v>8693414</v>
      </c>
      <c r="D941" s="128">
        <v>0</v>
      </c>
    </row>
    <row r="942" spans="2:4">
      <c r="B942" s="68" t="s">
        <v>712</v>
      </c>
      <c r="C942" s="128">
        <v>94875610</v>
      </c>
      <c r="D942" s="128">
        <v>24605492.16</v>
      </c>
    </row>
    <row r="943" spans="2:4">
      <c r="B943" s="69" t="s">
        <v>1228</v>
      </c>
      <c r="C943" s="128">
        <v>94875610</v>
      </c>
      <c r="D943" s="128">
        <v>24605492.16</v>
      </c>
    </row>
    <row r="944" spans="2:4">
      <c r="B944" s="68" t="s">
        <v>713</v>
      </c>
      <c r="C944" s="128">
        <v>3615288</v>
      </c>
      <c r="D944" s="128">
        <v>1837208.13</v>
      </c>
    </row>
    <row r="945" spans="2:4">
      <c r="B945" s="69" t="s">
        <v>1229</v>
      </c>
      <c r="C945" s="128">
        <v>3615288</v>
      </c>
      <c r="D945" s="128">
        <v>1837208.13</v>
      </c>
    </row>
    <row r="946" spans="2:4">
      <c r="B946" s="68" t="s">
        <v>714</v>
      </c>
      <c r="C946" s="128">
        <v>56247488</v>
      </c>
      <c r="D946" s="128">
        <v>0</v>
      </c>
    </row>
    <row r="947" spans="2:4">
      <c r="B947" s="69" t="s">
        <v>1230</v>
      </c>
      <c r="C947" s="128">
        <v>56247488</v>
      </c>
      <c r="D947" s="128">
        <v>0</v>
      </c>
    </row>
    <row r="948" spans="2:4">
      <c r="B948" s="68" t="s">
        <v>715</v>
      </c>
      <c r="C948" s="128">
        <v>90165822</v>
      </c>
      <c r="D948" s="128">
        <v>0</v>
      </c>
    </row>
    <row r="949" spans="2:4">
      <c r="B949" s="69" t="s">
        <v>1231</v>
      </c>
      <c r="C949" s="128">
        <v>90165822</v>
      </c>
      <c r="D949" s="128">
        <v>0</v>
      </c>
    </row>
    <row r="950" spans="2:4">
      <c r="B950" s="68" t="s">
        <v>716</v>
      </c>
      <c r="C950" s="128">
        <v>9866683</v>
      </c>
      <c r="D950" s="128">
        <v>7742820.9199999999</v>
      </c>
    </row>
    <row r="951" spans="2:4">
      <c r="B951" s="69" t="s">
        <v>1232</v>
      </c>
      <c r="C951" s="128">
        <v>9866683</v>
      </c>
      <c r="D951" s="128">
        <v>7742820.9199999999</v>
      </c>
    </row>
    <row r="952" spans="2:4">
      <c r="B952" s="68" t="s">
        <v>717</v>
      </c>
      <c r="C952" s="128">
        <v>18742915</v>
      </c>
      <c r="D952" s="128">
        <v>0</v>
      </c>
    </row>
    <row r="953" spans="2:4">
      <c r="B953" s="69" t="s">
        <v>1233</v>
      </c>
      <c r="C953" s="128">
        <v>18742915</v>
      </c>
      <c r="D953" s="128">
        <v>0</v>
      </c>
    </row>
    <row r="954" spans="2:4">
      <c r="B954" s="68" t="s">
        <v>718</v>
      </c>
      <c r="C954" s="128">
        <v>222804317</v>
      </c>
      <c r="D954" s="128">
        <v>0</v>
      </c>
    </row>
    <row r="955" spans="2:4">
      <c r="B955" s="69" t="s">
        <v>1234</v>
      </c>
      <c r="C955" s="128">
        <v>222804317</v>
      </c>
      <c r="D955" s="128">
        <v>0</v>
      </c>
    </row>
    <row r="956" spans="2:4">
      <c r="B956" s="68" t="s">
        <v>719</v>
      </c>
      <c r="C956" s="128">
        <v>1241916</v>
      </c>
      <c r="D956" s="128">
        <v>0</v>
      </c>
    </row>
    <row r="957" spans="2:4">
      <c r="B957" s="69" t="s">
        <v>1235</v>
      </c>
      <c r="C957" s="128">
        <v>1241916</v>
      </c>
      <c r="D957" s="128">
        <v>0</v>
      </c>
    </row>
    <row r="958" spans="2:4">
      <c r="B958" s="68" t="s">
        <v>720</v>
      </c>
      <c r="C958" s="128">
        <v>102516654</v>
      </c>
      <c r="D958" s="128">
        <v>29046056.280000001</v>
      </c>
    </row>
    <row r="959" spans="2:4">
      <c r="B959" s="69" t="s">
        <v>1236</v>
      </c>
      <c r="C959" s="128">
        <v>102516654</v>
      </c>
      <c r="D959" s="128">
        <v>29046056.280000001</v>
      </c>
    </row>
    <row r="960" spans="2:4">
      <c r="B960" s="67" t="s">
        <v>313</v>
      </c>
      <c r="C960" s="129">
        <v>0</v>
      </c>
      <c r="D960" s="129">
        <v>0</v>
      </c>
    </row>
    <row r="961" spans="2:4">
      <c r="B961" s="68" t="s">
        <v>714</v>
      </c>
      <c r="C961" s="128">
        <v>0</v>
      </c>
      <c r="D961" s="128">
        <v>0</v>
      </c>
    </row>
    <row r="962" spans="2:4">
      <c r="B962" s="69" t="s">
        <v>1230</v>
      </c>
      <c r="C962" s="128">
        <v>0</v>
      </c>
      <c r="D962" s="128">
        <v>0</v>
      </c>
    </row>
    <row r="963" spans="2:4">
      <c r="B963" s="65" t="s">
        <v>721</v>
      </c>
      <c r="C963" s="128">
        <v>72214264</v>
      </c>
      <c r="D963" s="128">
        <v>0</v>
      </c>
    </row>
    <row r="964" spans="2:4">
      <c r="B964" s="67" t="s">
        <v>295</v>
      </c>
      <c r="C964" s="129">
        <v>72214264</v>
      </c>
      <c r="D964" s="129">
        <v>0</v>
      </c>
    </row>
    <row r="965" spans="2:4">
      <c r="B965" s="68" t="s">
        <v>722</v>
      </c>
      <c r="C965" s="128">
        <v>12495276</v>
      </c>
      <c r="D965" s="128">
        <v>0</v>
      </c>
    </row>
    <row r="966" spans="2:4">
      <c r="B966" s="69" t="s">
        <v>1237</v>
      </c>
      <c r="C966" s="128">
        <v>12495276</v>
      </c>
      <c r="D966" s="128">
        <v>0</v>
      </c>
    </row>
    <row r="967" spans="2:4">
      <c r="B967" s="68" t="s">
        <v>723</v>
      </c>
      <c r="C967" s="128">
        <v>791959</v>
      </c>
      <c r="D967" s="128">
        <v>0</v>
      </c>
    </row>
    <row r="968" spans="2:4">
      <c r="B968" s="69" t="s">
        <v>1238</v>
      </c>
      <c r="C968" s="128">
        <v>791959</v>
      </c>
      <c r="D968" s="128">
        <v>0</v>
      </c>
    </row>
    <row r="969" spans="2:4">
      <c r="B969" s="68" t="s">
        <v>724</v>
      </c>
      <c r="C969" s="128">
        <v>791959</v>
      </c>
      <c r="D969" s="128">
        <v>0</v>
      </c>
    </row>
    <row r="970" spans="2:4">
      <c r="B970" s="69" t="s">
        <v>1239</v>
      </c>
      <c r="C970" s="128">
        <v>791959</v>
      </c>
      <c r="D970" s="128">
        <v>0</v>
      </c>
    </row>
    <row r="971" spans="2:4">
      <c r="B971" s="68" t="s">
        <v>725</v>
      </c>
      <c r="C971" s="128">
        <v>2138193</v>
      </c>
      <c r="D971" s="128">
        <v>0</v>
      </c>
    </row>
    <row r="972" spans="2:4">
      <c r="B972" s="69" t="s">
        <v>1240</v>
      </c>
      <c r="C972" s="128">
        <v>2138193</v>
      </c>
      <c r="D972" s="128">
        <v>0</v>
      </c>
    </row>
    <row r="973" spans="2:4">
      <c r="B973" s="68" t="s">
        <v>726</v>
      </c>
      <c r="C973" s="128">
        <v>791959</v>
      </c>
      <c r="D973" s="128">
        <v>0</v>
      </c>
    </row>
    <row r="974" spans="2:4">
      <c r="B974" s="69" t="s">
        <v>1241</v>
      </c>
      <c r="C974" s="128">
        <v>791959</v>
      </c>
      <c r="D974" s="128">
        <v>0</v>
      </c>
    </row>
    <row r="975" spans="2:4">
      <c r="B975" s="68" t="s">
        <v>727</v>
      </c>
      <c r="C975" s="128">
        <v>2138193</v>
      </c>
      <c r="D975" s="128">
        <v>0</v>
      </c>
    </row>
    <row r="976" spans="2:4">
      <c r="B976" s="69" t="s">
        <v>1242</v>
      </c>
      <c r="C976" s="128">
        <v>2138193</v>
      </c>
      <c r="D976" s="128">
        <v>0</v>
      </c>
    </row>
    <row r="977" spans="2:4">
      <c r="B977" s="68" t="s">
        <v>728</v>
      </c>
      <c r="C977" s="128">
        <v>2115619</v>
      </c>
      <c r="D977" s="128">
        <v>0</v>
      </c>
    </row>
    <row r="978" spans="2:4">
      <c r="B978" s="69" t="s">
        <v>1243</v>
      </c>
      <c r="C978" s="128">
        <v>2115619</v>
      </c>
      <c r="D978" s="128">
        <v>0</v>
      </c>
    </row>
    <row r="979" spans="2:4">
      <c r="B979" s="68" t="s">
        <v>729</v>
      </c>
      <c r="C979" s="128">
        <v>2138193</v>
      </c>
      <c r="D979" s="128">
        <v>0</v>
      </c>
    </row>
    <row r="980" spans="2:4">
      <c r="B980" s="69" t="s">
        <v>1244</v>
      </c>
      <c r="C980" s="128">
        <v>2138193</v>
      </c>
      <c r="D980" s="128">
        <v>0</v>
      </c>
    </row>
    <row r="981" spans="2:4">
      <c r="B981" s="68" t="s">
        <v>730</v>
      </c>
      <c r="C981" s="128">
        <v>791959</v>
      </c>
      <c r="D981" s="128">
        <v>0</v>
      </c>
    </row>
    <row r="982" spans="2:4">
      <c r="B982" s="69" t="s">
        <v>1245</v>
      </c>
      <c r="C982" s="128">
        <v>791959</v>
      </c>
      <c r="D982" s="128">
        <v>0</v>
      </c>
    </row>
    <row r="983" spans="2:4">
      <c r="B983" s="68" t="s">
        <v>731</v>
      </c>
      <c r="C983" s="128">
        <v>6209581</v>
      </c>
      <c r="D983" s="128">
        <v>0</v>
      </c>
    </row>
    <row r="984" spans="2:4">
      <c r="B984" s="69" t="s">
        <v>1246</v>
      </c>
      <c r="C984" s="128">
        <v>6209581</v>
      </c>
      <c r="D984" s="128">
        <v>0</v>
      </c>
    </row>
    <row r="985" spans="2:4">
      <c r="B985" s="68" t="s">
        <v>732</v>
      </c>
      <c r="C985" s="128">
        <v>9866682</v>
      </c>
      <c r="D985" s="128">
        <v>0</v>
      </c>
    </row>
    <row r="986" spans="2:4">
      <c r="B986" s="69" t="s">
        <v>1247</v>
      </c>
      <c r="C986" s="128">
        <v>9866682</v>
      </c>
      <c r="D986" s="128">
        <v>0</v>
      </c>
    </row>
    <row r="987" spans="2:4">
      <c r="B987" s="68" t="s">
        <v>733</v>
      </c>
      <c r="C987" s="128">
        <v>6247638</v>
      </c>
      <c r="D987" s="128">
        <v>0</v>
      </c>
    </row>
    <row r="988" spans="2:4">
      <c r="B988" s="69" t="s">
        <v>1248</v>
      </c>
      <c r="C988" s="128">
        <v>6247638</v>
      </c>
      <c r="D988" s="128">
        <v>0</v>
      </c>
    </row>
    <row r="989" spans="2:4">
      <c r="B989" s="68" t="s">
        <v>734</v>
      </c>
      <c r="C989" s="128">
        <v>2483832</v>
      </c>
      <c r="D989" s="128">
        <v>0</v>
      </c>
    </row>
    <row r="990" spans="2:4">
      <c r="B990" s="69" t="s">
        <v>1249</v>
      </c>
      <c r="C990" s="128">
        <v>2483832</v>
      </c>
      <c r="D990" s="128">
        <v>0</v>
      </c>
    </row>
    <row r="991" spans="2:4">
      <c r="B991" s="68" t="s">
        <v>735</v>
      </c>
      <c r="C991" s="128">
        <v>3615287</v>
      </c>
      <c r="D991" s="128">
        <v>0</v>
      </c>
    </row>
    <row r="992" spans="2:4">
      <c r="B992" s="69" t="s">
        <v>1250</v>
      </c>
      <c r="C992" s="128">
        <v>3615287</v>
      </c>
      <c r="D992" s="128">
        <v>0</v>
      </c>
    </row>
    <row r="993" spans="2:4">
      <c r="B993" s="68" t="s">
        <v>736</v>
      </c>
      <c r="C993" s="128">
        <v>2984732</v>
      </c>
      <c r="D993" s="128">
        <v>0</v>
      </c>
    </row>
    <row r="994" spans="2:4">
      <c r="B994" s="69" t="s">
        <v>1251</v>
      </c>
      <c r="C994" s="128">
        <v>2984732</v>
      </c>
      <c r="D994" s="128">
        <v>0</v>
      </c>
    </row>
    <row r="995" spans="2:4">
      <c r="B995" s="68" t="s">
        <v>737</v>
      </c>
      <c r="C995" s="128">
        <v>5537734</v>
      </c>
      <c r="D995" s="128">
        <v>0</v>
      </c>
    </row>
    <row r="996" spans="2:4">
      <c r="B996" s="69" t="s">
        <v>1252</v>
      </c>
      <c r="C996" s="128">
        <v>5537734</v>
      </c>
      <c r="D996" s="128">
        <v>0</v>
      </c>
    </row>
    <row r="997" spans="2:4">
      <c r="B997" s="68" t="s">
        <v>738</v>
      </c>
      <c r="C997" s="128">
        <v>5537734</v>
      </c>
      <c r="D997" s="128">
        <v>0</v>
      </c>
    </row>
    <row r="998" spans="2:4">
      <c r="B998" s="69" t="s">
        <v>1253</v>
      </c>
      <c r="C998" s="128">
        <v>5537734</v>
      </c>
      <c r="D998" s="128">
        <v>0</v>
      </c>
    </row>
    <row r="999" spans="2:4">
      <c r="B999" s="68" t="s">
        <v>739</v>
      </c>
      <c r="C999" s="128">
        <v>5537734</v>
      </c>
      <c r="D999" s="128">
        <v>0</v>
      </c>
    </row>
    <row r="1000" spans="2:4">
      <c r="B1000" s="69" t="s">
        <v>1254</v>
      </c>
      <c r="C1000" s="128">
        <v>5537734</v>
      </c>
      <c r="D1000" s="128">
        <v>0</v>
      </c>
    </row>
    <row r="1001" spans="2:4">
      <c r="B1001" s="65" t="s">
        <v>740</v>
      </c>
      <c r="C1001" s="128">
        <v>292349813</v>
      </c>
      <c r="D1001" s="128">
        <v>41016945.079999998</v>
      </c>
    </row>
    <row r="1002" spans="2:4">
      <c r="B1002" s="67" t="s">
        <v>295</v>
      </c>
      <c r="C1002" s="129">
        <v>292349813</v>
      </c>
      <c r="D1002" s="129">
        <v>41016945.079999998</v>
      </c>
    </row>
    <row r="1003" spans="2:4">
      <c r="B1003" s="68" t="s">
        <v>741</v>
      </c>
      <c r="C1003" s="128">
        <v>24990553</v>
      </c>
      <c r="D1003" s="128">
        <v>9065163.2599999998</v>
      </c>
    </row>
    <row r="1004" spans="2:4">
      <c r="B1004" s="69" t="s">
        <v>1255</v>
      </c>
      <c r="C1004" s="128">
        <v>24990553</v>
      </c>
      <c r="D1004" s="128">
        <v>9065163.2599999998</v>
      </c>
    </row>
    <row r="1005" spans="2:4">
      <c r="B1005" s="68" t="s">
        <v>742</v>
      </c>
      <c r="C1005" s="128">
        <v>2115619</v>
      </c>
      <c r="D1005" s="128">
        <v>0</v>
      </c>
    </row>
    <row r="1006" spans="2:4">
      <c r="B1006" s="69" t="s">
        <v>1256</v>
      </c>
      <c r="C1006" s="128">
        <v>2115619</v>
      </c>
      <c r="D1006" s="128">
        <v>0</v>
      </c>
    </row>
    <row r="1007" spans="2:4">
      <c r="B1007" s="68" t="s">
        <v>743</v>
      </c>
      <c r="C1007" s="128">
        <v>3553096</v>
      </c>
      <c r="D1007" s="128">
        <v>3499365.87</v>
      </c>
    </row>
    <row r="1008" spans="2:4">
      <c r="B1008" s="69" t="s">
        <v>1257</v>
      </c>
      <c r="C1008" s="128">
        <v>3553096</v>
      </c>
      <c r="D1008" s="128">
        <v>3499365.87</v>
      </c>
    </row>
    <row r="1009" spans="2:4">
      <c r="B1009" s="68" t="s">
        <v>744</v>
      </c>
      <c r="C1009" s="128">
        <v>2483832</v>
      </c>
      <c r="D1009" s="128">
        <v>0</v>
      </c>
    </row>
    <row r="1010" spans="2:4">
      <c r="B1010" s="69" t="s">
        <v>1258</v>
      </c>
      <c r="C1010" s="128">
        <v>2483832</v>
      </c>
      <c r="D1010" s="128">
        <v>0</v>
      </c>
    </row>
    <row r="1011" spans="2:4">
      <c r="B1011" s="68" t="s">
        <v>745</v>
      </c>
      <c r="C1011" s="128">
        <v>11612887</v>
      </c>
      <c r="D1011" s="128">
        <v>0</v>
      </c>
    </row>
    <row r="1012" spans="2:4">
      <c r="B1012" s="69" t="s">
        <v>1259</v>
      </c>
      <c r="C1012" s="128">
        <v>11612887</v>
      </c>
      <c r="D1012" s="128">
        <v>0</v>
      </c>
    </row>
    <row r="1013" spans="2:4">
      <c r="B1013" s="68" t="s">
        <v>746</v>
      </c>
      <c r="C1013" s="128">
        <v>200844381</v>
      </c>
      <c r="D1013" s="128">
        <v>28452415.949999999</v>
      </c>
    </row>
    <row r="1014" spans="2:4">
      <c r="B1014" s="69" t="s">
        <v>1260</v>
      </c>
      <c r="C1014" s="128">
        <v>200844381</v>
      </c>
      <c r="D1014" s="128">
        <v>28452415.949999999</v>
      </c>
    </row>
    <row r="1015" spans="2:4">
      <c r="B1015" s="68" t="s">
        <v>747</v>
      </c>
      <c r="C1015" s="128">
        <v>19733365</v>
      </c>
      <c r="D1015" s="128">
        <v>0</v>
      </c>
    </row>
    <row r="1016" spans="2:4">
      <c r="B1016" s="69" t="s">
        <v>1261</v>
      </c>
      <c r="C1016" s="128">
        <v>19733365</v>
      </c>
      <c r="D1016" s="128">
        <v>0</v>
      </c>
    </row>
    <row r="1017" spans="2:4">
      <c r="B1017" s="68" t="s">
        <v>748</v>
      </c>
      <c r="C1017" s="128">
        <v>3123863</v>
      </c>
      <c r="D1017" s="128">
        <v>0</v>
      </c>
    </row>
    <row r="1018" spans="2:4">
      <c r="B1018" s="69" t="s">
        <v>1262</v>
      </c>
      <c r="C1018" s="128">
        <v>3123863</v>
      </c>
      <c r="D1018" s="128">
        <v>0</v>
      </c>
    </row>
    <row r="1019" spans="2:4">
      <c r="B1019" s="68" t="s">
        <v>749</v>
      </c>
      <c r="C1019" s="128">
        <v>16144911</v>
      </c>
      <c r="D1019" s="128">
        <v>0</v>
      </c>
    </row>
    <row r="1020" spans="2:4">
      <c r="B1020" s="69" t="s">
        <v>1263</v>
      </c>
      <c r="C1020" s="128">
        <v>16144911</v>
      </c>
      <c r="D1020" s="128">
        <v>0</v>
      </c>
    </row>
    <row r="1021" spans="2:4">
      <c r="B1021" s="68" t="s">
        <v>750</v>
      </c>
      <c r="C1021" s="128">
        <v>1499668</v>
      </c>
      <c r="D1021" s="128">
        <v>0</v>
      </c>
    </row>
    <row r="1022" spans="2:4">
      <c r="B1022" s="69" t="s">
        <v>1264</v>
      </c>
      <c r="C1022" s="128">
        <v>1499668</v>
      </c>
      <c r="D1022" s="128">
        <v>0</v>
      </c>
    </row>
    <row r="1023" spans="2:4">
      <c r="B1023" s="68" t="s">
        <v>751</v>
      </c>
      <c r="C1023" s="128">
        <v>6247638</v>
      </c>
      <c r="D1023" s="128">
        <v>0</v>
      </c>
    </row>
    <row r="1024" spans="2:4">
      <c r="B1024" s="69" t="s">
        <v>1265</v>
      </c>
      <c r="C1024" s="128">
        <v>6247638</v>
      </c>
      <c r="D1024" s="128">
        <v>0</v>
      </c>
    </row>
    <row r="1025" spans="2:4">
      <c r="B1025" s="65" t="s">
        <v>752</v>
      </c>
      <c r="C1025" s="128">
        <v>675784369</v>
      </c>
      <c r="D1025" s="128">
        <v>307743392.52000004</v>
      </c>
    </row>
    <row r="1026" spans="2:4">
      <c r="B1026" s="67" t="s">
        <v>295</v>
      </c>
      <c r="C1026" s="129">
        <v>675784369</v>
      </c>
      <c r="D1026" s="129">
        <v>307743392.52000004</v>
      </c>
    </row>
    <row r="1027" spans="2:4">
      <c r="B1027" s="68" t="s">
        <v>753</v>
      </c>
      <c r="C1027" s="128">
        <v>99999999</v>
      </c>
      <c r="D1027" s="128">
        <v>0</v>
      </c>
    </row>
    <row r="1028" spans="2:4">
      <c r="B1028" s="69" t="s">
        <v>1266</v>
      </c>
      <c r="C1028" s="128">
        <v>99999999</v>
      </c>
      <c r="D1028" s="128">
        <v>0</v>
      </c>
    </row>
    <row r="1029" spans="2:4">
      <c r="B1029" s="68" t="s">
        <v>754</v>
      </c>
      <c r="C1029" s="128">
        <v>3123819</v>
      </c>
      <c r="D1029" s="128">
        <v>0</v>
      </c>
    </row>
    <row r="1030" spans="2:4">
      <c r="B1030" s="69" t="s">
        <v>1267</v>
      </c>
      <c r="C1030" s="128">
        <v>3123819</v>
      </c>
      <c r="D1030" s="128">
        <v>0</v>
      </c>
    </row>
    <row r="1031" spans="2:4">
      <c r="B1031" s="68" t="s">
        <v>755</v>
      </c>
      <c r="C1031" s="128">
        <v>2115619</v>
      </c>
      <c r="D1031" s="128">
        <v>3047186.47</v>
      </c>
    </row>
    <row r="1032" spans="2:4">
      <c r="B1032" s="69" t="s">
        <v>1268</v>
      </c>
      <c r="C1032" s="128">
        <v>2115619</v>
      </c>
      <c r="D1032" s="128">
        <v>3047186.47</v>
      </c>
    </row>
    <row r="1033" spans="2:4">
      <c r="B1033" s="68" t="s">
        <v>756</v>
      </c>
      <c r="C1033" s="128">
        <v>8573218</v>
      </c>
      <c r="D1033" s="128">
        <v>0</v>
      </c>
    </row>
    <row r="1034" spans="2:4">
      <c r="B1034" s="69" t="s">
        <v>1269</v>
      </c>
      <c r="C1034" s="128">
        <v>8573218</v>
      </c>
      <c r="D1034" s="128">
        <v>0</v>
      </c>
    </row>
    <row r="1035" spans="2:4">
      <c r="B1035" s="68" t="s">
        <v>757</v>
      </c>
      <c r="C1035" s="128">
        <v>6209581</v>
      </c>
      <c r="D1035" s="128">
        <v>0</v>
      </c>
    </row>
    <row r="1036" spans="2:4">
      <c r="B1036" s="69" t="s">
        <v>1270</v>
      </c>
      <c r="C1036" s="128">
        <v>6209581</v>
      </c>
      <c r="D1036" s="128">
        <v>0</v>
      </c>
    </row>
    <row r="1037" spans="2:4">
      <c r="B1037" s="68" t="s">
        <v>758</v>
      </c>
      <c r="C1037" s="128">
        <v>358000000</v>
      </c>
      <c r="D1037" s="128">
        <v>303040237.36000001</v>
      </c>
    </row>
    <row r="1038" spans="2:4">
      <c r="B1038" s="69" t="s">
        <v>1271</v>
      </c>
      <c r="C1038" s="128">
        <v>358000000</v>
      </c>
      <c r="D1038" s="128">
        <v>303040237.36000001</v>
      </c>
    </row>
    <row r="1039" spans="2:4">
      <c r="B1039" s="68" t="s">
        <v>759</v>
      </c>
      <c r="C1039" s="128">
        <v>176737308</v>
      </c>
      <c r="D1039" s="128">
        <v>1655968.69</v>
      </c>
    </row>
    <row r="1040" spans="2:4">
      <c r="B1040" s="69" t="s">
        <v>1272</v>
      </c>
      <c r="C1040" s="128">
        <v>176737308</v>
      </c>
      <c r="D1040" s="128">
        <v>1655968.69</v>
      </c>
    </row>
    <row r="1041" spans="2:4">
      <c r="B1041" s="68" t="s">
        <v>760</v>
      </c>
      <c r="C1041" s="128">
        <v>4933341</v>
      </c>
      <c r="D1041" s="128">
        <v>0</v>
      </c>
    </row>
    <row r="1042" spans="2:4">
      <c r="B1042" s="69" t="s">
        <v>1273</v>
      </c>
      <c r="C1042" s="128">
        <v>4933341</v>
      </c>
      <c r="D1042" s="128">
        <v>0</v>
      </c>
    </row>
    <row r="1043" spans="2:4">
      <c r="B1043" s="68" t="s">
        <v>761</v>
      </c>
      <c r="C1043" s="128">
        <v>4967665</v>
      </c>
      <c r="D1043" s="128">
        <v>0</v>
      </c>
    </row>
    <row r="1044" spans="2:4">
      <c r="B1044" s="69" t="s">
        <v>1274</v>
      </c>
      <c r="C1044" s="128">
        <v>4967665</v>
      </c>
      <c r="D1044" s="128">
        <v>0</v>
      </c>
    </row>
    <row r="1045" spans="2:4">
      <c r="B1045" s="68" t="s">
        <v>762</v>
      </c>
      <c r="C1045" s="128">
        <v>8000000</v>
      </c>
      <c r="D1045" s="128">
        <v>0</v>
      </c>
    </row>
    <row r="1046" spans="2:4">
      <c r="B1046" s="69" t="s">
        <v>1275</v>
      </c>
      <c r="C1046" s="128">
        <v>8000000</v>
      </c>
      <c r="D1046" s="128">
        <v>0</v>
      </c>
    </row>
    <row r="1047" spans="2:4">
      <c r="B1047" s="68" t="s">
        <v>763</v>
      </c>
      <c r="C1047" s="128">
        <v>3123819</v>
      </c>
      <c r="D1047" s="128">
        <v>0</v>
      </c>
    </row>
    <row r="1048" spans="2:4">
      <c r="B1048" s="69" t="s">
        <v>1276</v>
      </c>
      <c r="C1048" s="128">
        <v>3123819</v>
      </c>
      <c r="D1048" s="128">
        <v>0</v>
      </c>
    </row>
    <row r="1049" spans="2:4">
      <c r="B1049" s="65" t="s">
        <v>764</v>
      </c>
      <c r="C1049" s="128">
        <v>67013201</v>
      </c>
      <c r="D1049" s="128">
        <v>0</v>
      </c>
    </row>
    <row r="1050" spans="2:4">
      <c r="B1050" s="67" t="s">
        <v>295</v>
      </c>
      <c r="C1050" s="129">
        <v>67013201</v>
      </c>
      <c r="D1050" s="129">
        <v>0</v>
      </c>
    </row>
    <row r="1051" spans="2:4">
      <c r="B1051" s="68" t="s">
        <v>765</v>
      </c>
      <c r="C1051" s="128">
        <v>49733102</v>
      </c>
      <c r="D1051" s="128">
        <v>0</v>
      </c>
    </row>
    <row r="1052" spans="2:4">
      <c r="B1052" s="69" t="s">
        <v>1277</v>
      </c>
      <c r="C1052" s="128">
        <v>49733102</v>
      </c>
      <c r="D1052" s="128">
        <v>0</v>
      </c>
    </row>
    <row r="1053" spans="2:4">
      <c r="B1053" s="68" t="s">
        <v>766</v>
      </c>
      <c r="C1053" s="128">
        <v>2115619</v>
      </c>
      <c r="D1053" s="128">
        <v>0</v>
      </c>
    </row>
    <row r="1054" spans="2:4">
      <c r="B1054" s="69" t="s">
        <v>1278</v>
      </c>
      <c r="C1054" s="128">
        <v>2115619</v>
      </c>
      <c r="D1054" s="128">
        <v>0</v>
      </c>
    </row>
    <row r="1055" spans="2:4">
      <c r="B1055" s="68" t="s">
        <v>767</v>
      </c>
      <c r="C1055" s="128">
        <v>2483833</v>
      </c>
      <c r="D1055" s="128">
        <v>0</v>
      </c>
    </row>
    <row r="1056" spans="2:4">
      <c r="B1056" s="69" t="s">
        <v>1279</v>
      </c>
      <c r="C1056" s="128">
        <v>2483833</v>
      </c>
      <c r="D1056" s="128">
        <v>0</v>
      </c>
    </row>
    <row r="1057" spans="2:4">
      <c r="B1057" s="68" t="s">
        <v>768</v>
      </c>
      <c r="C1057" s="128">
        <v>3123819</v>
      </c>
      <c r="D1057" s="128">
        <v>0</v>
      </c>
    </row>
    <row r="1058" spans="2:4">
      <c r="B1058" s="69" t="s">
        <v>1280</v>
      </c>
      <c r="C1058" s="128">
        <v>3123819</v>
      </c>
      <c r="D1058" s="128">
        <v>0</v>
      </c>
    </row>
    <row r="1059" spans="2:4">
      <c r="B1059" s="68" t="s">
        <v>769</v>
      </c>
      <c r="C1059" s="128">
        <v>1499668</v>
      </c>
      <c r="D1059" s="128">
        <v>0</v>
      </c>
    </row>
    <row r="1060" spans="2:4">
      <c r="B1060" s="69" t="s">
        <v>1281</v>
      </c>
      <c r="C1060" s="128">
        <v>1499668</v>
      </c>
      <c r="D1060" s="128">
        <v>0</v>
      </c>
    </row>
    <row r="1061" spans="2:4">
      <c r="B1061" s="68" t="s">
        <v>770</v>
      </c>
      <c r="C1061" s="128">
        <v>4933341</v>
      </c>
      <c r="D1061" s="128">
        <v>0</v>
      </c>
    </row>
    <row r="1062" spans="2:4">
      <c r="B1062" s="69" t="s">
        <v>1282</v>
      </c>
      <c r="C1062" s="128">
        <v>4933341</v>
      </c>
      <c r="D1062" s="128">
        <v>0</v>
      </c>
    </row>
    <row r="1063" spans="2:4">
      <c r="B1063" s="68" t="s">
        <v>771</v>
      </c>
      <c r="C1063" s="128">
        <v>3123819</v>
      </c>
      <c r="D1063" s="128">
        <v>0</v>
      </c>
    </row>
    <row r="1064" spans="2:4">
      <c r="B1064" s="69" t="s">
        <v>1283</v>
      </c>
      <c r="C1064" s="128">
        <v>3123819</v>
      </c>
      <c r="D1064" s="128">
        <v>0</v>
      </c>
    </row>
    <row r="1065" spans="2:4">
      <c r="B1065" s="65" t="s">
        <v>310</v>
      </c>
      <c r="C1065" s="128">
        <v>22440889682</v>
      </c>
      <c r="D1065" s="128">
        <v>665732496.22000003</v>
      </c>
    </row>
    <row r="1066" spans="2:4">
      <c r="B1066" s="67" t="s">
        <v>295</v>
      </c>
      <c r="C1066" s="129">
        <v>14871782415</v>
      </c>
      <c r="D1066" s="129">
        <v>482545651.81</v>
      </c>
    </row>
    <row r="1067" spans="2:4">
      <c r="B1067" s="68" t="s">
        <v>772</v>
      </c>
      <c r="C1067" s="128">
        <v>374726276</v>
      </c>
      <c r="D1067" s="128">
        <v>40622000</v>
      </c>
    </row>
    <row r="1068" spans="2:4">
      <c r="B1068" s="69" t="s">
        <v>1284</v>
      </c>
      <c r="C1068" s="128">
        <v>374726276</v>
      </c>
      <c r="D1068" s="128">
        <v>40622000</v>
      </c>
    </row>
    <row r="1069" spans="2:4">
      <c r="B1069" s="68" t="s">
        <v>773</v>
      </c>
      <c r="C1069" s="128">
        <v>1147799228</v>
      </c>
      <c r="D1069" s="128">
        <v>0</v>
      </c>
    </row>
    <row r="1070" spans="2:4">
      <c r="B1070" s="69" t="s">
        <v>1284</v>
      </c>
      <c r="C1070" s="128">
        <v>1084176012</v>
      </c>
      <c r="D1070" s="128">
        <v>0</v>
      </c>
    </row>
    <row r="1071" spans="2:4">
      <c r="B1071" s="69" t="s">
        <v>1285</v>
      </c>
      <c r="C1071" s="128">
        <v>63623216</v>
      </c>
      <c r="D1071" s="128">
        <v>0</v>
      </c>
    </row>
    <row r="1072" spans="2:4">
      <c r="B1072" s="68" t="s">
        <v>774</v>
      </c>
      <c r="C1072" s="128">
        <v>56554000</v>
      </c>
      <c r="D1072" s="128">
        <v>0</v>
      </c>
    </row>
    <row r="1073" spans="2:4">
      <c r="B1073" s="69" t="s">
        <v>1286</v>
      </c>
      <c r="C1073" s="128">
        <v>56554000</v>
      </c>
      <c r="D1073" s="128">
        <v>0</v>
      </c>
    </row>
    <row r="1074" spans="2:4">
      <c r="B1074" s="68" t="s">
        <v>775</v>
      </c>
      <c r="C1074" s="128">
        <v>3395700000</v>
      </c>
      <c r="D1074" s="128">
        <v>130337418.08</v>
      </c>
    </row>
    <row r="1075" spans="2:4">
      <c r="B1075" s="69" t="s">
        <v>1287</v>
      </c>
      <c r="C1075" s="128">
        <v>3395700000</v>
      </c>
      <c r="D1075" s="128">
        <v>130337418.08</v>
      </c>
    </row>
    <row r="1076" spans="2:4">
      <c r="B1076" s="68" t="s">
        <v>776</v>
      </c>
      <c r="C1076" s="128">
        <v>932093806</v>
      </c>
      <c r="D1076" s="128">
        <v>0</v>
      </c>
    </row>
    <row r="1077" spans="2:4">
      <c r="B1077" s="69" t="s">
        <v>1288</v>
      </c>
      <c r="C1077" s="128">
        <v>932093806</v>
      </c>
      <c r="D1077" s="128">
        <v>0</v>
      </c>
    </row>
    <row r="1078" spans="2:4">
      <c r="B1078" s="68" t="s">
        <v>777</v>
      </c>
      <c r="C1078" s="128">
        <v>5709420000</v>
      </c>
      <c r="D1078" s="128">
        <v>89361525.290000007</v>
      </c>
    </row>
    <row r="1079" spans="2:4">
      <c r="B1079" s="69" t="s">
        <v>1289</v>
      </c>
      <c r="C1079" s="128">
        <v>5709420000</v>
      </c>
      <c r="D1079" s="128">
        <v>89361525.290000007</v>
      </c>
    </row>
    <row r="1080" spans="2:4">
      <c r="B1080" s="68" t="s">
        <v>778</v>
      </c>
      <c r="C1080" s="128">
        <v>719946000</v>
      </c>
      <c r="D1080" s="128">
        <v>0</v>
      </c>
    </row>
    <row r="1081" spans="2:4">
      <c r="B1081" s="69" t="s">
        <v>1290</v>
      </c>
      <c r="C1081" s="128">
        <v>719946000</v>
      </c>
      <c r="D1081" s="128">
        <v>0</v>
      </c>
    </row>
    <row r="1082" spans="2:4">
      <c r="B1082" s="68" t="s">
        <v>779</v>
      </c>
      <c r="C1082" s="128">
        <v>180000000</v>
      </c>
      <c r="D1082" s="128">
        <v>1205270.75</v>
      </c>
    </row>
    <row r="1083" spans="2:4">
      <c r="B1083" s="69" t="s">
        <v>1291</v>
      </c>
      <c r="C1083" s="128">
        <v>180000000</v>
      </c>
      <c r="D1083" s="128">
        <v>1205270.75</v>
      </c>
    </row>
    <row r="1084" spans="2:4">
      <c r="B1084" s="68" t="s">
        <v>780</v>
      </c>
      <c r="C1084" s="128">
        <v>103900990</v>
      </c>
      <c r="D1084" s="128">
        <v>0</v>
      </c>
    </row>
    <row r="1085" spans="2:4">
      <c r="B1085" s="69" t="s">
        <v>1292</v>
      </c>
      <c r="C1085" s="128">
        <v>103900990</v>
      </c>
      <c r="D1085" s="128">
        <v>0</v>
      </c>
    </row>
    <row r="1086" spans="2:4">
      <c r="B1086" s="68" t="s">
        <v>781</v>
      </c>
      <c r="C1086" s="128">
        <v>3233604</v>
      </c>
      <c r="D1086" s="128">
        <v>0</v>
      </c>
    </row>
    <row r="1087" spans="2:4">
      <c r="B1087" s="69" t="s">
        <v>1293</v>
      </c>
      <c r="C1087" s="128">
        <v>3233604</v>
      </c>
      <c r="D1087" s="128">
        <v>0</v>
      </c>
    </row>
    <row r="1088" spans="2:4">
      <c r="B1088" s="68" t="s">
        <v>782</v>
      </c>
      <c r="C1088" s="128">
        <v>513130378</v>
      </c>
      <c r="D1088" s="128">
        <v>0</v>
      </c>
    </row>
    <row r="1089" spans="2:4">
      <c r="B1089" s="69" t="s">
        <v>1294</v>
      </c>
      <c r="C1089" s="128">
        <v>513130378</v>
      </c>
      <c r="D1089" s="128">
        <v>0</v>
      </c>
    </row>
    <row r="1090" spans="2:4">
      <c r="B1090" s="68" t="s">
        <v>783</v>
      </c>
      <c r="C1090" s="128">
        <v>28495753</v>
      </c>
      <c r="D1090" s="128">
        <v>16702364.42</v>
      </c>
    </row>
    <row r="1091" spans="2:4">
      <c r="B1091" s="69" t="s">
        <v>1295</v>
      </c>
      <c r="C1091" s="128">
        <v>28495753</v>
      </c>
      <c r="D1091" s="128">
        <v>16702364.42</v>
      </c>
    </row>
    <row r="1092" spans="2:4">
      <c r="B1092" s="68" t="s">
        <v>784</v>
      </c>
      <c r="C1092" s="128">
        <v>105000000</v>
      </c>
      <c r="D1092" s="128">
        <v>6040730.4900000002</v>
      </c>
    </row>
    <row r="1093" spans="2:4">
      <c r="B1093" s="69" t="s">
        <v>1296</v>
      </c>
      <c r="C1093" s="128">
        <v>105000000</v>
      </c>
      <c r="D1093" s="128">
        <v>6040730.4900000002</v>
      </c>
    </row>
    <row r="1094" spans="2:4">
      <c r="B1094" s="68" t="s">
        <v>785</v>
      </c>
      <c r="C1094" s="128">
        <v>5229424</v>
      </c>
      <c r="D1094" s="128">
        <v>0</v>
      </c>
    </row>
    <row r="1095" spans="2:4">
      <c r="B1095" s="69" t="s">
        <v>1297</v>
      </c>
      <c r="C1095" s="128">
        <v>5229424</v>
      </c>
      <c r="D1095" s="128">
        <v>0</v>
      </c>
    </row>
    <row r="1096" spans="2:4">
      <c r="B1096" s="68" t="s">
        <v>786</v>
      </c>
      <c r="C1096" s="128">
        <v>152327209</v>
      </c>
      <c r="D1096" s="128">
        <v>0</v>
      </c>
    </row>
    <row r="1097" spans="2:4">
      <c r="B1097" s="69" t="s">
        <v>1298</v>
      </c>
      <c r="C1097" s="128">
        <v>152327209</v>
      </c>
      <c r="D1097" s="128">
        <v>0</v>
      </c>
    </row>
    <row r="1098" spans="2:4">
      <c r="B1098" s="68" t="s">
        <v>787</v>
      </c>
      <c r="C1098" s="128">
        <v>766955</v>
      </c>
      <c r="D1098" s="128">
        <v>0</v>
      </c>
    </row>
    <row r="1099" spans="2:4">
      <c r="B1099" s="69" t="s">
        <v>1299</v>
      </c>
      <c r="C1099" s="128">
        <v>766955</v>
      </c>
      <c r="D1099" s="128">
        <v>0</v>
      </c>
    </row>
    <row r="1100" spans="2:4">
      <c r="B1100" s="68" t="s">
        <v>788</v>
      </c>
      <c r="C1100" s="128">
        <v>31783160</v>
      </c>
      <c r="D1100" s="128">
        <v>5170652.01</v>
      </c>
    </row>
    <row r="1101" spans="2:4">
      <c r="B1101" s="69" t="s">
        <v>1300</v>
      </c>
      <c r="C1101" s="128">
        <v>31783160</v>
      </c>
      <c r="D1101" s="128">
        <v>5170652.01</v>
      </c>
    </row>
    <row r="1102" spans="2:4">
      <c r="B1102" s="68" t="s">
        <v>789</v>
      </c>
      <c r="C1102" s="128">
        <v>25000000</v>
      </c>
      <c r="D1102" s="128">
        <v>10992876.02</v>
      </c>
    </row>
    <row r="1103" spans="2:4">
      <c r="B1103" s="69" t="s">
        <v>1301</v>
      </c>
      <c r="C1103" s="128">
        <v>25000000</v>
      </c>
      <c r="D1103" s="128">
        <v>10992876.02</v>
      </c>
    </row>
    <row r="1104" spans="2:4">
      <c r="B1104" s="68" t="s">
        <v>790</v>
      </c>
      <c r="C1104" s="128">
        <v>12333354</v>
      </c>
      <c r="D1104" s="128">
        <v>0</v>
      </c>
    </row>
    <row r="1105" spans="2:4">
      <c r="B1105" s="69" t="s">
        <v>1302</v>
      </c>
      <c r="C1105" s="128">
        <v>12333354</v>
      </c>
      <c r="D1105" s="128">
        <v>0</v>
      </c>
    </row>
    <row r="1106" spans="2:4">
      <c r="B1106" s="68" t="s">
        <v>791</v>
      </c>
      <c r="C1106" s="128">
        <v>75000000</v>
      </c>
      <c r="D1106" s="128">
        <v>0</v>
      </c>
    </row>
    <row r="1107" spans="2:4">
      <c r="B1107" s="69" t="s">
        <v>1303</v>
      </c>
      <c r="C1107" s="128">
        <v>75000000</v>
      </c>
      <c r="D1107" s="128">
        <v>0</v>
      </c>
    </row>
    <row r="1108" spans="2:4">
      <c r="B1108" s="68" t="s">
        <v>792</v>
      </c>
      <c r="C1108" s="128">
        <v>9064068</v>
      </c>
      <c r="D1108" s="128">
        <v>0</v>
      </c>
    </row>
    <row r="1109" spans="2:4">
      <c r="B1109" s="69" t="s">
        <v>1304</v>
      </c>
      <c r="C1109" s="128">
        <v>9064068</v>
      </c>
      <c r="D1109" s="128">
        <v>0</v>
      </c>
    </row>
    <row r="1110" spans="2:4">
      <c r="B1110" s="68" t="s">
        <v>793</v>
      </c>
      <c r="C1110" s="128">
        <v>702759470</v>
      </c>
      <c r="D1110" s="128">
        <v>0</v>
      </c>
    </row>
    <row r="1111" spans="2:4">
      <c r="B1111" s="69" t="s">
        <v>1305</v>
      </c>
      <c r="C1111" s="128">
        <v>702759470</v>
      </c>
      <c r="D1111" s="128">
        <v>0</v>
      </c>
    </row>
    <row r="1112" spans="2:4">
      <c r="B1112" s="68" t="s">
        <v>794</v>
      </c>
      <c r="C1112" s="128">
        <v>14809335</v>
      </c>
      <c r="D1112" s="128">
        <v>0</v>
      </c>
    </row>
    <row r="1113" spans="2:4">
      <c r="B1113" s="69" t="s">
        <v>1306</v>
      </c>
      <c r="C1113" s="128">
        <v>14809335</v>
      </c>
      <c r="D1113" s="128">
        <v>0</v>
      </c>
    </row>
    <row r="1114" spans="2:4">
      <c r="B1114" s="68" t="s">
        <v>795</v>
      </c>
      <c r="C1114" s="128">
        <v>50105012</v>
      </c>
      <c r="D1114" s="128">
        <v>7905393.2300000004</v>
      </c>
    </row>
    <row r="1115" spans="2:4">
      <c r="B1115" s="69" t="s">
        <v>1307</v>
      </c>
      <c r="C1115" s="128">
        <v>50105012</v>
      </c>
      <c r="D1115" s="128">
        <v>7905393.2300000004</v>
      </c>
    </row>
    <row r="1116" spans="2:4">
      <c r="B1116" s="68" t="s">
        <v>332</v>
      </c>
      <c r="C1116" s="128">
        <v>0</v>
      </c>
      <c r="D1116" s="128">
        <v>22228614.170000002</v>
      </c>
    </row>
    <row r="1117" spans="2:4">
      <c r="B1117" s="69" t="s">
        <v>861</v>
      </c>
      <c r="C1117" s="128">
        <v>0</v>
      </c>
      <c r="D1117" s="128">
        <v>22228614.170000002</v>
      </c>
    </row>
    <row r="1118" spans="2:4">
      <c r="B1118" s="68" t="s">
        <v>796</v>
      </c>
      <c r="C1118" s="128">
        <v>40983237</v>
      </c>
      <c r="D1118" s="128">
        <v>18357357.5</v>
      </c>
    </row>
    <row r="1119" spans="2:4">
      <c r="B1119" s="69" t="s">
        <v>1308</v>
      </c>
      <c r="C1119" s="128">
        <v>40983237</v>
      </c>
      <c r="D1119" s="128">
        <v>18357357.5</v>
      </c>
    </row>
    <row r="1120" spans="2:4">
      <c r="B1120" s="68" t="s">
        <v>797</v>
      </c>
      <c r="C1120" s="128">
        <v>204131</v>
      </c>
      <c r="D1120" s="128">
        <v>0</v>
      </c>
    </row>
    <row r="1121" spans="2:4">
      <c r="B1121" s="69" t="s">
        <v>1309</v>
      </c>
      <c r="C1121" s="128">
        <v>204131</v>
      </c>
      <c r="D1121" s="128">
        <v>0</v>
      </c>
    </row>
    <row r="1122" spans="2:4">
      <c r="B1122" s="68" t="s">
        <v>798</v>
      </c>
      <c r="C1122" s="128">
        <v>12495276</v>
      </c>
      <c r="D1122" s="128">
        <v>0</v>
      </c>
    </row>
    <row r="1123" spans="2:4">
      <c r="B1123" s="69" t="s">
        <v>1310</v>
      </c>
      <c r="C1123" s="128">
        <v>12495276</v>
      </c>
      <c r="D1123" s="128">
        <v>0</v>
      </c>
    </row>
    <row r="1124" spans="2:4">
      <c r="B1124" s="68" t="s">
        <v>799</v>
      </c>
      <c r="C1124" s="128">
        <v>150466870</v>
      </c>
      <c r="D1124" s="128">
        <v>73138665.659999996</v>
      </c>
    </row>
    <row r="1125" spans="2:4">
      <c r="B1125" s="69" t="s">
        <v>1311</v>
      </c>
      <c r="C1125" s="128">
        <v>150466870</v>
      </c>
      <c r="D1125" s="128">
        <v>73138665.659999996</v>
      </c>
    </row>
    <row r="1126" spans="2:4">
      <c r="B1126" s="68" t="s">
        <v>800</v>
      </c>
      <c r="C1126" s="128">
        <v>218667345</v>
      </c>
      <c r="D1126" s="128">
        <v>51966572.079999998</v>
      </c>
    </row>
    <row r="1127" spans="2:4">
      <c r="B1127" s="69" t="s">
        <v>1312</v>
      </c>
      <c r="C1127" s="128">
        <v>218667345</v>
      </c>
      <c r="D1127" s="128">
        <v>51966572.079999998</v>
      </c>
    </row>
    <row r="1128" spans="2:4">
      <c r="B1128" s="68" t="s">
        <v>801</v>
      </c>
      <c r="C1128" s="128">
        <v>37485830</v>
      </c>
      <c r="D1128" s="128">
        <v>6127840.1799999997</v>
      </c>
    </row>
    <row r="1129" spans="2:4">
      <c r="B1129" s="69" t="s">
        <v>1313</v>
      </c>
      <c r="C1129" s="128">
        <v>37485830</v>
      </c>
      <c r="D1129" s="128">
        <v>6127840.1799999997</v>
      </c>
    </row>
    <row r="1130" spans="2:4">
      <c r="B1130" s="68" t="s">
        <v>802</v>
      </c>
      <c r="C1130" s="128">
        <v>14902995</v>
      </c>
      <c r="D1130" s="128">
        <v>2388371.9299999997</v>
      </c>
    </row>
    <row r="1131" spans="2:4">
      <c r="B1131" s="69" t="s">
        <v>1314</v>
      </c>
      <c r="C1131" s="128">
        <v>14902995</v>
      </c>
      <c r="D1131" s="128">
        <v>2388371.9299999997</v>
      </c>
    </row>
    <row r="1132" spans="2:4">
      <c r="B1132" s="68" t="s">
        <v>803</v>
      </c>
      <c r="C1132" s="128">
        <v>14876151</v>
      </c>
      <c r="D1132" s="128">
        <v>0</v>
      </c>
    </row>
    <row r="1133" spans="2:4">
      <c r="B1133" s="69" t="s">
        <v>1315</v>
      </c>
      <c r="C1133" s="128">
        <v>14876151</v>
      </c>
      <c r="D1133" s="128">
        <v>0</v>
      </c>
    </row>
    <row r="1134" spans="2:4">
      <c r="B1134" s="68" t="s">
        <v>804</v>
      </c>
      <c r="C1134" s="128">
        <v>1984366</v>
      </c>
      <c r="D1134" s="128">
        <v>0</v>
      </c>
    </row>
    <row r="1135" spans="2:4">
      <c r="B1135" s="69" t="s">
        <v>1316</v>
      </c>
      <c r="C1135" s="128">
        <v>1984366</v>
      </c>
      <c r="D1135" s="128">
        <v>0</v>
      </c>
    </row>
    <row r="1136" spans="2:4">
      <c r="B1136" s="68" t="s">
        <v>805</v>
      </c>
      <c r="C1136" s="128">
        <v>24722138</v>
      </c>
      <c r="D1136" s="128">
        <v>0</v>
      </c>
    </row>
    <row r="1137" spans="2:4">
      <c r="B1137" s="69" t="s">
        <v>1317</v>
      </c>
      <c r="C1137" s="128">
        <v>24722138</v>
      </c>
      <c r="D1137" s="128">
        <v>0</v>
      </c>
    </row>
    <row r="1138" spans="2:4">
      <c r="B1138" s="68" t="s">
        <v>806</v>
      </c>
      <c r="C1138" s="128">
        <v>5816054</v>
      </c>
      <c r="D1138" s="128">
        <v>0</v>
      </c>
    </row>
    <row r="1139" spans="2:4">
      <c r="B1139" s="69" t="s">
        <v>1318</v>
      </c>
      <c r="C1139" s="128">
        <v>5816054</v>
      </c>
      <c r="D1139" s="128">
        <v>0</v>
      </c>
    </row>
    <row r="1140" spans="2:4">
      <c r="B1140" s="67" t="s">
        <v>313</v>
      </c>
      <c r="C1140" s="129">
        <v>3576401253</v>
      </c>
      <c r="D1140" s="129">
        <v>183186844.41000003</v>
      </c>
    </row>
    <row r="1141" spans="2:4">
      <c r="B1141" s="68" t="s">
        <v>773</v>
      </c>
      <c r="C1141" s="128">
        <v>1226401253</v>
      </c>
      <c r="D1141" s="128">
        <v>183186844.41000003</v>
      </c>
    </row>
    <row r="1142" spans="2:4">
      <c r="B1142" s="69" t="s">
        <v>1285</v>
      </c>
      <c r="C1142" s="128">
        <v>1226401253</v>
      </c>
      <c r="D1142" s="128">
        <v>183186844.41000003</v>
      </c>
    </row>
    <row r="1143" spans="2:4">
      <c r="B1143" s="68" t="s">
        <v>774</v>
      </c>
      <c r="C1143" s="128">
        <v>272560439</v>
      </c>
      <c r="D1143" s="128">
        <v>0</v>
      </c>
    </row>
    <row r="1144" spans="2:4">
      <c r="B1144" s="69" t="s">
        <v>1286</v>
      </c>
      <c r="C1144" s="128">
        <v>272560439</v>
      </c>
      <c r="D1144" s="128">
        <v>0</v>
      </c>
    </row>
    <row r="1145" spans="2:4">
      <c r="B1145" s="68" t="s">
        <v>777</v>
      </c>
      <c r="C1145" s="128">
        <v>927439561</v>
      </c>
      <c r="D1145" s="128">
        <v>0</v>
      </c>
    </row>
    <row r="1146" spans="2:4">
      <c r="B1146" s="69" t="s">
        <v>1289</v>
      </c>
      <c r="C1146" s="128">
        <v>927439561</v>
      </c>
      <c r="D1146" s="128">
        <v>0</v>
      </c>
    </row>
    <row r="1147" spans="2:4">
      <c r="B1147" s="68" t="s">
        <v>807</v>
      </c>
      <c r="C1147" s="128">
        <v>500000000</v>
      </c>
      <c r="D1147" s="128">
        <v>0</v>
      </c>
    </row>
    <row r="1148" spans="2:4">
      <c r="B1148" s="69" t="s">
        <v>1319</v>
      </c>
      <c r="C1148" s="128">
        <v>500000000</v>
      </c>
      <c r="D1148" s="128">
        <v>0</v>
      </c>
    </row>
    <row r="1149" spans="2:4">
      <c r="B1149" s="68" t="s">
        <v>808</v>
      </c>
      <c r="C1149" s="128">
        <v>650000000</v>
      </c>
      <c r="D1149" s="128">
        <v>0</v>
      </c>
    </row>
    <row r="1150" spans="2:4">
      <c r="B1150" s="69" t="s">
        <v>1320</v>
      </c>
      <c r="C1150" s="128">
        <v>650000000</v>
      </c>
      <c r="D1150" s="128">
        <v>0</v>
      </c>
    </row>
    <row r="1151" spans="2:4">
      <c r="B1151" s="68" t="s">
        <v>1351</v>
      </c>
      <c r="C1151" s="128">
        <v>0</v>
      </c>
      <c r="D1151" s="128">
        <v>0</v>
      </c>
    </row>
    <row r="1152" spans="2:4">
      <c r="B1152" s="69" t="s">
        <v>1352</v>
      </c>
      <c r="C1152" s="128">
        <v>0</v>
      </c>
      <c r="D1152" s="128">
        <v>0</v>
      </c>
    </row>
    <row r="1153" spans="2:4">
      <c r="B1153" s="67" t="s">
        <v>298</v>
      </c>
      <c r="C1153" s="129">
        <v>3992706014</v>
      </c>
      <c r="D1153" s="129">
        <v>0</v>
      </c>
    </row>
    <row r="1154" spans="2:4">
      <c r="B1154" s="68" t="s">
        <v>774</v>
      </c>
      <c r="C1154" s="128">
        <v>2528580000</v>
      </c>
      <c r="D1154" s="128">
        <v>0</v>
      </c>
    </row>
    <row r="1155" spans="2:4">
      <c r="B1155" s="69" t="s">
        <v>1286</v>
      </c>
      <c r="C1155" s="128">
        <v>2528580000</v>
      </c>
      <c r="D1155" s="128">
        <v>0</v>
      </c>
    </row>
    <row r="1156" spans="2:4">
      <c r="B1156" s="68" t="s">
        <v>777</v>
      </c>
      <c r="C1156" s="128">
        <v>640094117</v>
      </c>
      <c r="D1156" s="128">
        <v>0</v>
      </c>
    </row>
    <row r="1157" spans="2:4">
      <c r="B1157" s="69" t="s">
        <v>1289</v>
      </c>
      <c r="C1157" s="128">
        <v>640094117</v>
      </c>
      <c r="D1157" s="128">
        <v>0</v>
      </c>
    </row>
    <row r="1158" spans="2:4">
      <c r="B1158" s="68" t="s">
        <v>779</v>
      </c>
      <c r="C1158" s="128">
        <v>824031897</v>
      </c>
      <c r="D1158" s="128">
        <v>0</v>
      </c>
    </row>
    <row r="1159" spans="2:4">
      <c r="B1159" s="69" t="s">
        <v>1291</v>
      </c>
      <c r="C1159" s="128">
        <v>824031897</v>
      </c>
      <c r="D1159" s="128">
        <v>0</v>
      </c>
    </row>
    <row r="1160" spans="2:4">
      <c r="B1160" s="65" t="s">
        <v>311</v>
      </c>
      <c r="C1160" s="128">
        <v>5486192912</v>
      </c>
      <c r="D1160" s="128">
        <v>602661781.46000004</v>
      </c>
    </row>
    <row r="1161" spans="2:4">
      <c r="B1161" s="67" t="s">
        <v>295</v>
      </c>
      <c r="C1161" s="129">
        <v>1799291313</v>
      </c>
      <c r="D1161" s="129">
        <v>234061663.06</v>
      </c>
    </row>
    <row r="1162" spans="2:4">
      <c r="B1162" s="68" t="s">
        <v>296</v>
      </c>
      <c r="C1162" s="128">
        <v>513328625</v>
      </c>
      <c r="D1162" s="128">
        <v>23818158.119999997</v>
      </c>
    </row>
    <row r="1163" spans="2:4">
      <c r="B1163" s="69" t="s">
        <v>1321</v>
      </c>
      <c r="C1163" s="128">
        <v>224334585</v>
      </c>
      <c r="D1163" s="128">
        <v>0</v>
      </c>
    </row>
    <row r="1164" spans="2:4">
      <c r="B1164" s="69" t="s">
        <v>1322</v>
      </c>
      <c r="C1164" s="128">
        <v>197172551</v>
      </c>
      <c r="D1164" s="128">
        <v>23818158.119999997</v>
      </c>
    </row>
    <row r="1165" spans="2:4">
      <c r="B1165" s="69" t="s">
        <v>1323</v>
      </c>
      <c r="C1165" s="128">
        <v>90670000</v>
      </c>
      <c r="D1165" s="128">
        <v>0</v>
      </c>
    </row>
    <row r="1166" spans="2:4">
      <c r="B1166" s="69" t="s">
        <v>1324</v>
      </c>
      <c r="C1166" s="128">
        <v>1151489</v>
      </c>
      <c r="D1166" s="128">
        <v>0</v>
      </c>
    </row>
    <row r="1167" spans="2:4">
      <c r="B1167" s="68" t="s">
        <v>809</v>
      </c>
      <c r="C1167" s="128">
        <v>27000000</v>
      </c>
      <c r="D1167" s="128">
        <v>445550</v>
      </c>
    </row>
    <row r="1168" spans="2:4">
      <c r="B1168" s="69" t="s">
        <v>1325</v>
      </c>
      <c r="C1168" s="128">
        <v>27000000</v>
      </c>
      <c r="D1168" s="128">
        <v>445550</v>
      </c>
    </row>
    <row r="1169" spans="2:4">
      <c r="B1169" s="68" t="s">
        <v>810</v>
      </c>
      <c r="C1169" s="128">
        <v>118860000</v>
      </c>
      <c r="D1169" s="128">
        <v>2053653.43</v>
      </c>
    </row>
    <row r="1170" spans="2:4">
      <c r="B1170" s="69" t="s">
        <v>1326</v>
      </c>
      <c r="C1170" s="128">
        <v>118860000</v>
      </c>
      <c r="D1170" s="128">
        <v>2053653.43</v>
      </c>
    </row>
    <row r="1171" spans="2:4">
      <c r="B1171" s="68" t="s">
        <v>811</v>
      </c>
      <c r="C1171" s="128">
        <v>10600000</v>
      </c>
      <c r="D1171" s="128">
        <v>161546</v>
      </c>
    </row>
    <row r="1172" spans="2:4">
      <c r="B1172" s="69" t="s">
        <v>1327</v>
      </c>
      <c r="C1172" s="128">
        <v>10600000</v>
      </c>
      <c r="D1172" s="128">
        <v>161546</v>
      </c>
    </row>
    <row r="1173" spans="2:4">
      <c r="B1173" s="68" t="s">
        <v>812</v>
      </c>
      <c r="C1173" s="128">
        <v>141073469</v>
      </c>
      <c r="D1173" s="128">
        <v>46171.01</v>
      </c>
    </row>
    <row r="1174" spans="2:4">
      <c r="B1174" s="69" t="s">
        <v>1328</v>
      </c>
      <c r="C1174" s="128">
        <v>141073469</v>
      </c>
      <c r="D1174" s="128">
        <v>46171.01</v>
      </c>
    </row>
    <row r="1175" spans="2:4">
      <c r="B1175" s="68" t="s">
        <v>813</v>
      </c>
      <c r="C1175" s="128">
        <v>70154147</v>
      </c>
      <c r="D1175" s="128">
        <v>0</v>
      </c>
    </row>
    <row r="1176" spans="2:4">
      <c r="B1176" s="69" t="s">
        <v>1329</v>
      </c>
      <c r="C1176" s="128">
        <v>70154147</v>
      </c>
      <c r="D1176" s="128">
        <v>0</v>
      </c>
    </row>
    <row r="1177" spans="2:4">
      <c r="B1177" s="68" t="s">
        <v>814</v>
      </c>
      <c r="C1177" s="128">
        <v>3061608</v>
      </c>
      <c r="D1177" s="128">
        <v>0</v>
      </c>
    </row>
    <row r="1178" spans="2:4">
      <c r="B1178" s="69" t="s">
        <v>1330</v>
      </c>
      <c r="C1178" s="128">
        <v>3061608</v>
      </c>
      <c r="D1178" s="128">
        <v>0</v>
      </c>
    </row>
    <row r="1179" spans="2:4">
      <c r="B1179" s="68" t="s">
        <v>815</v>
      </c>
      <c r="C1179" s="128">
        <v>100000000</v>
      </c>
      <c r="D1179" s="128">
        <v>99331200.780000001</v>
      </c>
    </row>
    <row r="1180" spans="2:4">
      <c r="B1180" s="69" t="s">
        <v>1331</v>
      </c>
      <c r="C1180" s="128">
        <v>100000000</v>
      </c>
      <c r="D1180" s="128">
        <v>99331200.780000001</v>
      </c>
    </row>
    <row r="1181" spans="2:4">
      <c r="B1181" s="68" t="s">
        <v>816</v>
      </c>
      <c r="C1181" s="128">
        <v>505213464</v>
      </c>
      <c r="D1181" s="128">
        <v>0</v>
      </c>
    </row>
    <row r="1182" spans="2:4">
      <c r="B1182" s="69" t="s">
        <v>1332</v>
      </c>
      <c r="C1182" s="128">
        <v>505213464</v>
      </c>
      <c r="D1182" s="128">
        <v>0</v>
      </c>
    </row>
    <row r="1183" spans="2:4">
      <c r="B1183" s="68" t="s">
        <v>817</v>
      </c>
      <c r="C1183" s="128">
        <v>310000000</v>
      </c>
      <c r="D1183" s="128">
        <v>108205383.72</v>
      </c>
    </row>
    <row r="1184" spans="2:4">
      <c r="B1184" s="69" t="s">
        <v>1333</v>
      </c>
      <c r="C1184" s="128">
        <v>310000000</v>
      </c>
      <c r="D1184" s="128">
        <v>108205383.72</v>
      </c>
    </row>
    <row r="1185" spans="2:4">
      <c r="B1185" s="67" t="s">
        <v>313</v>
      </c>
      <c r="C1185" s="129">
        <v>1212640000</v>
      </c>
      <c r="D1185" s="129">
        <v>368600118.39999998</v>
      </c>
    </row>
    <row r="1186" spans="2:4">
      <c r="B1186" s="68" t="s">
        <v>818</v>
      </c>
      <c r="C1186" s="128">
        <v>1212640000</v>
      </c>
      <c r="D1186" s="128">
        <v>368600118.39999998</v>
      </c>
    </row>
    <row r="1187" spans="2:4">
      <c r="B1187" s="69" t="s">
        <v>1334</v>
      </c>
      <c r="C1187" s="128">
        <v>1212640000</v>
      </c>
      <c r="D1187" s="128">
        <v>368600118.39999998</v>
      </c>
    </row>
    <row r="1188" spans="2:4">
      <c r="B1188" s="67" t="s">
        <v>298</v>
      </c>
      <c r="C1188" s="129">
        <v>2135293594</v>
      </c>
      <c r="D1188" s="129">
        <v>0</v>
      </c>
    </row>
    <row r="1189" spans="2:4">
      <c r="B1189" s="68" t="s">
        <v>296</v>
      </c>
      <c r="C1189" s="128">
        <v>734633212</v>
      </c>
      <c r="D1189" s="128">
        <v>0</v>
      </c>
    </row>
    <row r="1190" spans="2:4">
      <c r="B1190" s="69" t="s">
        <v>1323</v>
      </c>
      <c r="C1190" s="128">
        <v>191842760</v>
      </c>
      <c r="D1190" s="128">
        <v>0</v>
      </c>
    </row>
    <row r="1191" spans="2:4">
      <c r="B1191" s="69" t="s">
        <v>1335</v>
      </c>
      <c r="C1191" s="128">
        <v>11390001</v>
      </c>
      <c r="D1191" s="128">
        <v>0</v>
      </c>
    </row>
    <row r="1192" spans="2:4">
      <c r="B1192" s="69" t="s">
        <v>1336</v>
      </c>
      <c r="C1192" s="128">
        <v>341700000</v>
      </c>
      <c r="D1192" s="128">
        <v>0</v>
      </c>
    </row>
    <row r="1193" spans="2:4">
      <c r="B1193" s="69" t="s">
        <v>1337</v>
      </c>
      <c r="C1193" s="128">
        <v>189700451</v>
      </c>
      <c r="D1193" s="128">
        <v>0</v>
      </c>
    </row>
    <row r="1194" spans="2:4">
      <c r="B1194" s="68" t="s">
        <v>819</v>
      </c>
      <c r="C1194" s="128">
        <v>494239584</v>
      </c>
      <c r="D1194" s="128">
        <v>0</v>
      </c>
    </row>
    <row r="1195" spans="2:4">
      <c r="B1195" s="69" t="s">
        <v>1338</v>
      </c>
      <c r="C1195" s="128">
        <v>494239584</v>
      </c>
      <c r="D1195" s="128">
        <v>0</v>
      </c>
    </row>
    <row r="1196" spans="2:4">
      <c r="B1196" s="68" t="s">
        <v>820</v>
      </c>
      <c r="C1196" s="128">
        <v>284750000</v>
      </c>
      <c r="D1196" s="128">
        <v>0</v>
      </c>
    </row>
    <row r="1197" spans="2:4">
      <c r="B1197" s="69" t="s">
        <v>1339</v>
      </c>
      <c r="C1197" s="128">
        <v>284750000</v>
      </c>
      <c r="D1197" s="128">
        <v>0</v>
      </c>
    </row>
    <row r="1198" spans="2:4">
      <c r="B1198" s="68" t="s">
        <v>813</v>
      </c>
      <c r="C1198" s="128">
        <v>599024937</v>
      </c>
      <c r="D1198" s="128">
        <v>0</v>
      </c>
    </row>
    <row r="1199" spans="2:4">
      <c r="B1199" s="69" t="s">
        <v>1329</v>
      </c>
      <c r="C1199" s="128">
        <v>599024937</v>
      </c>
      <c r="D1199" s="128">
        <v>0</v>
      </c>
    </row>
    <row r="1200" spans="2:4">
      <c r="B1200" s="68" t="s">
        <v>821</v>
      </c>
      <c r="C1200" s="128">
        <v>22645861</v>
      </c>
      <c r="D1200" s="128">
        <v>0</v>
      </c>
    </row>
    <row r="1201" spans="2:4">
      <c r="B1201" s="69" t="s">
        <v>1329</v>
      </c>
      <c r="C1201" s="128">
        <v>22645861</v>
      </c>
      <c r="D1201" s="128">
        <v>0</v>
      </c>
    </row>
    <row r="1202" spans="2:4">
      <c r="B1202" s="67" t="s">
        <v>299</v>
      </c>
      <c r="C1202" s="129">
        <v>338968005</v>
      </c>
      <c r="D1202" s="129">
        <v>0</v>
      </c>
    </row>
    <row r="1203" spans="2:4">
      <c r="B1203" s="68" t="s">
        <v>296</v>
      </c>
      <c r="C1203" s="128">
        <v>246986005</v>
      </c>
      <c r="D1203" s="128">
        <v>0</v>
      </c>
    </row>
    <row r="1204" spans="2:4">
      <c r="B1204" s="69" t="s">
        <v>1356</v>
      </c>
      <c r="C1204" s="128">
        <v>0</v>
      </c>
      <c r="D1204" s="128">
        <v>0</v>
      </c>
    </row>
    <row r="1205" spans="2:4">
      <c r="B1205" s="69" t="s">
        <v>1321</v>
      </c>
      <c r="C1205" s="128">
        <v>149416094</v>
      </c>
      <c r="D1205" s="128">
        <v>0</v>
      </c>
    </row>
    <row r="1206" spans="2:4">
      <c r="B1206" s="69" t="s">
        <v>1323</v>
      </c>
      <c r="C1206" s="128">
        <v>3700450</v>
      </c>
      <c r="D1206" s="128">
        <v>0</v>
      </c>
    </row>
    <row r="1207" spans="2:4">
      <c r="B1207" s="69" t="s">
        <v>1340</v>
      </c>
      <c r="C1207" s="128">
        <v>11376400</v>
      </c>
      <c r="D1207" s="128">
        <v>0</v>
      </c>
    </row>
    <row r="1208" spans="2:4">
      <c r="B1208" s="69" t="s">
        <v>1341</v>
      </c>
      <c r="C1208" s="128">
        <v>2666438</v>
      </c>
      <c r="D1208" s="128">
        <v>0</v>
      </c>
    </row>
    <row r="1209" spans="2:4">
      <c r="B1209" s="69" t="s">
        <v>1342</v>
      </c>
      <c r="C1209" s="128">
        <v>13325441</v>
      </c>
      <c r="D1209" s="128">
        <v>0</v>
      </c>
    </row>
    <row r="1210" spans="2:4">
      <c r="B1210" s="69" t="s">
        <v>1343</v>
      </c>
      <c r="C1210" s="128">
        <v>14115025</v>
      </c>
      <c r="D1210" s="128">
        <v>0</v>
      </c>
    </row>
    <row r="1211" spans="2:4">
      <c r="B1211" s="69" t="s">
        <v>1344</v>
      </c>
      <c r="C1211" s="128">
        <v>3366195</v>
      </c>
      <c r="D1211" s="128">
        <v>0</v>
      </c>
    </row>
    <row r="1212" spans="2:4">
      <c r="B1212" s="69" t="s">
        <v>1345</v>
      </c>
      <c r="C1212" s="128">
        <v>11900180</v>
      </c>
      <c r="D1212" s="128">
        <v>0</v>
      </c>
    </row>
    <row r="1213" spans="2:4">
      <c r="B1213" s="69" t="s">
        <v>1324</v>
      </c>
      <c r="C1213" s="128">
        <v>4325363</v>
      </c>
      <c r="D1213" s="128">
        <v>0</v>
      </c>
    </row>
    <row r="1214" spans="2:4">
      <c r="B1214" s="69" t="s">
        <v>1346</v>
      </c>
      <c r="C1214" s="128">
        <v>32794419</v>
      </c>
      <c r="D1214" s="128">
        <v>0</v>
      </c>
    </row>
    <row r="1215" spans="2:4">
      <c r="B1215" s="68" t="s">
        <v>822</v>
      </c>
      <c r="C1215" s="128">
        <v>91982000</v>
      </c>
      <c r="D1215" s="128">
        <v>0</v>
      </c>
    </row>
    <row r="1216" spans="2:4">
      <c r="B1216" s="69" t="s">
        <v>1347</v>
      </c>
      <c r="C1216" s="128">
        <v>91982000</v>
      </c>
      <c r="D1216" s="128">
        <v>0</v>
      </c>
    </row>
    <row r="1217" spans="2:4">
      <c r="B1217" s="23" t="s">
        <v>1348</v>
      </c>
      <c r="C1217" s="142">
        <v>155685242330</v>
      </c>
      <c r="D1217" s="142">
        <v>10270283451.99</v>
      </c>
    </row>
    <row r="1218" spans="2:4">
      <c r="B1218" s="70" t="s">
        <v>293</v>
      </c>
      <c r="C1218" s="131">
        <v>155685242330</v>
      </c>
      <c r="D1218" s="131">
        <v>10270283451.99</v>
      </c>
    </row>
    <row r="1219" spans="2:4">
      <c r="B1219" s="65" t="s">
        <v>311</v>
      </c>
      <c r="C1219" s="128">
        <v>155685242330</v>
      </c>
      <c r="D1219" s="128">
        <v>10270283451.99</v>
      </c>
    </row>
    <row r="1220" spans="2:4">
      <c r="B1220" s="67" t="s">
        <v>295</v>
      </c>
      <c r="C1220" s="129">
        <v>18742026236</v>
      </c>
      <c r="D1220" s="129">
        <v>1664599976.3400002</v>
      </c>
    </row>
    <row r="1221" spans="2:4">
      <c r="B1221" s="68" t="s">
        <v>296</v>
      </c>
      <c r="C1221" s="128">
        <v>18742026236</v>
      </c>
      <c r="D1221" s="128">
        <v>1664599976.3400002</v>
      </c>
    </row>
    <row r="1222" spans="2:4">
      <c r="B1222" s="67" t="s">
        <v>297</v>
      </c>
      <c r="C1222" s="129">
        <v>500000000</v>
      </c>
      <c r="D1222" s="129">
        <v>0</v>
      </c>
    </row>
    <row r="1223" spans="2:4">
      <c r="B1223" s="68" t="s">
        <v>296</v>
      </c>
      <c r="C1223" s="128">
        <v>500000000</v>
      </c>
      <c r="D1223" s="128">
        <v>0</v>
      </c>
    </row>
    <row r="1224" spans="2:4">
      <c r="B1224" s="67" t="s">
        <v>313</v>
      </c>
      <c r="C1224" s="129">
        <v>15492228311</v>
      </c>
      <c r="D1224" s="129">
        <v>0</v>
      </c>
    </row>
    <row r="1225" spans="2:4">
      <c r="B1225" s="68" t="s">
        <v>296</v>
      </c>
      <c r="C1225" s="128">
        <v>15492228311</v>
      </c>
      <c r="D1225" s="128">
        <v>0</v>
      </c>
    </row>
    <row r="1226" spans="2:4">
      <c r="B1226" s="67" t="s">
        <v>298</v>
      </c>
      <c r="C1226" s="129">
        <v>120950987783</v>
      </c>
      <c r="D1226" s="129">
        <v>8605683475.6499996</v>
      </c>
    </row>
    <row r="1227" spans="2:4">
      <c r="B1227" s="68" t="s">
        <v>296</v>
      </c>
      <c r="C1227" s="128">
        <v>120950987783</v>
      </c>
      <c r="D1227" s="128">
        <v>8605683475.6499996</v>
      </c>
    </row>
    <row r="1228" spans="2:4">
      <c r="B1228" s="133" t="s">
        <v>823</v>
      </c>
      <c r="C1228" s="132">
        <v>1403263338155</v>
      </c>
      <c r="D1228" s="134">
        <v>177225384031.22974</v>
      </c>
    </row>
    <row r="1230" spans="2:4">
      <c r="B1230" s="136" t="s">
        <v>27</v>
      </c>
      <c r="C1230" s="135"/>
      <c r="D1230" s="135"/>
    </row>
    <row r="1231" spans="2:4" ht="23.25" customHeight="1">
      <c r="B1231" s="152" t="s">
        <v>1354</v>
      </c>
      <c r="C1231" s="152"/>
      <c r="D1231" s="152"/>
    </row>
    <row r="1232" spans="2:4">
      <c r="B1232" s="152" t="s">
        <v>28</v>
      </c>
      <c r="C1232" s="152"/>
      <c r="D1232" s="152"/>
    </row>
    <row r="1233" spans="2:4">
      <c r="B1233" s="143" t="s">
        <v>29</v>
      </c>
      <c r="C1233" s="143"/>
      <c r="D1233" s="143"/>
    </row>
  </sheetData>
  <mergeCells count="12">
    <mergeCell ref="B11:B12"/>
    <mergeCell ref="D11:D12"/>
    <mergeCell ref="B1231:D1231"/>
    <mergeCell ref="B1232:D1232"/>
    <mergeCell ref="B1233:D1233"/>
    <mergeCell ref="A7:E7"/>
    <mergeCell ref="A8:E8"/>
    <mergeCell ref="A1:E1"/>
    <mergeCell ref="A2:E2"/>
    <mergeCell ref="A3:E3"/>
    <mergeCell ref="A5:F5"/>
    <mergeCell ref="A6:E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45"/>
  <sheetViews>
    <sheetView showGridLines="0" zoomScale="90" zoomScaleNormal="90" workbookViewId="0">
      <selection activeCell="G31" sqref="G31"/>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8" max="8" width="13.140625" bestFit="1" customWidth="1"/>
    <col min="9" max="9" width="15.140625" bestFit="1" customWidth="1"/>
  </cols>
  <sheetData>
    <row r="1" spans="1:8" ht="28.5" customHeight="1">
      <c r="A1" s="144" t="s">
        <v>0</v>
      </c>
      <c r="B1" s="144"/>
      <c r="C1" s="144"/>
      <c r="D1" s="144"/>
      <c r="E1" s="144"/>
      <c r="F1" s="3"/>
    </row>
    <row r="2" spans="1:8" ht="21" customHeight="1">
      <c r="A2" s="145" t="s">
        <v>1</v>
      </c>
      <c r="B2" s="145"/>
      <c r="C2" s="145"/>
      <c r="D2" s="145"/>
      <c r="E2" s="145"/>
      <c r="F2" s="2"/>
      <c r="H2" s="12">
        <v>0</v>
      </c>
    </row>
    <row r="3" spans="1:8" ht="15" customHeight="1">
      <c r="A3" s="153" t="s">
        <v>2</v>
      </c>
      <c r="B3" s="153"/>
      <c r="C3" s="153"/>
      <c r="D3" s="153"/>
      <c r="E3" s="153"/>
      <c r="F3" s="1"/>
    </row>
    <row r="5" spans="1:8" ht="18.75" customHeight="1">
      <c r="A5" s="155" t="s">
        <v>824</v>
      </c>
      <c r="B5" s="155"/>
      <c r="C5" s="155"/>
      <c r="D5" s="155"/>
      <c r="E5" s="155"/>
      <c r="F5" s="4"/>
    </row>
    <row r="6" spans="1:8" ht="18.75">
      <c r="A6" s="148" t="s">
        <v>1353</v>
      </c>
      <c r="B6" s="148"/>
      <c r="C6" s="148"/>
      <c r="D6" s="148"/>
      <c r="E6" s="148"/>
      <c r="F6" s="5"/>
    </row>
    <row r="7" spans="1:8" ht="15.75">
      <c r="A7" s="157" t="s">
        <v>5</v>
      </c>
      <c r="B7" s="157"/>
      <c r="C7" s="157"/>
      <c r="D7" s="157"/>
      <c r="E7" s="157"/>
      <c r="F7" s="6"/>
    </row>
    <row r="10" spans="1:8" ht="15" customHeight="1">
      <c r="B10" s="156" t="s">
        <v>6</v>
      </c>
      <c r="C10" s="54" t="s">
        <v>7</v>
      </c>
      <c r="D10" s="158" t="s">
        <v>8</v>
      </c>
    </row>
    <row r="11" spans="1:8">
      <c r="B11" s="156"/>
      <c r="C11" s="60" t="s">
        <v>9</v>
      </c>
      <c r="D11" s="158"/>
    </row>
    <row r="12" spans="1:8">
      <c r="B12" s="23" t="s">
        <v>15</v>
      </c>
      <c r="C12" s="20">
        <v>45219.838792000002</v>
      </c>
      <c r="D12" s="29">
        <f>D14</f>
        <v>7209.593061550001</v>
      </c>
      <c r="E12" s="48"/>
    </row>
    <row r="13" spans="1:8" s="7" customFormat="1">
      <c r="B13" s="114" t="s">
        <v>825</v>
      </c>
      <c r="C13" s="115">
        <v>44379.838792000002</v>
      </c>
      <c r="D13" s="116">
        <f>D14</f>
        <v>7209.593061550001</v>
      </c>
      <c r="E13" s="48"/>
      <c r="F13"/>
    </row>
    <row r="14" spans="1:8" s="7" customFormat="1">
      <c r="B14" s="24" t="s">
        <v>826</v>
      </c>
      <c r="C14" s="38">
        <v>44379.838792000002</v>
      </c>
      <c r="D14" s="38">
        <f>D15+D21+D29</f>
        <v>7209.593061550001</v>
      </c>
      <c r="E14" s="48"/>
      <c r="F14"/>
    </row>
    <row r="15" spans="1:8" s="7" customFormat="1">
      <c r="B15" s="138" t="s">
        <v>827</v>
      </c>
      <c r="C15" s="28">
        <v>1457.0259960000001</v>
      </c>
      <c r="D15" s="28">
        <f>SUM(D16:D20)</f>
        <v>267.13334800000001</v>
      </c>
      <c r="E15" s="48"/>
      <c r="F15"/>
    </row>
    <row r="16" spans="1:8" s="7" customFormat="1">
      <c r="B16" s="66" t="s">
        <v>828</v>
      </c>
      <c r="C16" s="30">
        <v>399.99599999999998</v>
      </c>
      <c r="D16" s="30">
        <v>65.960400000000007</v>
      </c>
      <c r="E16" s="48"/>
      <c r="F16"/>
    </row>
    <row r="17" spans="2:9" s="7" customFormat="1">
      <c r="B17" s="66" t="s">
        <v>829</v>
      </c>
      <c r="C17" s="30">
        <v>683.82999600000005</v>
      </c>
      <c r="D17" s="30">
        <v>89.276679999999999</v>
      </c>
      <c r="E17" s="48"/>
      <c r="F17"/>
    </row>
    <row r="18" spans="2:9" s="7" customFormat="1">
      <c r="B18" s="66" t="s">
        <v>830</v>
      </c>
      <c r="C18" s="30">
        <v>153.78</v>
      </c>
      <c r="D18" s="30">
        <v>21.343</v>
      </c>
      <c r="E18" s="48"/>
      <c r="F18"/>
    </row>
    <row r="19" spans="2:9" s="7" customFormat="1">
      <c r="B19" s="66" t="s">
        <v>831</v>
      </c>
      <c r="C19" s="30">
        <v>172.62</v>
      </c>
      <c r="D19" s="30">
        <v>83.332499999999996</v>
      </c>
      <c r="E19" s="48"/>
      <c r="F19"/>
    </row>
    <row r="20" spans="2:9" s="7" customFormat="1">
      <c r="B20" s="66" t="s">
        <v>832</v>
      </c>
      <c r="C20" s="30">
        <v>46.8</v>
      </c>
      <c r="D20" s="30">
        <v>7.2207679999999996</v>
      </c>
      <c r="E20" s="48"/>
      <c r="F20"/>
    </row>
    <row r="21" spans="2:9" s="7" customFormat="1">
      <c r="B21" s="138" t="s">
        <v>833</v>
      </c>
      <c r="C21" s="28">
        <v>42922.812795999998</v>
      </c>
      <c r="D21" s="28">
        <f>SUM(D22:D26)</f>
        <v>6942.4597135500007</v>
      </c>
      <c r="E21" s="48"/>
      <c r="F21"/>
      <c r="I21" s="55"/>
    </row>
    <row r="22" spans="2:9" s="7" customFormat="1">
      <c r="B22" s="66" t="s">
        <v>834</v>
      </c>
      <c r="C22" s="30">
        <v>30690</v>
      </c>
      <c r="D22" s="30">
        <v>5096.7713000000003</v>
      </c>
      <c r="E22" s="48"/>
      <c r="F22"/>
    </row>
    <row r="23" spans="2:9" s="7" customFormat="1">
      <c r="B23" s="66" t="s">
        <v>835</v>
      </c>
      <c r="C23" s="30">
        <v>84</v>
      </c>
      <c r="D23" s="30">
        <v>13.191800000000001</v>
      </c>
      <c r="E23" s="48"/>
      <c r="F23"/>
    </row>
    <row r="24" spans="2:9" s="7" customFormat="1">
      <c r="B24" s="66" t="s">
        <v>1349</v>
      </c>
      <c r="C24" s="128">
        <v>0</v>
      </c>
      <c r="D24" s="30">
        <v>3.3719999999999999</v>
      </c>
      <c r="E24" s="48"/>
      <c r="F24"/>
    </row>
    <row r="25" spans="2:9" s="7" customFormat="1">
      <c r="B25" s="66" t="s">
        <v>836</v>
      </c>
      <c r="C25" s="30">
        <v>7613.0186400000002</v>
      </c>
      <c r="D25" s="30">
        <v>1220.07394</v>
      </c>
      <c r="E25" s="48"/>
      <c r="F25"/>
    </row>
    <row r="26" spans="2:9" s="7" customFormat="1">
      <c r="B26" s="66" t="s">
        <v>837</v>
      </c>
      <c r="C26" s="30">
        <v>4535.7941559999999</v>
      </c>
      <c r="D26" s="30">
        <v>609.05067354999994</v>
      </c>
      <c r="E26" s="48"/>
      <c r="F26"/>
    </row>
    <row r="27" spans="2:9" s="7" customFormat="1">
      <c r="B27" s="114" t="s">
        <v>60</v>
      </c>
      <c r="C27" s="115">
        <v>840</v>
      </c>
      <c r="D27" s="116">
        <v>0</v>
      </c>
      <c r="E27" s="48"/>
      <c r="F27"/>
    </row>
    <row r="28" spans="2:9" s="7" customFormat="1">
      <c r="B28" s="24" t="s">
        <v>839</v>
      </c>
      <c r="C28" s="38">
        <v>840</v>
      </c>
      <c r="D28" s="38">
        <v>0</v>
      </c>
      <c r="E28" s="48"/>
      <c r="F28"/>
    </row>
    <row r="29" spans="2:9" s="7" customFormat="1">
      <c r="B29" s="138" t="s">
        <v>840</v>
      </c>
      <c r="C29" s="28">
        <v>840</v>
      </c>
      <c r="D29" s="28">
        <f>SUM(D30:D31)</f>
        <v>0</v>
      </c>
      <c r="E29" s="48"/>
      <c r="F29"/>
    </row>
    <row r="30" spans="2:9" s="7" customFormat="1">
      <c r="B30" s="66" t="s">
        <v>841</v>
      </c>
      <c r="C30" s="30">
        <v>155.37245100000001</v>
      </c>
      <c r="D30" s="38">
        <v>0</v>
      </c>
      <c r="E30" s="48"/>
      <c r="F30"/>
    </row>
    <row r="31" spans="2:9" s="7" customFormat="1">
      <c r="B31" s="66" t="s">
        <v>842</v>
      </c>
      <c r="C31" s="30">
        <v>684.62754900000004</v>
      </c>
      <c r="D31" s="38">
        <v>0</v>
      </c>
      <c r="E31" s="48"/>
      <c r="F31"/>
    </row>
    <row r="32" spans="2:9">
      <c r="B32" s="35" t="s">
        <v>48</v>
      </c>
      <c r="C32" s="31">
        <v>45219.838792000002</v>
      </c>
      <c r="D32" s="130">
        <f>D13+D27</f>
        <v>7209.593061550001</v>
      </c>
      <c r="E32" s="48"/>
      <c r="I32" s="7"/>
    </row>
    <row r="33" spans="2:9">
      <c r="B33" s="15" t="s">
        <v>27</v>
      </c>
      <c r="C33" s="16"/>
      <c r="D33" s="16"/>
      <c r="F33" s="11"/>
      <c r="I33" s="7"/>
    </row>
    <row r="34" spans="2:9" ht="33.6" customHeight="1">
      <c r="B34" s="152" t="s">
        <v>1354</v>
      </c>
      <c r="C34" s="152"/>
      <c r="D34" s="152"/>
      <c r="E34" s="8"/>
      <c r="I34" s="7"/>
    </row>
    <row r="35" spans="2:9" ht="17.25" customHeight="1">
      <c r="B35" s="50" t="s">
        <v>838</v>
      </c>
      <c r="C35" s="50"/>
      <c r="D35" s="50"/>
    </row>
    <row r="36" spans="2:9" ht="12.75" customHeight="1">
      <c r="B36" s="15" t="s">
        <v>49</v>
      </c>
      <c r="C36" s="16"/>
      <c r="D36" s="16"/>
    </row>
    <row r="37" spans="2:9">
      <c r="C37" s="41"/>
      <c r="D37" s="41"/>
    </row>
    <row r="38" spans="2:9">
      <c r="B38" s="42"/>
      <c r="C38" s="41"/>
      <c r="D38" s="41"/>
    </row>
    <row r="39" spans="2:9">
      <c r="B39" s="9"/>
      <c r="C39" s="10"/>
      <c r="D39" s="10"/>
    </row>
    <row r="40" spans="2:9">
      <c r="B40" s="9"/>
      <c r="C40" s="10"/>
      <c r="D40" s="10"/>
    </row>
    <row r="41" spans="2:9">
      <c r="B41" s="9"/>
      <c r="C41" s="10"/>
      <c r="D41" s="10"/>
    </row>
    <row r="42" spans="2:9">
      <c r="B42" s="9"/>
      <c r="C42" s="10"/>
      <c r="D42" s="10"/>
    </row>
    <row r="43" spans="2:9">
      <c r="B43" s="9"/>
      <c r="C43" s="10"/>
      <c r="D43" s="10"/>
    </row>
    <row r="44" spans="2:9">
      <c r="B44" s="9"/>
      <c r="C44" s="10"/>
      <c r="D44" s="10"/>
    </row>
    <row r="45" spans="2:9">
      <c r="B45" s="9"/>
      <c r="C45" s="10"/>
      <c r="D45" s="10"/>
    </row>
  </sheetData>
  <mergeCells count="9">
    <mergeCell ref="B34:D34"/>
    <mergeCell ref="A7:E7"/>
    <mergeCell ref="B10:B11"/>
    <mergeCell ref="D10:D11"/>
    <mergeCell ref="A1:E1"/>
    <mergeCell ref="A2:E2"/>
    <mergeCell ref="A3:E3"/>
    <mergeCell ref="A5:E5"/>
    <mergeCell ref="A6:E6"/>
  </mergeCells>
  <pageMargins left="0.7" right="0.7" top="0.75" bottom="0.75" header="0.3" footer="0.3"/>
  <pageSetup orientation="portrait" r:id="rId1"/>
  <ignoredErrors>
    <ignoredError sqref="D29 D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0" ma:contentTypeDescription="Crear nuevo documento." ma:contentTypeScope="" ma:versionID="9351400f82ca87541e2358f5faeca68a">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01dc91717cd239df0697df836dbba9bb"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ABCD94-D14F-4B08-8D32-2B2242407651}">
  <ds:schemaRefs>
    <ds:schemaRef ds:uri="http://schemas.microsoft.com/sharepoint/v3/contenttype/forms"/>
  </ds:schemaRefs>
</ds:datastoreItem>
</file>

<file path=customXml/itemProps2.xml><?xml version="1.0" encoding="utf-8"?>
<ds:datastoreItem xmlns:ds="http://schemas.openxmlformats.org/officeDocument/2006/customXml" ds:itemID="{F83AC603-26D4-4E5F-A4B2-A0CA82B61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2E6D10-5B1F-4C8C-908A-74D6B27ECA3D}">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Fiscal Mes</vt:lpstr>
      <vt:lpstr>Económica</vt:lpstr>
      <vt:lpstr>Institucional</vt:lpstr>
      <vt:lpstr>Funcional</vt:lpstr>
      <vt:lpstr>Objetal</vt:lpstr>
      <vt:lpstr>Proyectos de inversión</vt:lpstr>
      <vt:lpstr>Subsidios Sociales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2023-02-21T19:47:59Z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ies>
</file>