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Diciembre/"/>
    </mc:Choice>
  </mc:AlternateContent>
  <xr:revisionPtr revIDLastSave="908" documentId="8_{944F9884-ABD7-4CA2-AF42-67DC90475D19}" xr6:coauthVersionLast="47" xr6:coauthVersionMax="47" xr10:uidLastSave="{108F80C6-E974-451E-A6FF-232AFB2940D1}"/>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2" r:id="rId9"/>
  </sheets>
  <externalReferences>
    <externalReference r:id="rId10"/>
    <externalReference r:id="rId11"/>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inversión'!$B$11:$E$1815</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23"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2" i="27" l="1"/>
  <c r="E72" i="27"/>
  <c r="C72" i="27"/>
  <c r="D112" i="29" l="1"/>
  <c r="E112" i="29"/>
  <c r="D14" i="3"/>
  <c r="D29" i="3"/>
  <c r="D28" i="3" s="1"/>
  <c r="D56" i="4"/>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84" i="27"/>
  <c r="D82" i="27"/>
  <c r="D80" i="27"/>
  <c r="D78" i="27"/>
  <c r="D77" i="27" s="1"/>
  <c r="D67" i="27"/>
  <c r="D30" i="27"/>
  <c r="D20" i="27"/>
  <c r="D14" i="27"/>
  <c r="D101" i="29"/>
  <c r="D82" i="29"/>
  <c r="D89" i="29"/>
  <c r="D116" i="29"/>
  <c r="D115" i="29" s="1"/>
  <c r="D114" i="29" s="1"/>
  <c r="E116" i="29"/>
  <c r="E115" i="29" s="1"/>
  <c r="E114" i="29" s="1"/>
  <c r="D111" i="29"/>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E56" i="29"/>
  <c r="D13" i="3" l="1"/>
  <c r="D64" i="29"/>
  <c r="D13" i="27"/>
  <c r="D72" i="29"/>
  <c r="D35" i="29"/>
  <c r="D14" i="29"/>
  <c r="D13" i="4"/>
  <c r="D63" i="4" s="1"/>
  <c r="D34" i="3" l="1"/>
  <c r="D86" i="27"/>
  <c r="D13" i="29"/>
  <c r="D118" i="29" s="1"/>
  <c r="E89" i="29" l="1"/>
  <c r="E67" i="27" l="1"/>
  <c r="E14" i="27"/>
  <c r="E40" i="27" l="1"/>
  <c r="E51" i="4" l="1"/>
  <c r="E47" i="29"/>
  <c r="C47" i="29"/>
  <c r="E44" i="29"/>
  <c r="E42" i="29"/>
  <c r="E39" i="29"/>
  <c r="E36" i="29"/>
  <c r="E58" i="29"/>
  <c r="E20" i="27"/>
  <c r="E29" i="3"/>
  <c r="E84" i="27"/>
  <c r="E82" i="27"/>
  <c r="C84" i="27"/>
  <c r="C82" i="27"/>
  <c r="E14" i="3" l="1"/>
  <c r="E21" i="3"/>
  <c r="E58" i="4"/>
  <c r="E55" i="4" s="1"/>
  <c r="C58" i="4"/>
  <c r="E45" i="4" l="1"/>
  <c r="E68" i="29"/>
  <c r="E73" i="29"/>
  <c r="E77" i="29"/>
  <c r="C82" i="29"/>
  <c r="E82" i="29"/>
  <c r="E101" i="29"/>
  <c r="C40" i="27"/>
  <c r="C44" i="29"/>
  <c r="C53" i="4"/>
  <c r="C51" i="4"/>
  <c r="C49" i="4"/>
  <c r="C47" i="4"/>
  <c r="C45" i="4"/>
  <c r="C43" i="4"/>
  <c r="C17" i="4"/>
  <c r="C14" i="4"/>
  <c r="E78" i="27"/>
  <c r="C14" i="3"/>
  <c r="E21" i="29"/>
  <c r="E15" i="29"/>
  <c r="C15" i="29"/>
  <c r="E17" i="4"/>
  <c r="E72" i="29" l="1"/>
  <c r="E65" i="29"/>
  <c r="E64" i="29" s="1"/>
  <c r="E50" i="29" l="1"/>
  <c r="E28" i="29"/>
  <c r="E24" i="29"/>
  <c r="C21" i="29"/>
  <c r="E111" i="29"/>
  <c r="E35" i="29" l="1"/>
  <c r="E14" i="29"/>
  <c r="E13" i="3" l="1"/>
  <c r="E43" i="4" l="1"/>
  <c r="E47" i="4"/>
  <c r="E80" i="27" l="1"/>
  <c r="E77" i="27" s="1"/>
  <c r="E30" i="27" l="1"/>
  <c r="E53" i="4"/>
  <c r="E49" i="4"/>
  <c r="C80"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8" i="27"/>
  <c r="C77" i="27" s="1"/>
  <c r="C49" i="27" l="1"/>
  <c r="C14" i="27"/>
  <c r="C67" i="27"/>
  <c r="C30" i="27"/>
  <c r="C57" i="27"/>
  <c r="C20" i="27"/>
  <c r="E14" i="4" l="1"/>
  <c r="E13" i="4" l="1"/>
  <c r="E63" i="4" s="1"/>
  <c r="C28" i="3"/>
  <c r="E28" i="3"/>
  <c r="E34" i="3" s="1"/>
  <c r="C21" i="3"/>
  <c r="E13" i="27"/>
  <c r="E86" i="27" l="1"/>
  <c r="C13" i="3"/>
  <c r="C34" i="3" s="1"/>
  <c r="C13" i="4"/>
  <c r="C63" i="4" s="1"/>
  <c r="C13" i="27"/>
  <c r="C86"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<sst xmlns="http://schemas.openxmlformats.org/spreadsheetml/2006/main" count="1496" uniqueCount="1098">
  <si>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</si>
  <si>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</si>
  <si>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</si>
  <si>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</si>
  <si>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</si>
  <si>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</si>
  <si>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</si>
  <si>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</si>
  <si>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</si>
  <si>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</si>
  <si>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</si>
  <si>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</si>
  <si>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</si>
  <si>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</si>
  <si>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</si>
  <si>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</si>
  <si>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</si>
  <si>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</si>
  <si>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</si>
  <si>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</si>
  <si>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</si>
  <si>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</si>
  <si>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</si>
  <si>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</si>
  <si>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</si>
  <si>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</si>
  <si>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</si>
  <si>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</si>
  <si>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</si>
  <si>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</si>
  <si>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</si>
  <si>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</si>
  <si>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</si>
  <si>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</si>
  <si>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</si>
  <si>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</si>
  <si>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</si>
  <si>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</si>
  <si>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</si>
  <si>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</si>
  <si>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</si>
  <si>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</si>
  <si>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</si>
  <si>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</si>
  <si>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</si>
  <si>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</si>
  <si>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</si>
  <si>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</si>
  <si>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</si>
  <si>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</si>
  <si>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</si>
  <si>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</si>
  <si>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</si>
  <si>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</si>
  <si>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</si>
  <si>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</si>
  <si>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</si>
  <si>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</si>
  <si>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</si>
  <si>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</si>
  <si>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</si>
  <si>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</si>
  <si>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</si>
  <si>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</si>
  <si>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</si>
  <si>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</si>
  <si>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</si>
  <si>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</si>
  <si>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</si>
  <si>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</si>
  <si>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</si>
  <si>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</si>
  <si>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</si>
  <si>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</si>
  <si>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</si>
  <si>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</si>
  <si>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</si>
  <si>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</si>
  <si>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</si>
  <si>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</si>
  <si>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</si>
  <si>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</si>
  <si>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</si>
  <si>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</si>
  <si>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</si>
  <si>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</si>
  <si>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</si>
  <si>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</si>
  <si>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</si>
  <si>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</si>
  <si>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</si>
  <si>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</si>
  <si>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</si>
  <si>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</si>
  <si>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</si>
  <si>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</si>
  <si>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</si>
  <si>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</si>
  <si>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</si>
  <si>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</si>
  <si>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</si>
  <si>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</si>
  <si>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</si>
  <si>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</si>
  <si>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</si>
  <si>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</si>
  <si>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</si>
  <si>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</si>
  <si>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</si>
  <si>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</si>
  <si>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</si>
  <si>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</si>
  <si>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</si>
  <si>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</si>
  <si>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</si>
  <si>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</si>
  <si>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</si>
  <si>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</si>
  <si>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</si>
  <si>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</si>
  <si>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</si>
  <si>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</si>
  <si>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</si>
  <si>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</si>
  <si>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</si>
  <si>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</si>
  <si>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</si>
  <si>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</si>
  <si>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</si>
  <si>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</si>
  <si>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</si>
  <si>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</si>
  <si>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</si>
  <si>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</si>
  <si>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</si>
  <si>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</si>
  <si>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</si>
  <si>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</si>
  <si>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</si>
  <si>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</si>
  <si>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</si>
  <si>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</si>
  <si>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</si>
  <si>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</si>
  <si>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</si>
  <si>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</si>
  <si>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</si>
  <si>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</si>
  <si>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</si>
  <si>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</si>
  <si>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</si>
  <si>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</si>
  <si>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</si>
  <si>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</si>
  <si>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</si>
  <si>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</si>
  <si>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</si>
  <si>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</si>
  <si>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</si>
  <si>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</si>
  <si>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</si>
  <si>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</si>
  <si>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</si>
  <si>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</si>
  <si>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</si>
  <si>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</si>
  <si>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</si>
  <si>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</si>
  <si>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</si>
  <si>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</si>
  <si>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</si>
  <si>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</si>
  <si>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</si>
  <si>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</si>
  <si>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</si>
  <si>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</si>
  <si>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</si>
  <si>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</si>
  <si>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</si>
  <si>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</si>
  <si>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</si>
  <si>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</si>
  <si>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</si>
  <si>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</si>
  <si>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</si>
  <si>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</si>
  <si>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</si>
  <si>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</si>
  <si>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</si>
  <si>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</si>
  <si>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</si>
  <si>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</si>
  <si>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</si>
  <si>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</si>
  <si>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</si>
  <si>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</si>
  <si>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</si>
  <si>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</si>
  <si>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</si>
  <si>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</si>
  <si>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</si>
  <si>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</si>
  <si>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</si>
  <si>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</si>
  <si>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</si>
  <si>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</si>
  <si>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</si>
  <si>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</si>
  <si>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</si>
  <si>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</si>
  <si>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</si>
  <si>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</si>
  <si>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</si>
  <si>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</si>
  <si>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</si>
  <si>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</si>
  <si>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</si>
  <si>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</si>
  <si>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</si>
  <si>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</si>
  <si>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</si>
  <si>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</si>
  <si>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</si>
  <si>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</si>
  <si>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</si>
  <si>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</si>
  <si>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</si>
  <si>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</si>
  <si>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</si>
  <si>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</si>
  <si>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</si>
  <si>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</si>
  <si>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</si>
  <si>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</si>
  <si>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</si>
  <si>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</si>
  <si>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</si>
  <si>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</si>
  <si>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</si>
  <si>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</si>
  <si>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</si>
  <si>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</si>
  <si>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</si>
  <si>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</si>
  <si>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</si>
  <si>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</si>
  <si>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</si>
  <si>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Total general</t>
  </si>
  <si>
    <t>Proyectos de inversión</t>
  </si>
  <si>
    <t>01 - DISTRITO NACIONAL</t>
  </si>
  <si>
    <t>10 - FONDO GENERAL</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</si>
  <si>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</si>
  <si>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</si>
  <si>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</si>
  <si>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</si>
  <si>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</si>
  <si>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</si>
  <si>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</si>
  <si>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</si>
  <si>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</si>
  <si>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</si>
  <si>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</si>
  <si>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</si>
  <si>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</si>
  <si>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</si>
  <si>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</si>
  <si>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</si>
  <si>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</si>
  <si>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</si>
  <si>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</si>
  <si>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</si>
  <si>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</si>
  <si>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</si>
  <si>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</si>
  <si>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</si>
  <si>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</si>
  <si>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</si>
  <si>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</si>
  <si>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</si>
  <si>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</si>
  <si>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</si>
  <si>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</si>
  <si>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</si>
  <si>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</si>
  <si>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</si>
  <si>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</si>
  <si>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</si>
  <si>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</si>
  <si>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</si>
  <si>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</si>
  <si>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</si>
  <si>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</si>
  <si>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</si>
  <si>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</si>
  <si>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</si>
  <si>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</si>
  <si>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</si>
  <si>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</si>
  <si>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</si>
  <si>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</si>
  <si>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</si>
  <si>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</si>
  <si>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</si>
  <si>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</si>
  <si>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</si>
  <si>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</si>
  <si>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</si>
  <si>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</si>
  <si>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</si>
  <si>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</si>
  <si>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</si>
  <si>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</si>
  <si>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</si>
  <si>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</si>
  <si>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</si>
  <si>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</si>
  <si>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</si>
  <si>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</si>
  <si>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</si>
  <si>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</si>
  <si>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</si>
  <si>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</si>
  <si>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</si>
  <si>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</si>
  <si>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</si>
  <si>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</si>
  <si>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</si>
  <si>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</si>
  <si>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</si>
  <si>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</si>
  <si>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</si>
  <si>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</si>
  <si>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</si>
  <si>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</si>
  <si>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</si>
  <si>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</si>
  <si>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</si>
  <si>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</si>
  <si>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</si>
  <si>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</si>
  <si>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</si>
  <si>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</si>
  <si>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</si>
  <si>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</si>
  <si>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</si>
  <si>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</si>
  <si>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</si>
  <si>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</si>
  <si>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</si>
  <si>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</si>
  <si>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</si>
  <si>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</si>
  <si>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</si>
  <si>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</si>
  <si>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</si>
  <si>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</si>
  <si>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</si>
  <si>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</si>
  <si>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</si>
  <si>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</si>
  <si>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</si>
  <si>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</si>
  <si>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</si>
  <si>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</si>
  <si>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</si>
  <si>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</si>
  <si>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</si>
  <si>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</si>
  <si>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</si>
  <si>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</si>
  <si>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</si>
  <si>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</si>
  <si>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</si>
  <si>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</si>
  <si>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</si>
  <si>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</si>
  <si>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</si>
  <si>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</si>
  <si>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</si>
  <si>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</si>
  <si>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</si>
  <si>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</si>
  <si>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</si>
  <si>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</si>
  <si>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</si>
  <si>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</si>
  <si>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</si>
  <si>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</si>
  <si>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</si>
  <si>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</si>
  <si>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</si>
  <si>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</si>
  <si>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</si>
  <si>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</si>
  <si>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</si>
  <si>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</si>
  <si>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</si>
  <si>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</si>
  <si>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</si>
  <si>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</si>
  <si>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</si>
  <si>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</si>
  <si>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</si>
  <si>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</si>
  <si>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</si>
  <si>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</si>
  <si>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</si>
  <si>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</si>
  <si>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</si>
  <si>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</si>
  <si>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</si>
  <si>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</si>
  <si>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</si>
  <si>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</si>
  <si>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</si>
  <si>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</si>
  <si>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</si>
  <si>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</si>
  <si>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</si>
  <si>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</si>
  <si>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</si>
  <si>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</si>
  <si>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</si>
  <si>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</si>
  <si>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</si>
  <si>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</si>
  <si>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</si>
  <si>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</si>
  <si>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</si>
  <si>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</si>
  <si>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</si>
  <si>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</si>
  <si>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</si>
  <si>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</si>
  <si>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</si>
  <si>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</si>
  <si>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</si>
  <si>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</si>
  <si>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</si>
  <si>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</si>
  <si>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</si>
  <si>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</si>
  <si>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</si>
  <si>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</si>
  <si>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</si>
  <si>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</si>
  <si>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</si>
  <si>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</si>
  <si>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</si>
  <si>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</si>
  <si>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</si>
  <si>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</si>
  <si>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</si>
  <si>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</si>
  <si>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</si>
  <si>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</si>
  <si>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</si>
  <si>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</si>
  <si>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</si>
  <si>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</si>
  <si>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</si>
  <si>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</si>
  <si>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</si>
  <si>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</si>
  <si>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</si>
  <si>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</si>
  <si>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</si>
  <si>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</si>
  <si>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</si>
  <si>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</si>
  <si>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</si>
  <si>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</si>
  <si>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</si>
  <si>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</si>
  <si>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</si>
  <si>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</si>
  <si>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</si>
  <si>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</si>
  <si>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</si>
  <si>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</si>
  <si>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</si>
  <si>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</si>
  <si>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</si>
  <si>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</si>
  <si>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</si>
  <si>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</si>
  <si>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</si>
  <si>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</si>
  <si>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</si>
  <si>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</si>
  <si>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</si>
  <si>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</si>
  <si>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</si>
  <si>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</si>
  <si>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</si>
  <si>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</si>
  <si>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</si>
  <si>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</si>
  <si>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</si>
  <si>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</si>
  <si>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</si>
  <si>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</si>
  <si>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</si>
  <si>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</si>
  <si>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</si>
  <si>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</si>
  <si>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</si>
  <si>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</si>
  <si>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</si>
  <si>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</si>
  <si>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</si>
  <si>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</si>
  <si>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</si>
  <si>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</si>
  <si>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</si>
  <si>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</si>
  <si>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</si>
  <si>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</si>
  <si>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</si>
  <si>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</si>
  <si>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</si>
  <si>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</si>
  <si>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</si>
  <si>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</si>
  <si>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</si>
  <si>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</si>
  <si>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</si>
  <si>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</si>
  <si>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</si>
  <si>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</si>
  <si>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</si>
  <si>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</si>
  <si>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</si>
  <si>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</si>
  <si>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</si>
  <si>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</si>
  <si>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</si>
  <si>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</si>
  <si>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</si>
  <si>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</si>
  <si>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</si>
  <si>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</si>
  <si>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</si>
  <si>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</si>
  <si>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</si>
  <si>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</si>
  <si>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</si>
  <si>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</si>
  <si>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</si>
  <si>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</si>
  <si>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</si>
  <si>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</si>
  <si>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</si>
  <si>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</si>
  <si>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</si>
  <si>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</si>
  <si>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</si>
  <si>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</si>
  <si>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</si>
  <si>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</si>
  <si>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</si>
  <si>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</si>
  <si>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</si>
  <si>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</si>
  <si>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</si>
  <si>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</si>
  <si>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</si>
  <si>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</si>
  <si>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</si>
  <si>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</si>
  <si>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</si>
  <si>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</si>
  <si>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</si>
  <si>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</si>
  <si>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</si>
  <si>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</si>
  <si>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</si>
  <si>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</si>
  <si>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</si>
  <si>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</si>
  <si>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</si>
  <si>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</si>
  <si>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</si>
  <si>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</si>
  <si>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</si>
  <si>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</si>
  <si>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</si>
  <si>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</si>
  <si>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</si>
  <si>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</si>
  <si>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</si>
  <si>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</si>
  <si>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</si>
  <si>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</si>
  <si>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</si>
  <si>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</si>
  <si>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</si>
  <si>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</si>
  <si>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</si>
  <si>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</si>
  <si>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</si>
  <si>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</si>
  <si>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</si>
  <si>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</si>
  <si>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</si>
  <si>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</si>
  <si>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</si>
  <si>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</si>
  <si>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</si>
  <si>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</si>
  <si>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</si>
  <si>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</si>
  <si>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</si>
  <si>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</si>
  <si>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</si>
  <si>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</si>
  <si>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</si>
  <si>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</si>
  <si>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</si>
  <si>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</si>
  <si>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</si>
  <si>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</si>
  <si>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</si>
  <si>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</si>
  <si>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</si>
  <si>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</si>
  <si>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</si>
  <si>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</si>
  <si>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</si>
  <si>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</si>
  <si>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</si>
  <si>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</si>
  <si>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</si>
  <si>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</si>
  <si>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</si>
  <si>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</si>
  <si>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</si>
  <si>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</si>
  <si>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</si>
  <si>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</si>
  <si>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</si>
  <si>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</si>
  <si>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</si>
  <si>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</si>
  <si>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</si>
  <si>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</si>
  <si>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</si>
  <si>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</si>
  <si>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</si>
  <si>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</si>
  <si>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</si>
  <si>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</si>
  <si>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</si>
  <si>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</si>
  <si>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</si>
  <si>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</si>
  <si>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</si>
  <si>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</si>
  <si>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</si>
  <si>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</si>
  <si>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</si>
  <si>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</si>
  <si>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</si>
  <si>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</si>
  <si>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</si>
  <si>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</si>
  <si>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</si>
  <si>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</si>
  <si>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</si>
  <si>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</si>
  <si>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</si>
  <si>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</si>
  <si>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</si>
  <si>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</si>
  <si>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</si>
  <si>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</si>
  <si>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</si>
  <si>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</si>
  <si>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</si>
  <si>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</si>
  <si>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</si>
  <si>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</si>
  <si>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</si>
  <si>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</si>
  <si>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</si>
  <si>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</si>
  <si>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</si>
  <si>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</si>
  <si>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</si>
  <si>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</si>
  <si>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</si>
  <si>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</si>
  <si>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</si>
  <si>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</si>
  <si>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</si>
  <si>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</si>
  <si>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</si>
  <si>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</si>
  <si>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</si>
  <si>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</si>
  <si>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</si>
  <si>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</si>
  <si>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</si>
  <si>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</si>
  <si>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</si>
  <si>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</si>
  <si>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</si>
  <si>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</si>
  <si>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</si>
  <si>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</si>
  <si>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</si>
  <si>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</si>
  <si>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</si>
  <si>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</si>
  <si>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</si>
  <si>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</si>
  <si>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</si>
  <si>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</si>
  <si>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</si>
  <si>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</si>
  <si>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</si>
  <si>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</si>
  <si>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</si>
  <si>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</si>
  <si>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</si>
  <si>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</si>
  <si>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</si>
  <si>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</si>
  <si>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</si>
  <si>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</si>
  <si>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</si>
  <si>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</si>
  <si>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</si>
  <si>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</si>
  <si>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</si>
  <si>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</si>
  <si>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</si>
  <si>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</si>
  <si>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</si>
  <si>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</si>
  <si>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</si>
  <si>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</si>
  <si>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</si>
  <si>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</si>
  <si>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</si>
  <si>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</si>
  <si>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</si>
  <si>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</si>
  <si>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</si>
  <si>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</si>
  <si>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</si>
  <si>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</si>
  <si>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</si>
  <si>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</si>
  <si>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</si>
  <si>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</si>
  <si>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</si>
  <si>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</si>
  <si>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</si>
  <si>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</si>
  <si>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</si>
  <si>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</si>
  <si>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</si>
  <si>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</si>
  <si>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</si>
  <si>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</si>
  <si>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</si>
  <si>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</si>
  <si>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</si>
  <si>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</si>
  <si>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</si>
  <si>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</si>
  <si>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</si>
  <si>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</si>
  <si>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</si>
  <si>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</si>
  <si>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</si>
  <si>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</si>
  <si>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</si>
  <si>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</si>
  <si>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</si>
  <si>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</si>
  <si>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</si>
  <si>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</si>
  <si>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</si>
  <si>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</si>
  <si>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</si>
  <si>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</si>
  <si>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</si>
  <si>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</si>
  <si>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</si>
  <si>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</si>
  <si>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</si>
  <si>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</si>
  <si>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</si>
  <si>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</si>
  <si>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</si>
  <si>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</si>
  <si>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</si>
  <si>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</si>
  <si>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</si>
  <si>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</si>
  <si>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</si>
  <si>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</si>
  <si>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</si>
  <si>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</si>
  <si>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</si>
  <si>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</si>
  <si>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</si>
  <si>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</si>
  <si>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</si>
  <si>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</si>
  <si>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</si>
  <si>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</si>
  <si>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</si>
  <si>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</si>
  <si>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</si>
  <si>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</si>
  <si>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</si>
  <si>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</si>
  <si>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</si>
  <si>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</si>
  <si>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</si>
  <si>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</si>
  <si>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</si>
  <si>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</si>
  <si>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</si>
  <si>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</si>
  <si>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</si>
  <si>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</si>
  <si>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</si>
  <si>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</si>
  <si>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</si>
  <si>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</si>
  <si>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</si>
  <si>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</si>
  <si>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</si>
  <si>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</si>
  <si>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</si>
  <si>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</si>
  <si>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</si>
  <si>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</si>
  <si>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</si>
  <si>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</si>
  <si>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</si>
  <si>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</si>
  <si>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</si>
  <si>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</si>
  <si>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</si>
  <si>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</si>
  <si>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</si>
  <si>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</si>
  <si>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</si>
  <si>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</si>
  <si>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</si>
  <si>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</si>
  <si>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</si>
  <si>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</si>
  <si>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</si>
  <si>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</si>
  <si>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</si>
  <si>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</si>
  <si>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</si>
  <si>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</si>
  <si>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</si>
  <si>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</si>
  <si>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</si>
  <si>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</si>
  <si>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</si>
  <si>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</si>
  <si>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</si>
  <si>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</si>
  <si>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</si>
  <si>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</si>
  <si>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</si>
  <si>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</si>
  <si>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</si>
  <si>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</si>
  <si>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</si>
  <si>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</si>
  <si>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</si>
  <si>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</si>
  <si>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</si>
  <si>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</si>
  <si>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</si>
  <si>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</si>
  <si>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</si>
  <si>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</si>
  <si>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</si>
  <si>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</si>
  <si>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</si>
  <si>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</si>
  <si>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</si>
  <si>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</si>
  <si>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</si>
  <si>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</si>
  <si>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</si>
  <si>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</si>
  <si>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</si>
  <si>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</si>
  <si>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</si>
  <si>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</si>
  <si>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</si>
  <si>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</si>
  <si>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</si>
  <si>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</si>
  <si>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</si>
  <si>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</si>
  <si>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</si>
  <si>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</si>
  <si>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</si>
  <si>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</si>
  <si>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</si>
  <si>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</si>
  <si>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</si>
  <si>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</si>
  <si>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</si>
  <si>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</si>
  <si>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</si>
  <si>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</si>
  <si>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</si>
  <si>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</si>
  <si>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</si>
  <si>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</si>
  <si>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</si>
  <si>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</si>
  <si>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</si>
  <si>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</si>
  <si>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</si>
  <si>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</si>
  <si>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</si>
  <si>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</si>
  <si>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</si>
  <si>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</si>
  <si>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</si>
  <si>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</si>
  <si>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</si>
  <si>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</si>
  <si>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</si>
  <si>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</si>
  <si>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</si>
  <si>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</si>
  <si>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</si>
  <si>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</si>
  <si>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</si>
  <si>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</si>
  <si>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</si>
  <si>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</si>
  <si>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</si>
  <si>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</si>
  <si>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</si>
  <si>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</si>
  <si>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</si>
  <si>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</si>
  <si>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</si>
  <si>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</si>
  <si>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</si>
  <si>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</si>
  <si>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</si>
  <si>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</si>
  <si>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</si>
  <si>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</si>
  <si>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</si>
  <si>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</si>
  <si>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</si>
  <si>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</si>
  <si>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</si>
  <si>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</si>
  <si>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</si>
  <si>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</si>
  <si>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</si>
  <si>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</si>
  <si>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</si>
  <si>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</si>
  <si>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</si>
  <si>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</si>
  <si>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</si>
  <si>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</si>
  <si>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</si>
  <si>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</si>
  <si>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</si>
  <si>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</si>
  <si>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</si>
  <si>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</si>
  <si>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</si>
  <si>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</si>
  <si>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</si>
  <si>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</si>
  <si>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</si>
  <si>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</si>
  <si>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</si>
  <si>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</si>
  <si>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</si>
  <si>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</si>
  <si>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</si>
  <si>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</si>
  <si>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</si>
  <si>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</si>
  <si>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</si>
  <si>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</si>
  <si>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</si>
  <si>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</si>
  <si>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</si>
  <si>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</si>
  <si>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</si>
  <si>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</si>
  <si>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</si>
  <si>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</si>
  <si>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</si>
  <si>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</si>
  <si>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</si>
  <si>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</si>
  <si>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</si>
  <si>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</si>
  <si>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</si>
  <si>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</si>
  <si>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</si>
  <si>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</si>
  <si>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</si>
  <si>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</si>
  <si>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</si>
  <si>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</si>
  <si>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</si>
  <si>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</si>
  <si>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</si>
  <si>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</si>
  <si>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</si>
  <si>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</si>
  <si>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</si>
  <si>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</si>
  <si>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</si>
  <si>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</si>
  <si>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</si>
  <si>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</si>
  <si>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</si>
  <si>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</si>
  <si>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</si>
  <si>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</si>
  <si>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</si>
  <si>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</si>
  <si>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</si>
  <si>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</si>
  <si>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</si>
  <si>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</si>
  <si>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</si>
  <si>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</si>
  <si>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</si>
  <si>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</si>
  <si>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</si>
  <si>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</si>
  <si>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</si>
  <si>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</si>
  <si>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</si>
  <si>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</si>
  <si>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</si>
  <si>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</si>
  <si>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</si>
  <si>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</si>
  <si>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</si>
  <si>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</si>
  <si>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</si>
  <si>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04 - CONSTRUCCIÓN DE LA LÍNEA 1B DEL METRO DE SANTO DOMINGO, TRAMO VILLA MELLA - PUNTA, SANTO DOMINGO NORTE</t>
  </si>
  <si>
    <t>4 - FINANCIAMIENTO</t>
  </si>
  <si>
    <t>Ejecución 1ro de enero - 16 de diciembre de 2022*</t>
  </si>
  <si>
    <t>Ejecución 1ro de enero - 16 de diciembre de 2022 *</t>
  </si>
  <si>
    <t>Ejecución 1ro de enero - 16 de diciembre 2022*</t>
  </si>
  <si>
    <t>* Fecha de imputación al 16 de diciembre y  fecha de registro al 19 de diciembre de 2022. La fecha de imputación representa los gastos o ingresos en el momento de su ejecución, mientras que la fecha de registro representa el momento de su registro en el sistema, en la medida que se van regularizando los pagos.</t>
  </si>
  <si>
    <t>* Fecha de imputación al 16 de diciembre y fecha de registro al 19 de diciembre de 2022. La fecha de imputación representa los gastos o ingresos en el momento de su ejecución, mientras que la fecha de registro representa el momento de su registro en el sistema, en la medida que se van regularizando los pagos.</t>
  </si>
  <si>
    <t>2.9.5 - GASTOS DE INTERESES, RECARGOS MULTAS Y SANCIONES DE IMPUESTOS Y CONTRIBUCIONES SOCIALES</t>
  </si>
  <si>
    <t>12 - RECONSTRUCCIÓN DE LA CARRETERA CABRAL - PEÑON EN LA PROVINCIA BARAHONA</t>
  </si>
  <si>
    <t>66 - RECONSTRUCCIÓN CAMINO CARRETERO LA PIÑA - NARANJO - DULCE - LA EXPLANACION - RIO BOBA EN LA PROVINCIA DUARTE</t>
  </si>
  <si>
    <t>62 - RECONSTRUCCIÓN DE LA CARRETERA MOCA - JAMAO, PROVINCIA ESPAILLAT</t>
  </si>
  <si>
    <t>27 - RECONSTRUCCIÓN  DE CAMINO VECINAL LOMA ALTA - EL JAMO, MUNICIPIO CABRERA, PROVINCIA MARÍA TRINIDAD SÁNCHEZ</t>
  </si>
  <si>
    <t>32 - RECONSTRUCCIÓN DE LA INFRAESTRUCTURA VIAL URBANA DEL MUNICIPIO DE CABRERA, PROVINCIA MARÍA TRINIDAD SÁNCHEZ</t>
  </si>
  <si>
    <t>30 - RECONSTRUCCIÓN CAMINO VECINAL RIO JAGUA - ARROYO AL MEDIO, MUNICIPIO NAGUA, PROVINCIA MARIA TRINIDAD SANCHEZ</t>
  </si>
  <si>
    <t>31 - REHABILITACIÓN DE LA INFRAESTRUCTURA VIAL URBANA DE LOS SECTORES DEL MUNICIPIO DE NAGUA, PROVINCIA MARÍA TRINIDAD SÁNCHEZ</t>
  </si>
  <si>
    <t>29 - RECONSTRUCCIÓN DE LA INFRAESTRUCTURA VIAL DE LAS COMUNIDADES LA CIMARRA Y EL FACTOR, PROV. MARÍA TRINIDAD SÁNCHEZ</t>
  </si>
  <si>
    <t>60 - RECONSTRUCCIÓN CARRETERA LOS CAÑOS - SABANETA, MUNICIPIO NAGUA, PROVINCIA MARÍA TRINIDAD SÁNCHEZ</t>
  </si>
  <si>
    <t>65 - RECONSTRUCCIÓN DEL TRAMO CARRETERO NAGUA-CABRERA EN EL MUNICIPIO DE NAGUA, PROVINCIA MARÍA TRINIDAD SÁNCHEZ</t>
  </si>
  <si>
    <t>33 - RECONSTRUCCIÓN DE LA INFRAESTRUCTURA VIAL EN LOS SECTORES BUENOS AIRES Y ACAPULCO, MUNICIPIO RÍO SAN JUAN, PROVINCIA MARÍA TRINIDAD SÁNCHEZ</t>
  </si>
  <si>
    <t>28 - RECONSTRUCCIÓN CAMINO VECINAL MATA BONITA - LOS MEMISOS, PROVINCIA MARÍA TRINIDAD SÁNCHEZ</t>
  </si>
  <si>
    <t>26 - RECONSTRUCCIÓN CAMINO VECINAL EL JUNCAL ENTRE LOMETA DE LAS GORDAS Y PUENTE BOBA, MUNICIPIO NAGUA, PROVINCIA MARÍA TRINIDAD SÁNCHEZ</t>
  </si>
  <si>
    <t>25 - RECONSTRUCCIÓN DEL CAMINO VECINAL LAS GORDAS - MATA BONITA - LOS JENGIBRES, MUNICIPIO NAGUA, PROVINCIA MARÍA TRINIDAD SANCHEZ</t>
  </si>
  <si>
    <t>61 - RECONSTRUCCIÓN CARRETERA EL PAPAYO DEL  MUNICIPIO EL FACTOR, PROVINCIA MARÍA TRINIDAD SÁNCHEZ</t>
  </si>
  <si>
    <t>34 - RECONSTRUCCIÓN CAMINO VECINAL SAN RAFAEL- COPEYITO, PROVINCIA MARIA TRINIDAD SANCHEZ</t>
  </si>
  <si>
    <t>90 - FONDOS DE TERCEROS</t>
  </si>
  <si>
    <t>Es inversión pública</t>
  </si>
  <si>
    <t>Tabla dinámica</t>
  </si>
  <si>
    <t xml:space="preserve">      Ejecución 1ro de enero - 16 de diciembre 2022 (fecha de imputación)</t>
  </si>
  <si>
    <t>Ejecución 1ro de enero - 19 de diciembre 2022 (fecha de registro)</t>
  </si>
  <si>
    <t>En RD$</t>
  </si>
  <si>
    <t>Etiquetas de fila</t>
  </si>
  <si>
    <t>Suma de PRESUPUESTO INICIAL</t>
  </si>
  <si>
    <t>Suma de PRESUPUESTO VIGENTE</t>
  </si>
  <si>
    <t>Suma de PRESUPUESTO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</si>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</sst>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0000000_);_(* \(#,##0.00000000\);_(* &quot;-&quot;??_);_(@_)"/>
    <numFmt numFmtId="179" formatCode="#,##0.0_);\(#,##0.0\)"/>
    <numFmt numFmtId="180" formatCode="0.0%"/>
    <numFmt numFmtId="181" formatCode="_(* #,##0.000000000_);_(* \(#,##0.000000000\);_(* &quot;-&quot;??_);_(@_)"/>
    <numFmt numFmtId="182" formatCode="_(* #,##0.0_);_(* \(#,##0.0\);_(* &quot;-&quot;?_);_(@_)"/>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42">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78"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9" fontId="11" fillId="0" borderId="0" xfId="7" applyNumberFormat="1"/>
    <xf numFmtId="43" fontId="0" fillId="0" borderId="0" xfId="0" applyNumberFormat="1"/>
    <xf numFmtId="166" fontId="11" fillId="0" borderId="0" xfId="8" applyNumberFormat="1" applyFont="1"/>
    <xf numFmtId="180"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167" fontId="54" fillId="3" borderId="0" xfId="1" applyNumberFormat="1" applyFont="1" applyFill="1" applyBorder="1" applyAlignment="1">
      <alignment horizontal="right" vertical="center" wrapText="1"/>
    </xf>
    <xf numFmtId="166" fontId="1" fillId="2" borderId="0" xfId="1" applyNumberFormat="1" applyFont="1" applyFill="1" applyBorder="1" applyAlignment="1">
      <alignment horizontal="right" vertical="center" wrapText="1"/>
    </xf>
    <xf numFmtId="167" fontId="1" fillId="2" borderId="0" xfId="1" applyNumberFormat="1" applyFont="1" applyFill="1" applyBorder="1" applyAlignment="1">
      <alignment horizontal="right" vertical="center"/>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81" fontId="0" fillId="0" borderId="0" xfId="1"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182" fontId="0" fillId="0" borderId="0" xfId="0" applyNumberFormat="1"/>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553260</xdr:colOff>
      <xdr:row>6</xdr:row>
      <xdr:rowOff>170964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1272540</xdr:colOff>
      <xdr:row>7</xdr:row>
      <xdr:rowOff>92141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324255</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1012239</xdr:colOff>
      <xdr:row>6</xdr:row>
      <xdr:rowOff>91440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619125</xdr:colOff>
      <xdr:row>2</xdr:row>
      <xdr:rowOff>95251</xdr:rowOff>
    </xdr:from>
    <xdr:to>
      <xdr:col>5</xdr:col>
      <xdr:colOff>72795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62865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E4EA6DE5-1BF7-42A2-A60A-882827AED0E3}"/>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0AE2D4CB-85AE-4350-B7A5-341FA55A9A71}"/>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69751443-D465-4D70-A6C6-83CDB6101183}"/>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kpeguero_digepres_gob_do/Documents/Reportes%20semanales/2022/Base%20de%20datos%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GASTOS 2022"/>
      <sheetName val="pivot a usar"/>
      <sheetName val="Dinámica"/>
    </sheetNames>
    <sheetDataSet>
      <sheetData sheetId="0" refreshError="1"/>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915.579169907411" createdVersion="8" refreshedVersion="8" minRefreshableVersion="3" recordCount="5519" xr:uid="{73A87803-6114-4587-9351-E47656D91BD0}">
  <cacheSource type="worksheet">
    <worksheetSource ref="A2:T5521"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1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4.4703483581542969E-8" maxValue="72511956322.850006"/>
    </cacheField>
    <cacheField name="PRESUPUESTO DEVENGADO" numFmtId="0">
      <sharedItems containsSemiMixedTypes="0" containsString="0" containsNumber="1" minValue="0" maxValue="70862561455.08003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19">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166092264"/>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14450000"/>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9160000"/>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58484609"/>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41310000"/>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53000000.000000007"/>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3550999.999999996"/>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816700"/>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5700000"/>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9100000"/>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9600000"/>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31735000"/>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6000000"/>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491163.310000001"/>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6500000"/>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800000"/>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49156.1899999995"/>
    <n v="4349156.1899999995"/>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77430.5"/>
    <n v="44677430.5"/>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1627495.82"/>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8700000"/>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550000"/>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614098315.9599993"/>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59405692.99999988"/>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91499999.96000001"/>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88507999.99999997"/>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514640432.9099997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64299907.92999997"/>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19758202.4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93999999.92000008"/>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9512000"/>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2259194.999999998"/>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44751999.99999997"/>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6399999.979999967"/>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65934189.05000007"/>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62980000"/>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760999.999999996"/>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999999.9699999997"/>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829999.9100000001"/>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19333999.59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8200000.000000007"/>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5449999.9999999991"/>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10099999.99999999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208193005.54"/>
    <n v="5007183973.690000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9031904.960000001"/>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920730793.83000004"/>
    <n v="509976600.13000005"/>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2472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4846169.93"/>
    <n v="13952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71162733.72000003"/>
    <n v="641182556.54999995"/>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5138919.4800000004"/>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5243942.16"/>
    <n v="186117261.91000015"/>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432004.59"/>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769091667.0500002"/>
    <n v="3659789588.3200006"/>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246179167"/>
    <n v="246179167"/>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92621169.88"/>
    <n v="251259996.58999997"/>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3068143"/>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80967916.41999999"/>
    <n v="162919742.38"/>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70 - DONACION EXTERNA"/>
    <s v="(en blanco)"/>
    <s v="99 - MULTIPROVINCIAL"/>
    <n v="0"/>
    <n v="100150"/>
    <n v="69702.149999999994"/>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67039366.39999998"/>
    <n v="181171108.54999992"/>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10015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1249146.390000001"/>
    <n v="79835026.79999996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31584874.09000005"/>
    <n v="76896617.809999943"/>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77170421.21000004"/>
    <n v="642414586.1500001"/>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588353"/>
    <n v="12263393.649999999"/>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0229971.25999999"/>
    <n v="139094832.0900000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82918733.280000016"/>
    <n v="70972675.439999998"/>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360296006.36000001"/>
    <n v="187853633.70000002"/>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2420532.57"/>
    <n v="10588676.07"/>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106099198.75999999"/>
    <n v="103653094.30000001"/>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33451884.559999999"/>
    <n v="29965451.84999999"/>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50581759.63999999"/>
    <n v="119726149.69999999"/>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81771453.11000001"/>
    <n v="235450387.86000001"/>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59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38102609.37000018"/>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359276408.63999993"/>
    <n v="288994992.54000008"/>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9165504.369999997"/>
    <n v="16281518.799999997"/>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34269018.620000005"/>
    <n v="29619880.729999997"/>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563519.57000005"/>
    <n v="598449617.52999985"/>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4364721.87"/>
    <n v="357567675.07999998"/>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80252661.63999994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210855987.62"/>
    <n v="198333458.24999994"/>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29811028"/>
    <n v="22454191.82"/>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53099.569999999949"/>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626375.670000002"/>
    <n v="11451073.159999998"/>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7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32446141"/>
    <n v="129937978.20999999"/>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43900000"/>
    <n v="34232036"/>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48708881"/>
    <n v="47996235.030000016"/>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55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68066084"/>
    <n v="27626935.760000005"/>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0734114.799999997"/>
    <n v="48483746.64000000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81765941.329999998"/>
    <n v="29964131.350000009"/>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7015071"/>
    <n v="41120252.059999995"/>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3297000"/>
    <n v="16055915.449999999"/>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20 - FONDOS CON DESTINO ESPECÍFICO"/>
    <s v="(en blanco)"/>
    <s v="99 - MULTIPROVINCIAL"/>
    <n v="0"/>
    <n v="2012611.2"/>
    <n v="1646802.6900000002"/>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20827486"/>
    <n v="14915113.85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608467"/>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203713"/>
    <n v="10380366.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09399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8133000"/>
    <n v="511079.41000000009"/>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10316293.15"/>
    <n v="4621958.6099999994"/>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40724691"/>
    <n v="27707927.470000003"/>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92194046"/>
    <n v="30318518.069999993"/>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42012898.850000001"/>
    <n v="3203789.0599999996"/>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4338773"/>
    <n v="2356981.37"/>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181697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4556292"/>
    <n v="1752556.29"/>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447062.04"/>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09201835.00000006"/>
    <n v="295438702.8800001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76235056"/>
    <n v="71705494.399999976"/>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823428"/>
    <n v="40045367.660000019"/>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6863315"/>
    <n v="14736642.419999998"/>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9832484"/>
    <n v="5428444.4499999993"/>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3342808"/>
    <n v="119984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79359"/>
    <n v="1195319.83"/>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28834489"/>
    <n v="469390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732444"/>
    <n v="2213411.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3302637"/>
    <n v="1530132.0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4090493"/>
    <n v="37389092.470000006"/>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9894924"/>
    <n v="6770906.7400000002"/>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45806"/>
    <n v="991006.39"/>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45243"/>
    <n v="626467.07000000007"/>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4310000"/>
    <n v="13680088.57"/>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7066489"/>
    <n v="6487659.9000000032"/>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870182"/>
    <n v="1484783.840000000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711773"/>
    <n v="217820.9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350676.18"/>
    <n v="63291092.839999996"/>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9237808.3300000001"/>
    <n v="43960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14316.9099999983"/>
    <n v="8506181.86000000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87160.12"/>
    <n v="3887160.120000000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60069.79999999999"/>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20884.38"/>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46163"/>
    <n v="15837839.90000000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482897.3"/>
    <n v="4482897.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598435.43999999994"/>
    <n v="464256.6899999999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897837.900000002"/>
    <n v="20311217.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2914501.56"/>
    <n v="2905091.55999999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87612.13"/>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17.24"/>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2930130.17"/>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97994.95"/>
    <n v="927641.75"/>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0230.06999999998"/>
    <n v="189890.07000000004"/>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226905"/>
    <n v="205405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85782.31000000006"/>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4101066.73000000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235707.3400000001"/>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099999998"/>
    <n v="1593516.4299999995"/>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270602.8800000001"/>
    <n v="1131880.7100000002"/>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812637.860000003"/>
    <n v="15127148.040000001"/>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50 - CRÉDITO INTERNO"/>
    <s v="(en blanco)"/>
    <s v="99 - MULTIPROVINCIAL"/>
    <n v="0"/>
    <n v="1450000"/>
    <n v="0"/>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652150"/>
    <n v="64425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543500"/>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330049.1100000003"/>
    <n v="6328339.4100000001"/>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436483.03"/>
    <n v="1341816.44"/>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572694"/>
    <n v="203703.99"/>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3461980"/>
    <n v="2551479.9900000002"/>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590119.83"/>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610157.5"/>
    <n v="371151.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4972596.24"/>
    <n v="2290488.2400000002"/>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50 - CRÉDITO INTERNO"/>
    <s v="(en blanco)"/>
    <s v="99 - MULTIPROVINCIAL"/>
    <n v="0"/>
    <n v="2900000"/>
    <n v="0"/>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1507702"/>
    <n v="150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214191.07"/>
    <n v="121763.06999999998"/>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50 - CRÉDITO INTERNO"/>
    <s v="(en blanco)"/>
    <s v="99 - MULTIPROVINCIAL"/>
    <n v="0"/>
    <n v="0"/>
    <n v="0"/>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777521.48"/>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475"/>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306848.699999999"/>
    <n v="25305169.46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71676.3499999996"/>
    <n v="9171674.940000003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7920083.9699999997"/>
    <n v="7919294.7400000012"/>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174974.49"/>
    <n v="15174973.19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9236907.1899999995"/>
    <n v="8322640.720000001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6546034.9699999997"/>
    <n v="6546034.970000001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3629217.900000002"/>
    <n v="23629217.00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31290343.3800006"/>
    <n v="3675271405.0899954"/>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279245.84"/>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20049000"/>
    <n v="9800566.66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899999998"/>
    <n v="2042720.1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661602.1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5847.46"/>
    <n v="623291.9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167528.020000000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671387.59"/>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499589.44"/>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1857411.7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674448083.14000022"/>
    <n v="422840378.74000025"/>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1747000"/>
    <n v="1746445.24"/>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17708.8"/>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595571.4"/>
    <n v="3583772.63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265455.44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1113439.370000000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138925.35"/>
    <n v="2130887.069999999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166846.33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265520.6500000001"/>
    <n v="924197.22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72736"/>
    <n v="3330440.7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09561550.30999988"/>
    <n v="468078584.53000104"/>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6951792.79999995"/>
    <n v="323055731.81000024"/>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77755653.159999982"/>
    <n v="23590935.289999988"/>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300000"/>
    <n v="2832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22830325.03999999"/>
    <n v="73879048.689999983"/>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22154042.8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01200"/>
    <n v="10105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3172558"/>
    <n v="6812531.7300000004"/>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40341739.70999998"/>
    <n v="170074297.79000008"/>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297393"/>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92347347.179999992"/>
    <n v="77350811.309999958"/>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49322008.17000002"/>
    <n v="62730993.200000018"/>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680498897.52000022"/>
    <n v="619611862.99999988"/>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46590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32 - SANTO DOMINGO"/>
    <n v="0"/>
    <n v="91927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67563929.010000005"/>
    <n v="43047187.42999999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92538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135000"/>
    <n v="8761236.849999999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7483187"/>
    <n v="7296183.200000000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0649078"/>
    <n v="10649078.000000002"/>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6000000"/>
    <n v="60000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6635187.7999999998"/>
    <n v="6618560.000000000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698397899.8799982"/>
    <n v="2379936632.5200009"/>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11889670.07000005"/>
    <n v="26206822.16"/>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242866574.17000005"/>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9374921.960000008"/>
    <n v="32274096.239999995"/>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8070325.620000000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2378849.2600000002"/>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1826849.26"/>
    <n v="236825.4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38270.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114960.20999999996"/>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5822117.0599999996"/>
    <n v="4164560.94"/>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34197776.339999989"/>
    <n v="20907260.670000002"/>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99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6351652.6000000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392645"/>
    <n v="392027.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180995"/>
    <n v="18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416527"/>
    <n v="416526.8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306645"/>
    <n v="306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274524.30000000005"/>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520647"/>
    <n v="474646.8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66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56920557.91"/>
    <n v="190234683.0999999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4549262.01"/>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93992557.88999999"/>
    <n v="145832488.64999992"/>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566398"/>
    <n v="57022199.310000002"/>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6769474.229999997"/>
    <n v="15803438.75"/>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9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8117624.350000009"/>
    <n v="67778670.079999983"/>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2368985.7000000002"/>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22714668.119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755227762"/>
    <n v="705779219.90999985"/>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9669293.32"/>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6046296"/>
    <n v="155983042.28"/>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30190.300000000003"/>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1054935"/>
    <n v="85694996.379999951"/>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555500.3000000017"/>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5408459.529999994"/>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5529788.3200000003"/>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8181438"/>
    <n v="4452455.80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663696.5"/>
    <n v="16280179.28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4688576.98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136329580"/>
    <n v="8312289.559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0964478"/>
    <n v="38329157.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0523747.590000004"/>
    <n v="8807413.0499999952"/>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6614571"/>
    <n v="5104881.1000000006"/>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5094265.519999981"/>
    <n v="55665797.59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20738594"/>
    <n v="9851751.8800000008"/>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22001663.410000004"/>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4937581.3500000006"/>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9412543.629999999"/>
    <n v="8162008.6599999992"/>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20894858"/>
    <n v="792549"/>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854893.5"/>
    <n v="10868430.210000001"/>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12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3662657"/>
    <n v="661742.37"/>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10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2183809"/>
    <n v="44618452.039999992"/>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87732390.520000011"/>
    <n v="43349944.730000004"/>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65507295"/>
    <n v="8179699.2500000019"/>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232296.469999999"/>
    <n v="4652834.370000002"/>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8964442"/>
    <n v="4960740.2"/>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48291362.38999999"/>
    <n v="248291362.38"/>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1"/>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616219327.429998"/>
    <n v="13522392941.880003"/>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575630"/>
    <n v="145707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573951540"/>
    <n v="563977986.69000006"/>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5820417.170000002"/>
    <n v="25820415.399999995"/>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500000002"/>
    <n v="6844201.949999998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737122066.8600001"/>
    <n v="1713646624.9099998"/>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291261459.27999997"/>
    <n v="287289963.06000012"/>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968141.629999995"/>
    <n v="13739979.970000003"/>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1018584.829999998"/>
    <n v="35306743.149999999"/>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62401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677234.24"/>
    <n v="677234.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64042989"/>
    <n v="49950108.31000001"/>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4384127"/>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90913597.36999989"/>
    <n v="590913502.20999992"/>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2179591.350000001"/>
    <n v="5949575.6600000001"/>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295927.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91178450.020000011"/>
    <n v="28434987.52"/>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9837867.500000001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7999.99999999988"/>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7999.999999999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43391141.59999999"/>
    <n v="123328659.8400000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4876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2216240.52"/>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5555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2380238.11000001"/>
    <n v="143531098.27000007"/>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419523.75"/>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5990466.6999999993"/>
    <n v="4243415.91"/>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46033196.76"/>
    <n v="1240131444.2699997"/>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360704"/>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4814120.72000003"/>
    <n v="219808010.08999997"/>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1731820"/>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6587514.299999982"/>
    <n v="20745131.959999997"/>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507097.969999999"/>
    <n v="45680320.29999999"/>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2869085.90000001"/>
    <n v="171450404.64999998"/>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53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5413301"/>
    <n v="24180983.219999991"/>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693593.6299999999"/>
    <n v="7055261.2899999963"/>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299943"/>
    <n v="259730.95"/>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17441"/>
    <n v="9874.1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534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163631.96"/>
    <n v="1094142.7100000002"/>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475910.29"/>
    <n v="1045335.6299999997"/>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66350.51"/>
    <n v="354668.55"/>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6153451.93"/>
    <n v="23463129.580000006"/>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76277.4299999997"/>
    <n v="2812404.5700000008"/>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1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247342.0900000001"/>
    <n v="854860.12"/>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060659"/>
    <n v="18973396.030000001"/>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7184789.7300000004"/>
    <n v="3303413.6900000004"/>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3001.27"/>
    <n v="256530.09"/>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570933.6799999997"/>
    <n v="2011493.4100000004"/>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4135672.87"/>
    <n v="352482903.30999994"/>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25566366.32000005"/>
    <n v="620449322.64999998"/>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81110596.700000003"/>
    <n v="59807045.690000005"/>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50313229.28000003"/>
    <n v="186451987.02000001"/>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5537491.689999998"/>
    <n v="45251519.799999975"/>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74485310.599999994"/>
    <n v="73430071.99999998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256477"/>
    <n v="4206328.309999999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84047180"/>
    <n v="72749179.79000005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1654.23"/>
    <n v="1948002.7700000003"/>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756226.1700000018"/>
    <n v="3714963.7100000004"/>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3312934.5799999982"/>
    <n v="208443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6131367.5"/>
    <n v="424044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43935"/>
    <n v="2543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541741.4"/>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8363415.7700000005"/>
    <n v="7965175.769999998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43221584.150000013"/>
    <n v="10133892.69000000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66525.56"/>
    <n v="3366525.5600000005"/>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37316768.450000003"/>
    <n v="32930985.390000004"/>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2594698.31"/>
    <n v="2399144.0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8902504.739999995"/>
    <n v="29085562.200000003"/>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695850.949999999"/>
    <n v="9910521.8899999987"/>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142386624.66"/>
    <n v="36077451.650000006"/>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661506.8"/>
    <n v="3342331.7800000003"/>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5919000"/>
    <n v="2736600.0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55059.3"/>
    <n v="393038.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747313.990000002"/>
    <n v="6440304.0800000001"/>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1196802.96"/>
    <n v="65222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99850.289999999"/>
    <n v="17974485.289999999"/>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4227.94"/>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805712.12999999989"/>
    <n v="11454.6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31958.93"/>
    <n v="265469.08"/>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6491.6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960204.69999999925"/>
    <n v="909569.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139433.12999998"/>
    <n v="59138787.49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2257480.0299999984"/>
    <n v="1365190.2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36750772.86999999"/>
    <n v="16110775.920000007"/>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1008215.0800000001"/>
    <n v="895017.74000000011"/>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185544.1500000004"/>
    <n v="4923782.270000001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4963708.6400000006"/>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2832783.4700000137"/>
    <n v="1806481.7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763018078.91999984"/>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8366000.07"/>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504713.859999999"/>
    <n v="26217257.09"/>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185089.3"/>
    <n v="3025089.3"/>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54822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3843184.32"/>
    <n v="13125231.409999996"/>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3191926.52"/>
    <n v="8896263.5"/>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295435.9299999997"/>
    <n v="2050258.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21270948.52"/>
    <n v="16894382.930000003"/>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634213.140000001"/>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115591.74000000022"/>
    <n v="114841.70000000001"/>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6907750"/>
    <n v="110806256.83"/>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61409968.010000005"/>
    <n v="45806784.93"/>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290105.7999999998"/>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08477.830000002"/>
    <n v="12338144.83"/>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654757.55999988"/>
    <n v="493162386.06999999"/>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92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42988552.159999996"/>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566474.15"/>
    <n v="1466474.1500000001"/>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613600"/>
    <n v="5664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854174.059999999"/>
    <n v="11434853.8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39678298"/>
    <n v="37776710.40999998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0814992.220000003"/>
    <n v="24621744.990000002"/>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089946.1700000002"/>
    <n v="1782425.52"/>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1216643.7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53508753.219999999"/>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239368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794575.5900000003"/>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27500"/>
    <n v="12744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4045693.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94986.32"/>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5"/>
    <n v="571231.5500000000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00316"/>
    <n v="1689339.5"/>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8757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4770784.440000001"/>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4734422.62"/>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189944.8800000004"/>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11594382.220000001"/>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310152.3400000008"/>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9522.28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7058844.649999999"/>
    <n v="57018842.329999983"/>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6777654.140000001"/>
    <n v="16777647.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365460.8499999996"/>
    <n v="2363254.0000000005"/>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403500"/>
    <n v="2268711.65"/>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31850"/>
    <n v="121849.95000000001"/>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33085"/>
    <n v="143307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98978.11"/>
    <n v="398978.11"/>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2828137.7199999997"/>
    <n v="2666488.63"/>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472307"/>
    <n v="2664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749825.7"/>
    <n v="3270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324061.19"/>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0837.99999999988"/>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32205941.620000001"/>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201848"/>
    <n v="186979.26"/>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826285.75"/>
    <n v="10783832.84"/>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702169.63"/>
    <n v="2113037.5599999996"/>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328710.1400000004"/>
    <n v="832106.24"/>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3566217241.4499998"/>
    <n v="3566182241.4499998"/>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785804235.07"/>
    <n v="17722387563.269989"/>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1922071"/>
    <n v="712585059.62"/>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85167643.25"/>
    <n v="85156213.2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51022578.75999999"/>
    <n v="749598672.00000012"/>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9157617.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199116666.87"/>
    <n v="199116666.87000003"/>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9746406.5599999"/>
    <n v="1056087175.59"/>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7274667"/>
    <n v="27264009.219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9964574.38"/>
    <n v="173805552.47000003"/>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21559779.45999998"/>
    <n v="394580481.98999977"/>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2366913"/>
    <n v="11584563.870000003"/>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4356262.93"/>
    <n v="2539742.3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5276514.290000001"/>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4841060"/>
    <n v="44840910"/>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267156083"/>
    <n v="236560735.48000008"/>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3616443.6"/>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4099892"/>
    <n v="3440499"/>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857870.95"/>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1159033.2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128430113.25"/>
    <n v="29342563.109999988"/>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7927906"/>
    <n v="588725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12772272.879999999"/>
    <n v="12772246.359999999"/>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6470734.46000004"/>
    <n v="321457535.38"/>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8045.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5192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09628193.05999999"/>
    <n v="87406833.679999992"/>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5349493.280000001"/>
    <n v="6361446.21"/>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3436448.140000015"/>
    <n v="22400751.4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745947.08000000007"/>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3907903.089999998"/>
    <n v="8512533.4300000016"/>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481660"/>
    <n v="562740.5600000000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24699885.21000001"/>
    <n v="224699885"/>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50691529.39999998"/>
    <n v="924567304.54999983"/>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5000"/>
    <n v="79465079.79999999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21987753.83999997"/>
    <n v="325902647.89999998"/>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6871289.390000001"/>
    <n v="19060392.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3568687.579999998"/>
    <n v="19645594.98"/>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3903892.159999982"/>
    <n v="61730854.180000007"/>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7051045.5800000001"/>
    <n v="2023399.92"/>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50894540.089999974"/>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7842354.44999993"/>
    <n v="913351350.43999946"/>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61787.210000001"/>
    <n v="29505582.219999999"/>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03851616.92000002"/>
    <n v="256765169.82000002"/>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4895968.03"/>
    <n v="26273264.18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7777421.409999996"/>
    <n v="44239641.95000001"/>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4000000"/>
    <n v="3824520.7"/>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4973177.459999993"/>
    <n v="34243629.249999993"/>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5384903.5"/>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8603743"/>
    <n v="28603349.539999995"/>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5731550.0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4309"/>
    <n v="334302.2600000000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84537.18000000000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61697"/>
    <n v="1059703.7199999997"/>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5963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956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289800"/>
    <n v="28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0"/>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570801.58"/>
    <n v="2570600.3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86863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96759.01"/>
    <n v="196755.090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37496.23"/>
    <n v="237496.22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99 - MULTIPROVINCIAL"/>
    <n v="0"/>
    <n v="10765"/>
    <n v="10764.5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262464.71"/>
    <n v="3262463.94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10001"/>
    <n v="3010000.0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3192811.08"/>
    <n v="3191037.06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93127"/>
    <n v="393105.2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201706.3400000001"/>
    <n v="1201706.34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33172"/>
    <n v="133129.9100000000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62664.689999999"/>
    <n v="15597729.880000006"/>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59771.31"/>
    <n v="259364.56000000003"/>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413313.4399999999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10845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298676.4699999997"/>
    <n v="6295904.140000000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4"/>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11905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0.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9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252233.4100000001"/>
    <n v="1202179.1599999999"/>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433913.14"/>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2295092.40000001"/>
    <n v="102290624.97"/>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5520192"/>
    <n v="5348237.5"/>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419916.7"/>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7495031.5999999996"/>
    <n v="7387377.5300000003"/>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55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98157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520275"/>
    <n v="459315"/>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147046.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287726"/>
    <n v="243752.24000000002"/>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9840771.3200000003"/>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6066036"/>
    <n v="16065410.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2288334.98"/>
    <n v="2498204.5900000003"/>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1388678"/>
    <n v="1387631.8099999998"/>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21379261.5"/>
    <n v="1521155320.0900004"/>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5114"/>
    <n v="6618502.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5893026.960000001"/>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29204143"/>
    <n v="29136186.589999992"/>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299425"/>
    <n v="256661"/>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199604"/>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147584"/>
    <n v="4705832.6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115116"/>
    <n v="1115115.1200000001"/>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124125"/>
    <n v="42119230.260000005"/>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11517.4300000002"/>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89177723"/>
    <n v="83986476.879999995"/>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23312.59"/>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74411756"/>
    <n v="70537946.969999984"/>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85115553"/>
    <n v="70579352.269999966"/>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269565"/>
    <n v="8720490.3300000001"/>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1351811"/>
    <n v="1284686.2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4058872.809999997"/>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30838.800000000007"/>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309084.39"/>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55000"/>
    <n v="154888.28"/>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3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625454.4700000002"/>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1935891"/>
    <n v="193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746444"/>
    <n v="980945.3000000001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8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2876"/>
    <n v="28782875.02"/>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3708336"/>
    <n v="81352605.639999986"/>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388472"/>
    <n v="1388472"/>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6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26127"/>
    <n v="426090.4"/>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82513"/>
    <n v="1754701.6999999993"/>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60000"/>
    <n v="531276.22"/>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317"/>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652107"/>
    <n v="565552.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25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289777.19"/>
    <n v="8954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58366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346920"/>
    <n v="34692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043079.5"/>
    <n v="3994981.9899999993"/>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736833.96"/>
    <n v="3730901.0399999996"/>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4444010"/>
    <n v="4025604.99"/>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18317.04"/>
    <n v="9157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9958207.4000000004"/>
    <n v="9257856"/>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5244"/>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5180937"/>
    <n v="5101599.4800000004"/>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364081.3499999996"/>
    <n v="5363982.080000001"/>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2940607.27"/>
    <n v="12729609.4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1266.12"/>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77105.25"/>
    <n v="1984031.58"/>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7620.44"/>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49984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234529.71"/>
    <n v="3234529.7100000004"/>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1232054"/>
    <n v="1189519.68"/>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54440.15"/>
    <n v="1454040.0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20894.16"/>
    <n v="11521424.709999999"/>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09821.37"/>
    <n v="1441175.38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4026908.16"/>
    <n v="3772231.4200000009"/>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299912.86"/>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4248704.3499999996"/>
    <n v="4041354.3999999985"/>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201"/>
    <n v="46750.729999999996"/>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281918.71999999997"/>
    <n v="256797.74000000002"/>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06328"/>
    <n v="369607807.30000001"/>
  </r>
  <r>
    <s v="2022"/>
    <x v="0"/>
    <x v="0"/>
    <x v="0"/>
    <x v="0"/>
    <s v="2 - Poder Ejecutivo"/>
    <s v="0203 - MINISTERIO DE DEFENSA"/>
    <s v="4 - SERVICIOS SOCIALES"/>
    <s v="4.4 - Educación"/>
    <s v="4.4.07 - Educación vocacional"/>
    <s v="2.1 - REMUNERACIONES Y CONTRIBUCIONES"/>
    <s v="2.1.2 - SOBRESUELDOS"/>
    <s v="N"/>
    <s v="00 - N/A"/>
    <s v="10 - FONDO GENERAL"/>
    <s v="(en blanco)"/>
    <s v="99 - MULTIPROVINCIAL"/>
    <n v="0"/>
    <n v="493800"/>
    <n v="493800"/>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6769059"/>
    <n v="16768670.540000001"/>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2797610"/>
    <n v="22797607.400000002"/>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49021"/>
    <n v="1849019.0599999998"/>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660000"/>
    <n v="15402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6380014"/>
    <n v="6340493.2899999982"/>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52859.559999999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4387417"/>
    <n v="3764420.4200000004"/>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909479"/>
    <n v="6667364.1899999985"/>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5345217"/>
    <n v="94520466.929999992"/>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959503.1"/>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13715923"/>
    <n v="13608338.509999998"/>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2065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8777"/>
    <n v="10842838.210000001"/>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10133537"/>
    <n v="10094045.909999998"/>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1947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41037993"/>
    <n v="41005880.129999973"/>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327998.7"/>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20665562"/>
    <n v="20326345.139999997"/>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213036.40000000002"/>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3679181"/>
    <n v="3547025.8800000008"/>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413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5128"/>
    <n v="4420701.41"/>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6018"/>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24892"/>
    <n v="36324891.08999999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5116622.96999997"/>
    <n v="324353321.59999996"/>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3290885"/>
    <n v="1328381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981989"/>
    <n v="981890.84000000008"/>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5970966.4799999995"/>
    <n v="5913773.1000000015"/>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832818.29"/>
    <n v="1827818.2899999998"/>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0500"/>
    <n v="12400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5694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56832"/>
    <n v="356832"/>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61988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02512.41"/>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2344071"/>
    <n v="1587739.3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855566.88"/>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1594549"/>
    <n v="1594548.01"/>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325696"/>
    <n v="1434275.3800000001"/>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120330"/>
    <n v="120329.600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332599.5"/>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2046862"/>
    <n v="1984889.8"/>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7831758.04"/>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19055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378999"/>
    <n v="4338921.4700000007"/>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916778.44"/>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8988951.3000000007"/>
    <n v="8337894.0700000003"/>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19999999"/>
    <n v="10992808.470000001"/>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951533"/>
    <n v="1893375.4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4615453.58"/>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3083"/>
    <n v="1363754.2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499999998"/>
    <n v="2654685.38"/>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56959"/>
    <n v="639306.8200000000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97052.4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98328239"/>
    <n v="98327403.560000002"/>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1032700"/>
    <n v="210327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424150"/>
    <n v="3424148.94"/>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247000"/>
    <n v="2037174.019999999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53219"/>
    <n v="153118.24"/>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83855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745760"/>
    <n v="74576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9614404"/>
    <n v="39611593.359999999"/>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339439.04"/>
    <n v="3330760.2800000003"/>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8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5801"/>
    <n v="425798.85000000009"/>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629329"/>
    <n v="19620594.470000003"/>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11632.0699999994"/>
    <n v="5661180.5599999987"/>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658075.89"/>
    <n v="2658056.79"/>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2521.59"/>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70503731"/>
    <n v="843161640.04000044"/>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66979852.9899999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6860098.35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317281698.5"/>
    <n v="196431451.20999995"/>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986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71302.04"/>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860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619770"/>
    <n v="92278619.509999901"/>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51043876.80999998"/>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826900.1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80624"/>
    <n v="49361010.230000004"/>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1966806.649999991"/>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716498.770000000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800000"/>
    <n v="5224580.43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45293862"/>
    <n v="30103722.069999997"/>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6594148.219999999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53792404.92000001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69242094.31999999"/>
    <n v="43016355.59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5161617.7899999991"/>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194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9104772"/>
    <n v="16504453.719999999"/>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3136070"/>
    <n v="12628399.79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642193.920000002"/>
    <n v="29063667.900000002"/>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3180000"/>
    <n v="7919483.689999999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183167164"/>
    <n v="55390119.510000005"/>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93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2222730"/>
    <n v="27445422.40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46458025"/>
    <n v="20847757.7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9089930"/>
    <n v="19803719.499999996"/>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3128833"/>
    <n v="4829468.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3067594.889999999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551950.10000000009"/>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1399258.6"/>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1156285.10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3250949.08"/>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605789.32000000007"/>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95230132"/>
    <n v="90651220.439999998"/>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950126.150000000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43266645.68"/>
    <n v="18454331.620000001"/>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26353451.770000003"/>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1756074.899999999"/>
    <n v="24717545.84"/>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766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6791393.870000001"/>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97858"/>
    <n v="1802023.7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1761948.13"/>
  </r>
  <r>
    <s v="2022"/>
    <x v="0"/>
    <x v="0"/>
    <x v="0"/>
    <x v="0"/>
    <s v="2 - Poder Ejecutivo"/>
    <s v="0204 - MINISTERIO DE RELACIONES EXTERIORES"/>
    <s v="1 - SERVICIOS  GENERALES"/>
    <s v="1.2 - Relaciones internacionales"/>
    <s v="1.2.01 - Relaciones internacionales desde oficinas en el país"/>
    <s v="2.9 - GASTOS FINANCIEROS"/>
    <s v="2.9.5 - GASTOS DE INTERESES, RECARGOS MULTAS Y SANCIONES DE IMPUESTOS Y CONTRIBUCIONES SOCIALES"/>
    <s v="N"/>
    <s v="00 - N/A"/>
    <s v="10 - FONDO GENERAL"/>
    <s v="(en blanco)"/>
    <s v="01 - DISTRITO NACIONAL"/>
    <n v="0"/>
    <n v="1831367.6799999999"/>
    <n v="0"/>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606510085.45"/>
    <n v="1481931262.9199998"/>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97651120"/>
    <n v="1022233660.89"/>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67855390.38000011"/>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31783079.55000001"/>
    <n v="201567205.56000015"/>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72386415.37"/>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438300357.6299999"/>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91932535.430000007"/>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477150.89"/>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1236811.69"/>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34925070"/>
    <n v="757573413.98000002"/>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87689940.049999997"/>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188402"/>
    <n v="12622394.68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251493.98000000004"/>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80000"/>
    <n v="55000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1866357.169999992"/>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5187723.2500000009"/>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728246.59000000008"/>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256833.6399999999"/>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52585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189842"/>
    <n v="4812382.87"/>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55386.78000000003"/>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4"/>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11271"/>
    <n v="8700047.2699999996"/>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2024455"/>
    <n v="1882883.6500000004"/>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991000"/>
    <n v="609310.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53449923.7900004"/>
    <n v="2151557352.1099997"/>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8999999"/>
    <n v="829766281.5300000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59787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1045334.43"/>
    <n v="979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8233166.6600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64446889.44000018"/>
    <n v="400914742.3999998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8999997"/>
    <n v="153021825.7200000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9842868.220000006"/>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94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30000"/>
    <n v="28104"/>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87574.34999999998"/>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
    <n v="49284518.889999993"/>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1059210.01000005"/>
    <n v="291700499.39000022"/>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3"/>
    <n v="111785475.56000003"/>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16722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108977341"/>
    <n v="90641477.620000005"/>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09999999"/>
    <n v="29415422.999999981"/>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23246798.38"/>
    <n v="8329024.2000000002"/>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2073002.939999999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729000"/>
    <n v="962935.7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460917.83"/>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155710.9499999993"/>
    <n v="5780494.4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6429138.5300000003"/>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77712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22474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1564.6999999993"/>
    <n v="1211841.9099999999"/>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286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6749693.47000003"/>
    <n v="295443596.0900000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2887838.73"/>
    <n v="20673370.9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2451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836000"/>
    <n v="74995.17999999999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5790850"/>
    <n v="1016238.63"/>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77807"/>
    <n v="63607805.41000002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3601096.599999996"/>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64204.599999999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922142.05"/>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2096842.310000002"/>
    <n v="20526339.640000001"/>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568371.9899999984"/>
    <n v="4407994.54"/>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744026.740000001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97348"/>
    <n v="572810.0600000000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1168568.38999999"/>
    <n v="36055726.62999998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09999999"/>
    <n v="8450050.5300000012"/>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174105.300000000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3141600"/>
    <n v="2183050.3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107591900.38999996"/>
    <n v="15168557.669999998"/>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984091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4862627"/>
    <n v="65707004.469999999"/>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89"/>
    <n v="7477836.539999999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839882.8700000001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928180"/>
    <n v="2934322.12"/>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1706012"/>
    <n v="7387858.180000001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883718.11"/>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1071457.67"/>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279085.2400000002"/>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535800"/>
    <n v="1291537.06"/>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799999997"/>
    <n v="1388643.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536639.34"/>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92000"/>
    <n v="828541.5800000000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09400"/>
    <n v="900316.19"/>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39527.199999999997"/>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547449.06000000006"/>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69940.96"/>
    <n v="1120912.1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70604.33999999985"/>
    <n v="383357.3399999999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448801.95000000007"/>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557500"/>
    <n v="209686.7000000000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13978"/>
    <n v="53332105.389999986"/>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7391.370000001"/>
    <n v="18417911.900000002"/>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83737.219999998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90300"/>
    <n v="2522538.360000001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78476466.459999993"/>
    <n v="27342075.25000001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66315.870000001"/>
    <n v="16839407.55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393774.6900000013"/>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175185"/>
    <n v="3952338.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660181.79"/>
    <n v="2295712.259999999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32023.14000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69582215.569999993"/>
    <n v="58013911.049999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436024.0699999994"/>
    <n v="2939618.319999999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8904.2899999996"/>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711630.26"/>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48541.9000000004"/>
    <n v="2568535.6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624"/>
    <n v="276394.719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69249.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784390.73"/>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3008500"/>
    <n v="2520274.08"/>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577270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2227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479654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8195526"/>
    <n v="28101371.220000003"/>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2191514.559999999"/>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39999999991"/>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544500"/>
    <n v="7244033.7700000005"/>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5960.5"/>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776691411.5100021"/>
    <n v="4209167183.3300033"/>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19815962.50999993"/>
    <n v="478194330.5999999"/>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691725074.9799999"/>
    <n v="592751189.24999976"/>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899999991"/>
    <n v="84937639.310000017"/>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6422544.93"/>
    <n v="20521884.039999995"/>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2475507.700000003"/>
    <n v="17021125.5"/>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579536.0099999998"/>
    <n v="11916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26835552.72"/>
    <n v="175331432.81999993"/>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5076919.66"/>
    <n v="99147259.510000005"/>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3127076.779999999"/>
    <n v="4046583.3199999989"/>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835709661.73999977"/>
    <n v="666901422.95999968"/>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0953500.189999998"/>
    <n v="2793026.9299999997"/>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21465680.94999987"/>
    <n v="323740748.89999992"/>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25501469.799999997"/>
    <n v="16322786.14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897.630000003"/>
    <n v="2680970.3600000003"/>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46275158.49000001"/>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399249115.06000006"/>
    <n v="275741534.70999986"/>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9041342.42999998"/>
    <n v="96011205.62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600000024"/>
    <n v="5036295.209999999"/>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71145242269.039993"/>
    <n v="65144230739.299995"/>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4000006"/>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142561656.740002"/>
    <n v="10148941433.35"/>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4784259.1099999845"/>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9338442.2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90400"/>
    <n v="90400"/>
  </r>
  <r>
    <s v="2022"/>
    <x v="0"/>
    <x v="0"/>
    <x v="0"/>
    <x v="0"/>
    <s v="2 - Poder Ejecutivo"/>
    <s v="0206 - MINISTERIO DE EDUCACIÓN"/>
    <s v="4 - SERVICIOS SOCIALES"/>
    <s v="4.4 - Educación"/>
    <s v="4.4.02 - Educación básica"/>
    <s v="2.2 - CONTRATACIÓN DE SERVICIOS"/>
    <s v="2.2.5 - ALQUILERES Y RENTAS"/>
    <s v="N"/>
    <s v="00 - N/A"/>
    <s v="10 - FONDO GENERAL"/>
    <s v="(en blanco)"/>
    <s v="99 - MULTIPROVINCIAL"/>
    <n v="0"/>
    <n v="31960194.120000001"/>
    <n v="31960194.120000001"/>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182.3499999999999"/>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8107674.0799999982"/>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4068.21"/>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94850.209999999992"/>
    <n v="94850.21"/>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886026.38"/>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1762646.7299999855"/>
    <n v="22650.84"/>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50397078.54"/>
    <n v="2047962977.98"/>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43045084"/>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521.54999999999995"/>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20643282316.939999"/>
    <n v="18938145351.740002"/>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3246345068.0699997"/>
    <n v="2955578627.190001"/>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4.4703483581542969E-8"/>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0648545.600000029"/>
    <n v="1148816.200000000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2100"/>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1393387.599999994"/>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950"/>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11392318.880000003"/>
    <n v="3729299.49"/>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44824.310000002"/>
    <n v="45443296.119999997"/>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2977.7"/>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1.72"/>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388900"/>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2648003.5899999887"/>
    <n v="61059.37000000001"/>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2029373.2900000811"/>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994071923"/>
    <n v="978561817.23999965"/>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25894796"/>
    <n v="120460730.7299999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1331477"/>
    <n v="139094478.07999992"/>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6115000"/>
    <n v="23806519.319999993"/>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529745"/>
    <n v="8578654.5799999982"/>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1497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1999610"/>
    <n v="12323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4833235"/>
    <n v="41851730.629999995"/>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21605709.270000011"/>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0745121.489999995"/>
    <n v="28959555.079999991"/>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200750737.74000001"/>
    <n v="178782971.30000001"/>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704303.5"/>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5849999"/>
    <n v="16660039.200000001"/>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1143964"/>
    <n v="44424658.810000017"/>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750417"/>
    <n v="6581965.6600000001"/>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0000000001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82630.82"/>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8218775.3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3421619.259999998"/>
    <n v="25042780.219999991"/>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4814724.4400000013"/>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310477.9200000002"/>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60319734.3600006"/>
    <n v="3105636341.7599998"/>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40000007"/>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26041884.17999989"/>
    <n v="482685895.18999994"/>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13805607.73"/>
    <n v="279533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8833837.149999999"/>
    <n v="15802732.5"/>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559670"/>
    <n v="105745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865000"/>
    <n v="7967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24026533.56"/>
    <n v="107921681.66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418435.5899999999"/>
    <n v="1414764.09"/>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1061739181.6"/>
    <n v="584114504.68000007"/>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17501834.600000001"/>
    <n v="17458245.340000004"/>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87033596.640000001"/>
    <n v="87018442.640000001"/>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627799.16"/>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37251.27000000002"/>
    <n v="14503.8"/>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121235129.77000001"/>
    <n v="32280112.21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7287255.1099999994"/>
    <n v="7243506.9500000011"/>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361044351.11000001"/>
    <n v="359150009.64999998"/>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2213184.21"/>
    <n v="2211563.2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6089780300.3599997"/>
    <n v="5588075756.79"/>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40000007"/>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949586971.07999992"/>
    <n v="865380069.99999988"/>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6891645.700000003"/>
    <n v="4200205.96"/>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3313460.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34486.130000000005"/>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1771471.25"/>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252577.11"/>
    <n v="38983.9"/>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59995548.519999996"/>
    <n v="57866893.270000003"/>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3252620.4"/>
    <n v="13219849.640000001"/>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29113.88"/>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2800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498944.55000000005"/>
    <n v="1829.59"/>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1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6428995.0000000075"/>
    <n v="210479.04"/>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1689723.6599999964"/>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70328"/>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95160187.37"/>
    <n v="272671670.25"/>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5987292.140000001"/>
    <n v="42187054.520000011"/>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3548376.01"/>
    <n v="2305266.0099999998"/>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2072715"/>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2012066.2199999997"/>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396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24417.37999999988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20760"/>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314000.63"/>
    <n v="9650.7099999999991"/>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69482.00000000012"/>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2779226.53"/>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2032320.42"/>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603680.44"/>
    <n v="100763888.85000001"/>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508702.199999999"/>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4984"/>
    <n v="13868029.479999999"/>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4591187.08"/>
    <n v="4514824.9000000004"/>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4554281.8"/>
    <n v="2735345.57"/>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51000"/>
    <n v="1218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385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1108163.22"/>
    <n v="891138.03"/>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8024.320000000007"/>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875000"/>
    <n v="743410.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4316606.960000001"/>
    <n v="5070313.2700000005"/>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184631.81"/>
    <n v="1625386.0899999999"/>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342781"/>
    <n v="340780.85"/>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424136.8"/>
    <n v="423864.66"/>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2490.4000000000015"/>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275901.78999999998"/>
    <n v="154371.07999999996"/>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079773.0300000003"/>
    <n v="5972987.6000000006"/>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3656915.5500000003"/>
    <n v="3205931.7300000009"/>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489990.65"/>
    <n v="447636.19"/>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190687.81"/>
    <n v="170461.03"/>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2105964633.049999"/>
    <n v="11169667650.55999"/>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497721711.8700001"/>
    <n v="1056383068.0899998"/>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5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36258745.0300004"/>
    <n v="1499154364.4899986"/>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767876847.0500002"/>
    <n v="1753933925.9000025"/>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230917904.93999994"/>
    <n v="143394383.97999996"/>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52534547.03000003"/>
    <n v="152422223.96000004"/>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48149483.269999996"/>
    <n v="24236564.72000000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315432474.8"/>
    <n v="1042563743.3399997"/>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79292316.99000001"/>
    <n v="270838270.95999998"/>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95247103.410000011"/>
    <n v="72729626.12999998"/>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017603264.7500002"/>
    <n v="1836162147.3000014"/>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298077222.75"/>
    <n v="24206887106.580059"/>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2964693.18"/>
    <n v="5940668.0800000001"/>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601920640.38"/>
    <n v="437696622.30000025"/>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17638683.119999997"/>
    <n v="5898796.6100000003"/>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20774685.359999999"/>
    <n v="13872074.060000001"/>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35696695.33999997"/>
    <n v="132334586.84"/>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108050811.8299997"/>
    <n v="905363586.34000087"/>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20 - FONDOS CON DESTINO ESPECÍFICO"/>
    <s v="(en blanco)"/>
    <s v="99 - MULTIPROVINCIAL"/>
    <n v="0"/>
    <n v="12575619"/>
    <n v="0"/>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45661563.019999996"/>
    <n v="18859614.219999999"/>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17216515.420000002"/>
    <n v="11708746.190000005"/>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7620837.479999997"/>
    <n v="25027093.459999997"/>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4015940.76"/>
    <n v="3593223.3900000011"/>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222238.82000000007"/>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1592627.6"/>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563054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346057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92672.38"/>
    <n v="12762.53"/>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233335.260000002"/>
    <n v="1852288.48"/>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3420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6769460"/>
    <n v="1243025.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75973470.670000002"/>
    <n v="62341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1691921"/>
    <n v="321385.02"/>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6508500"/>
    <n v="24060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86285592.67999995"/>
    <n v="234357654.16999996"/>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5676574.1799999941"/>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234821.69999999972"/>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2785274.1999989"/>
    <n v="5895738570.5200005"/>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8247195.38999999"/>
    <n v="594060649.04999995"/>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76352.080000006"/>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46358.18000007"/>
    <n v="815476274.30000091"/>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7"/>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42677909.43999994"/>
    <n v="355521488.34999979"/>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00184591.28999996"/>
    <n v="145979829.98000002"/>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74580309.69999999"/>
    <n v="329775687.5999999"/>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36023719.769999996"/>
    <n v="24871196.170000002"/>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5392325.55000001"/>
    <n v="207681830.51000008"/>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78599782.870000005"/>
    <n v="63681346.929999985"/>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7703471.23000002"/>
    <n v="49741350.36000000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07785840.18999994"/>
    <n v="142345946.98000008"/>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22032000"/>
    <n v="1397946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29999995"/>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21856328.84"/>
    <n v="72774063.480000034"/>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1195772.649999984"/>
    <n v="24622345.039999995"/>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19000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38860552.360000007"/>
    <n v="19853354.35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35342.6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661265549.9000015"/>
    <n v="9138423326.2999992"/>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79242256.26"/>
    <n v="251338893.27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620588800"/>
    <n v="85456401.799999997"/>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8061743.4799999995"/>
    <n v="3136190.4099999992"/>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177105.02000000002"/>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30030961.96999979"/>
    <n v="352119318.4800002"/>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490961.79999995"/>
    <n v="616608414.21000004"/>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41174751.29999995"/>
    <n v="267110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372816431.9300003"/>
    <n v="1958961067.7100034"/>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0710866.520000011"/>
    <n v="80636858.25"/>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268374385.73000002"/>
    <n v="25151601.82"/>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8694549.309999999"/>
    <n v="14636909.70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428400"/>
    <n v="2428263"/>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895853"/>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41048381.810000002"/>
    <n v="21309096.249999996"/>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67614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4985.5"/>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225112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513770.0699999994"/>
    <n v="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1038659.2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425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778679.92999999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10 - FONDO GENERAL"/>
    <s v="(en blanco)"/>
    <s v="99 - MULTIPROVINCIAL"/>
    <n v="0"/>
    <n v="3880"/>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39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79764619.560000002"/>
    <n v="79689492.409999982"/>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057755.42"/>
    <n v="11005162.149999999"/>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122502"/>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7311425.5499999998"/>
    <n v="6130466.6200000001"/>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1378004"/>
    <n v="50628907.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522390"/>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8908592.7899999991"/>
    <n v="8908592.790000001"/>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310294.70000000019"/>
    <n v="10294.700000000001"/>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39256788.53999999"/>
    <n v="121666525.73999995"/>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023491"/>
    <n v="1723491"/>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2596674.57"/>
    <n v="12332687.239999998"/>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273040"/>
    <n v="273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0014691.51"/>
    <n v="777592.54"/>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101531.55"/>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68661293.769999996"/>
    <n v="68661293.73999999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505000"/>
    <n v="503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908185.130000001"/>
    <n v="9513721.580000001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8610710.169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8900000"/>
    <n v="29319332.050000001"/>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75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69999999995343387"/>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961008.33"/>
    <n v="3511008.33"/>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595296"/>
    <n v="345296"/>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55195.52000000002"/>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2648892.4299999997"/>
    <n v="2298892.4300000002"/>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3560280.559999999"/>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25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4688719"/>
    <n v="1247942.1499999999"/>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547710.26"/>
    <n v="181043.59"/>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4708623.5"/>
    <n v="4320123.5"/>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10102000.960000001"/>
    <n v="1152000.96"/>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1456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20152.32"/>
    <n v="20152.32"/>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2274801.92"/>
    <n v="923135.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6757966.680000007"/>
    <n v="14290541.300000001"/>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164.9400000000005"/>
    <n v="1164.94"/>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5158073.17"/>
    <n v="15158072.61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9884719.70000005"/>
    <n v="737342571.3800002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5310803.37"/>
    <n v="173142658.6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0836644.05"/>
    <n v="100836644.04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4640914.2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6165721.200000001"/>
    <n v="12023094.02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960186.5"/>
    <n v="347677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352132.22"/>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4808921.960000001"/>
    <n v="7030800.669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5475064.68"/>
    <n v="15266666.34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6797195.110000003"/>
    <n v="18747302.50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8480936.7799999993"/>
    <n v="6374589.780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7760488.68"/>
    <n v="17760488.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421543.49"/>
    <n v="2831809.5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1920215.65"/>
    <n v="145433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611658.4299999997"/>
    <n v="899979.3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2679882.079999998"/>
    <n v="41604070.6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8836648.210000001"/>
    <n v="15381145.06999999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295744.42"/>
    <n v="2094355.420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599555.0700000003"/>
    <n v="559055.07000000018"/>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0280548.27999985"/>
    <n v="634300388.890000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648900"/>
    <n v="1634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585467.2299999986"/>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5421461.489999995"/>
    <n v="55158371.969999999"/>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000000"/>
    <n v="55022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7833777.76000002"/>
    <n v="87221734.260000065"/>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73968.47"/>
    <n v="245855.16999999995"/>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39999999997"/>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8748213.86999999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4481527.159999996"/>
    <n v="4757505.0199999996"/>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172709.0700000003"/>
    <n v="1279540.1400000001"/>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6825334.6500000004"/>
    <n v="5807981"/>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335401"/>
    <n v="20470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19831963.650000002"/>
    <n v="16866008.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4625718"/>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1186525.219999999"/>
    <n v="10723651.25"/>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9611487.9199999999"/>
    <n v="1143834.1200000001"/>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28121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2849454.0599999996"/>
    <n v="749229.42999999993"/>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599999996"/>
    <n v="2123123.71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77327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564848.0299999993"/>
    <n v="4728308.1300000008"/>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00000003"/>
    <n v="378408.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594600"/>
    <n v="454311.80000000005"/>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371019.46"/>
    <n v="3954382.99"/>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65563.2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230938.55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366754.1600000001"/>
    <n v="753747.2"/>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
    <n v="969657.57"/>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71217.19"/>
    <n v="66225.85000000000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57028.70999999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136747.4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199999986"/>
    <n v="2357520.6199999992"/>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244079"/>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817701.789999999"/>
    <n v="8088128.3400000008"/>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19953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415235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1120388.9100000001"/>
    <n v="620936.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299999997"/>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35002.010000000038"/>
    <n v="33474"/>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08168219"/>
    <n v="3853336723.0499997"/>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23965537"/>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508883122"/>
    <n v="496491535.13999993"/>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486226921"/>
    <n v="472261985.96000022"/>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0515079"/>
    <n v="283181763.29999995"/>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376883"/>
    <n v="6649573.3199999984"/>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1758438.5"/>
    <n v="9362624.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36235505"/>
    <n v="34913295.240000002"/>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1094902"/>
    <n v="115507480.87"/>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21584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7102650"/>
    <n v="182234779.60999998"/>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9964567"/>
    <n v="51891368.270000011"/>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50 - CRÉDITO INTERNO"/>
    <s v="(en blanco)"/>
    <s v="99 - MULTIPROVINCIAL"/>
    <n v="0"/>
    <n v="46575648.18"/>
    <n v="0"/>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3284598"/>
    <n v="17319581.049999997"/>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3749450"/>
    <n v="30777986.819999997"/>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99351387"/>
    <n v="91108047.700000003"/>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6011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077609"/>
    <n v="1647360.7700000003"/>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5430816"/>
    <n v="14929166.829999998"/>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255816"/>
    <n v="4327754.8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8547094"/>
    <n v="344885656.03999996"/>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29890140"/>
    <n v="15708475.560000001"/>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985725.000000002"/>
    <n v="3981207.6600000006"/>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210677"/>
    <n v="9248719.5999999978"/>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060000"/>
    <n v="71918221.069999993"/>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9557000"/>
    <n v="3176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9852285.4799999986"/>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1090263.1299999999"/>
    <n v="409383.94999999995"/>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591000"/>
    <n v="218161.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025000"/>
    <n v="267874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4676.6499999999996"/>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5650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884000"/>
    <n v="859874.21"/>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1890710"/>
    <n v="1508524.5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2888655"/>
    <n v="565151.67000000004"/>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1593445"/>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3217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50962"/>
    <n v="88772.4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2187313.7400000002"/>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640448.27"/>
    <n v="740228.64"/>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2625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3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70000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924463306.6000004"/>
    <n v="3884061768.150001"/>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1"/>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13251136"/>
    <n v="811948080.22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40705"/>
    <n v="4407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25934567.00999999"/>
    <n v="424933023.97000015"/>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46291943"/>
    <n v="45124593.090000011"/>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0377697"/>
    <n v="8351445.66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10151020"/>
    <n v="766778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5000000"/>
    <n v="19383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298738"/>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0522635.869999997"/>
    <n v="26005684.73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364875.319999997"/>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116799999.68000002"/>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9352790.079999998"/>
    <n v="75401486.88000001"/>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6728521"/>
    <n v="567285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1712953.009999998"/>
    <n v="39099384.540000007"/>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4461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326709.039999999"/>
    <n v="13364736.9"/>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20 - FONDOS CON DESTINO ESPECÍFICO"/>
    <s v="(en blanco)"/>
    <s v="99 - MULTIPROVINCIAL"/>
    <n v="0"/>
    <n v="160000"/>
    <n v="0"/>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7813933.519999996"/>
    <n v="44182143.85999999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21729278.739999995"/>
    <n v="20860935.300000001"/>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33000000"/>
    <n v="19640214.510000002"/>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6044621.719999999"/>
    <n v="25428175.510000002"/>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169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1031000"/>
    <n v="53100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716318"/>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7696098.239999998"/>
    <n v="23357088.550000004"/>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40498237"/>
    <n v="38272558.18999999"/>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92600000"/>
    <n v="12644586.77"/>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77287678"/>
    <n v="961486765.66999996"/>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59405000"/>
    <n v="54578753.479999997"/>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21004998"/>
    <n v="20622635.80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1633398.69999999"/>
    <n v="168202043.33999994"/>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37901692"/>
    <n v="74283169.489999995"/>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8944002"/>
    <n v="4531969.84"/>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0309307"/>
    <n v="5584430.21"/>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4175000"/>
    <n v="2734154.400000000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2867332.18"/>
    <n v="62422510.38000001"/>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2609813"/>
    <n v="20608198.319999997"/>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1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365000"/>
    <n v="27314591.6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050974.4800000004"/>
    <n v="3248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3810984"/>
    <n v="3810983.350000001"/>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770693"/>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2315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1947532"/>
    <n v="193698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12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130982"/>
    <n v="1053619.0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714122"/>
    <n v="528390.73"/>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579000"/>
    <n v="5789879.1600000001"/>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127853"/>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35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213532"/>
    <n v="678105.19"/>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883816705.81999981"/>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9023962.429999992"/>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20159788.34999999"/>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9757828.1099999"/>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84525.3600000003"/>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2016234.8600000003"/>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4049609.749999996"/>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406751408"/>
    <n v="1313506504.269999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2999427.900000013"/>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644897.10000002"/>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573466.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2999500"/>
    <n v="1095284.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5110606.1099999985"/>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0300000"/>
    <n v="16548983.0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3470000"/>
    <n v="27279259.149999995"/>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5600000"/>
    <n v="34402156.3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3800000"/>
    <n v="21126096.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6652.8899999997"/>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843458.540000007"/>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210349840.0199999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27626352.38999999"/>
    <n v="825307984.48999977"/>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200295000"/>
    <n v="185440941.4699999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2063108"/>
    <n v="172063106.7799999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236000"/>
    <n v="102098057.7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21132084"/>
    <n v="119543803.23999999"/>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49864801.41"/>
    <n v="142894562.47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1713260"/>
    <n v="30284871.350000009"/>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1492074.26000001"/>
    <n v="87131536.98999999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93744418.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2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4725000"/>
    <n v="28442365"/>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6439000"/>
    <n v="25325693.460000005"/>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1442582"/>
    <n v="4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28480000"/>
    <n v="239626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07327391.59"/>
    <n v="100796298.2"/>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0500000"/>
    <n v="20007900.359999999"/>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5860619"/>
    <n v="14942132.600000003"/>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7968943.2400000095"/>
    <n v="6632823.9299999997"/>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50 - CRÉDITO INTERNO"/>
    <s v="(en blanco)"/>
    <s v="99 - MULTIPROVINCIAL"/>
    <n v="0"/>
    <n v="5200000"/>
    <n v="4947731.899999999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40743125.799999997"/>
    <n v="34607575.85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18005313"/>
    <n v="13567503.52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20000"/>
    <n v="10088.189999999999"/>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5203401"/>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63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310691.20000000001"/>
    <n v="307760.98"/>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2725160"/>
    <n v="120997082.27999999"/>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9064966"/>
    <n v="7602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958870"/>
    <n v="16637193.010000004"/>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980000"/>
    <n v="5677072.6800000025"/>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3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481600"/>
    <n v="21229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141100"/>
    <n v="1159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661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83"/>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783500"/>
    <n v="1428977.73"/>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168400"/>
    <n v="111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5013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387623"/>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26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1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097991"/>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178700"/>
    <n v="4997009.7000000011"/>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602551.04"/>
    <n v="3726815.1700000004"/>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369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19400"/>
    <n v="587550.03999999992"/>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63040280"/>
    <n v="262725821.39000002"/>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37325307"/>
    <n v="37217207.210000001"/>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33370"/>
    <n v="88318653.55000001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782575"/>
    <n v="147661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81656"/>
    <n v="12077032.15"/>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657314"/>
    <n v="3343892.7600000012"/>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78191.40999999992"/>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11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03000"/>
    <n v="8770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8445153.6999999993"/>
    <n v="8438237.7000000011"/>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393600"/>
    <n v="1393518.8299999998"/>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350401.0700000003"/>
    <n v="2794003.330000001"/>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426240.8"/>
    <n v="4124188.13"/>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2229440.33"/>
    <n v="1704113.05"/>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443906.14"/>
    <n v="394469.55"/>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181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265701.64"/>
    <n v="261904.7"/>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53013.8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74630.3400000003"/>
    <n v="1603058.8699999996"/>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3383.47"/>
    <n v="158811.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12016.11"/>
    <n v="211151.7500000000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07797352.8500001"/>
    <n v="1087791979.3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764083123.2400002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6799935.39000002"/>
    <n v="146293015.6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50544595.1000000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536286.8700000001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85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6012240.32999998"/>
    <n v="121861883.50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90008304.50999987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6376407.909999996"/>
    <n v="63499611.21999996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5927364"/>
    <n v="70807772.82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31200000"/>
    <n v="94904559.09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656773"/>
    <n v="194352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66330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5765146.439999998"/>
    <n v="5786807.819999999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289502806"/>
    <n v="233457730.52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61870124.450000003"/>
    <n v="31269396.6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4189309.570000004"/>
    <n v="9483664.81000000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5664225.89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79085679.25999999"/>
    <n v="33902983.650000006"/>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186879939.68000001"/>
    <n v="55833014.47999998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39811762"/>
    <n v="22357624.28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5982166.82999999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568095.98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53344.1799999997"/>
    <n v="3343932.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8695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000000003"/>
    <n v="1049342.64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405509.3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7936387.23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7026805.130000001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04964.310000002"/>
    <n v="17456321.2699999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748526.4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297899.77"/>
    <n v="2060612.12000000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49268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601673.6"/>
    <n v="474279.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89999996"/>
    <n v="31052499.869999997"/>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9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4016966.7400000012"/>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32300"/>
    <n v="1532228.5700000005"/>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167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296925.1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333215.52999999997"/>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1500346.85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85062.08000000002"/>
    <n v="175549.66"/>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7999999998"/>
    <n v="100842.62"/>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700000001"/>
    <n v="861162.69000000006"/>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87217"/>
    <n v="2387287.86"/>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69720"/>
    <n v="663134.68000000005"/>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130522.16"/>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25357.50999999966"/>
    <n v="625437.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92895279.939999983"/>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40637433"/>
    <n v="33514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5996340"/>
    <n v="14219947.010000002"/>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2632349.000000002"/>
    <n v="12499825.650000002"/>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20176"/>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924300"/>
    <n v="5223922.639999998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321955"/>
    <n v="2975319.64"/>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00000"/>
    <n v="23996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20800"/>
    <n v="4720739.0599999996"/>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2465860"/>
    <n v="2299660.02"/>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20 - FONDOS CON DESTINO ESPECÍFICO"/>
    <s v="(en blanco)"/>
    <s v="99 - MULTIPROVINCIAL"/>
    <n v="0"/>
    <n v="593906"/>
    <n v="0"/>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9616900"/>
    <n v="9110843.4100000001"/>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32320.6899999995"/>
    <n v="3592213.8699999996"/>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682800"/>
    <n v="3366392.99"/>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304305.61"/>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48841262.840000004"/>
    <n v="13004993.860000001"/>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503209"/>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5417600"/>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129759.05"/>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1390410.8599999999"/>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228457"/>
    <n v="48793"/>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86389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52119210"/>
    <n v="784971074.76999998"/>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238367659.76999998"/>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16368396.78"/>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746251.18000000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94499210.919999972"/>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2157252.029999999"/>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8580439.340000018"/>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629070.81"/>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654558693.88999999"/>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675603"/>
    <n v="55737893.229999989"/>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8187923.75"/>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154000"/>
    <n v="2342567.159999999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22900858.46000005"/>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217496"/>
    <n v="10086221.24"/>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2773643.760000002"/>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20243109"/>
    <n v="14322340.9199999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8246797.3399999989"/>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657470"/>
    <n v="4861401.789999998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21435528.849999998"/>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2856622"/>
    <n v="14432203.410000004"/>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7742862.509999998"/>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3351145.2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499191.9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62214.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243650.3999999999"/>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775000"/>
    <n v="1724794.9899999998"/>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18862.23"/>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737899.04"/>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22458424.129999999"/>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8974059.2300000004"/>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8967779.9900000002"/>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0429360"/>
    <n v="5212857.4899999974"/>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508740.2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655368.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664549653.9999976"/>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68456263.00000012"/>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884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5359286.999999993"/>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538052881.9999998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12259828.99999999"/>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12136980.00000003"/>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9500000"/>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6210601"/>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300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7271362"/>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4000000"/>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20999999.99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53000000.000000022"/>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3224148"/>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50820791.000000007"/>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721496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724303.9999999995"/>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809167657.10000002"/>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6000000"/>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17586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750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408769946.30000019"/>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46752341.999999985"/>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8864017"/>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2279707"/>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919780955"/>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102829483.9999999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934088"/>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81608865.99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7573813.000000004"/>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38129885"/>
    <n v="38080591.859999999"/>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5208002.82"/>
  </r>
  <r>
    <s v="2022"/>
    <x v="0"/>
    <x v="0"/>
    <x v="0"/>
    <x v="0"/>
    <s v="2 - Poder Ejecutivo"/>
    <s v="0215 - MINISTERIO DE LA MUJER"/>
    <s v="4 - SERVICIOS SOCIALES"/>
    <s v="4.5 - Protección social"/>
    <s v="4.5.08 - Equidad de género"/>
    <s v="2.2 - CONTRATACIÓN DE SERVICIOS"/>
    <s v="2.2.1 - SERVICIOS BÁSICOS"/>
    <s v="N"/>
    <s v="00 - N/A"/>
    <s v="10 - FONDO GENERAL"/>
    <s v="(en blanco)"/>
    <s v="99 - MULTIPROVINCIAL"/>
    <n v="0"/>
    <n v="36500"/>
    <n v="0"/>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73726"/>
    <n v="1731346.3"/>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11446463.439999999"/>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1350122"/>
    <n v="1155125.600000000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10 - FONDO GENERAL"/>
    <s v="(en blanco)"/>
    <s v="99 - MULTIPROVINCIAL"/>
    <n v="0"/>
    <n v="292000"/>
    <n v="266932.62"/>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682400"/>
    <n v="21782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3599591.38"/>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235070"/>
    <n v="111362.32"/>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5856161"/>
    <n v="4605229.8800000008"/>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19999994"/>
    <n v="3650217.92"/>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0437099"/>
    <n v="6785617.080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2165395.5700000003"/>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12532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35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0203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440643.47999999992"/>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39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0407728"/>
    <n v="277798178.33999997"/>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6131218"/>
    <n v="54616112.97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38737449"/>
    <n v="37460057.43"/>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33285967"/>
    <n v="33190913.529999997"/>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4421549.4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410328"/>
    <n v="2251423.700000000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670769"/>
    <n v="662225.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30744340"/>
    <n v="27478121.620000005"/>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2376436"/>
    <n v="2361359.79"/>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407009"/>
    <n v="4425740.8100000005"/>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449100"/>
    <n v="12449197.639999999"/>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87712"/>
    <n v="9604148.3800000008"/>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191000"/>
    <n v="961949.53"/>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18614"/>
    <n v="92999.540000000008"/>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6104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504391"/>
    <n v="6487950.9499999993"/>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777000"/>
    <n v="1648452.03"/>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03000"/>
    <n v="380977.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4097032"/>
    <n v="1391585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1962671"/>
    <n v="1874266.1000000003"/>
  </r>
  <r>
    <s v="2022"/>
    <x v="0"/>
    <x v="0"/>
    <x v="0"/>
    <x v="0"/>
    <s v="2 - Poder Ejecutivo"/>
    <s v="0215 - MINISTERIO DE LA MUJER"/>
    <s v="4 - SERVICIOS SOCIALES"/>
    <s v="4.5 - Protección social"/>
    <s v="4.5.98 - Investigación y desarrollo relacionado con la protección social"/>
    <s v="2.2 - CONTRATACIÓN DE SERVICIOS"/>
    <s v="2.2.1 - SERVICIOS BÁSICOS"/>
    <s v="N"/>
    <s v="00 - N/A"/>
    <s v="10 - FONDO GENERAL"/>
    <s v="(en blanco)"/>
    <s v="99 - MULTIPROVINCIAL"/>
    <n v="0"/>
    <n v="50679"/>
    <n v="0"/>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490183"/>
    <n v="204783.1"/>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525209"/>
    <n v="363841"/>
  </r>
  <r>
    <s v="2022"/>
    <x v="0"/>
    <x v="0"/>
    <x v="0"/>
    <x v="0"/>
    <s v="2 - Poder Ejecutivo"/>
    <s v="0215 - MINISTERIO DE LA MUJER"/>
    <s v="4 - SERVICIOS SOCIALES"/>
    <s v="4.5 - Protección social"/>
    <s v="4.5.98 - Investigación y desarrollo relacionado con la protección social"/>
    <s v="2.2 - CONTRATACIÓN DE SERVICIOS"/>
    <s v="2.2.4 - TRANSPORTE Y ALMACENAJE"/>
    <s v="N"/>
    <s v="00 - N/A"/>
    <s v="10 - FONDO GENERAL"/>
    <s v="(en blanco)"/>
    <s v="99 - MULTIPROVINCIAL"/>
    <n v="0"/>
    <n v="50000"/>
    <n v="0"/>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5039902"/>
    <n v="4174446.44"/>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1561551"/>
    <n v="914524"/>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426583"/>
    <n v="4070952.0900000003"/>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5192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4956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48824685"/>
    <n v="48513838.010000013"/>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194035690.1399999"/>
    <n v="1122429298.1500008"/>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12323507"/>
    <n v="9148511.6899999995"/>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60659139.94"/>
    <n v="149607673.81"/>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316194.7999999998"/>
    <n v="6300764.5700000003"/>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6039650.59999999"/>
    <n v="149406858.2799998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7875000"/>
    <n v="24893968.919999998"/>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4525105"/>
    <n v="145283859.12000006"/>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383999.89"/>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19017764.420000002"/>
    <n v="9243154.7600000016"/>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3025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8682549.7300000004"/>
    <n v="625600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1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895760.04"/>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1460400"/>
    <n v="437669.8"/>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46319975.509999998"/>
    <n v="33607193.28999999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139336.06"/>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5806800"/>
    <n v="12980370.05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3910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82612077.030000001"/>
    <n v="48378277.249999985"/>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636146.49"/>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80337590.440000013"/>
    <n v="37585875.18"/>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36946847.299999997"/>
    <n v="25160321.49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397315.83"/>
    <n v="397315.8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6084661"/>
    <n v="3160141.9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16130.2"/>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988580"/>
    <n v="1331137.33"/>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7781.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1568677"/>
    <n v="344130.72000000003"/>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588088.1800000002"/>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6862632"/>
    <n v="17363080.120000001"/>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2480.94"/>
    <n v="1082527.210000000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21442981.869999997"/>
    <n v="10850144.110000001"/>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417938"/>
    <n v="232669.449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610000"/>
    <n v="3033965.610000000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13209.480000000003"/>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403700"/>
    <n v="463589.9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2233804.89000002"/>
    <n v="223602321.80000001"/>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5672794.440000001"/>
    <n v="25087580.540000003"/>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39672.629999999997"/>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30420399.41"/>
    <n v="29942418.35000002"/>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7702128.889999997"/>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720749.5300000003"/>
    <n v="2399566.1"/>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4214750.97"/>
    <n v="26083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36826.14"/>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7752563.34000000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1476526.4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2739935.76"/>
    <n v="1631220.0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308618.930000015"/>
    <n v="11899103.91"/>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2375935.63"/>
    <n v="1225258"/>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916826.05999999994"/>
    <n v="587055.68999999994"/>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265851"/>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00512.80000000003"/>
    <n v="49226.49"/>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486523.970000001"/>
    <n v="12233169.439999999"/>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819208.7800000003"/>
    <n v="4011681.949999999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1417084.29"/>
    <n v="459112.1399999999"/>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944755.38"/>
    <n v="72633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4458970"/>
    <n v="12301263.00999999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029000"/>
    <n v="5301208.33"/>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690164"/>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45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723957.5000000002"/>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824195"/>
    <n v="735877.61999999988"/>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536232.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2658810"/>
    <n v="518040391.61999965"/>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10755926"/>
    <n v="98335355.549999997"/>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82984088"/>
    <n v="81922593.9900000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6714577"/>
    <n v="15710661.1"/>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85521"/>
    <n v="66283573.370000049"/>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5286467"/>
    <n v="13450208.52000001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1896167.059999995"/>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2584500"/>
    <n v="2122349.6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332054.51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2497000"/>
    <n v="3009717.31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7243675"/>
    <n v="6186328.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81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
    <n v="871822.450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841280"/>
    <n v="832421.81"/>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1426544.340000004"/>
    <n v="17335381.169999998"/>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59403000"/>
    <n v="3096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40103878.169999994"/>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220000"/>
    <n v="10215998.60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362247"/>
    <n v="4243109.859999999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908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22898925"/>
    <n v="91919208.169999987"/>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26744256.079999983"/>
    <n v="156993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1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3289448.8300000005"/>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7874389"/>
    <n v="279300.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636698.87"/>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1190675.47"/>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792840.3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3577280"/>
    <n v="22064.23"/>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733012.66"/>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7427418"/>
    <n v="380516.16999999993"/>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35752770.55000000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7498772"/>
    <n v="10377282.689999999"/>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3035147.5600000005"/>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6527683"/>
    <n v="879874.16"/>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486516.8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1478717"/>
    <n v="11714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748639.6"/>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2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707963279"/>
    <n v="610412068.19999993"/>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0305981"/>
    <n v="197704011.64000002"/>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4360630"/>
    <n v="9978662"/>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5349204"/>
    <n v="49480123.829999998"/>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5864067.809999999"/>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79545"/>
    <n v="13119546.549999995"/>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1969664"/>
    <n v="120488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69051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6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4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3570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20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53206.2"/>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5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2811061"/>
    <n v="150884.24"/>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131835.5"/>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2004200"/>
    <n v="9558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98719464"/>
    <n v="271896687.6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71812617"/>
    <n v="64905918.02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45249470"/>
    <n v="40234221.88000000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5549645"/>
    <n v="3958502.7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2005917"/>
    <n v="36704940.63999996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09026"/>
    <n v="9020996.810000000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10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2104000"/>
    <n v="9827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38706.6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2902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8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2618392"/>
    <n v="1409828.4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03665.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309030.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1021073.3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2417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68571355"/>
    <n v="503961297.27000016"/>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633065"/>
    <n v="36161875.010000005"/>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37945806"/>
    <n v="35571904.3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3555944"/>
    <n v="3278958.34"/>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50069574.199999996"/>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480350"/>
    <n v="4811663.709999998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6047.5399999996"/>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1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75353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90762.070000000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15994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625068"/>
    <n v="492073.6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43106"/>
    <n v="539876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024456.3199999998"/>
    <n v="1051476.85999999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620809.4099999964"/>
    <n v="924554.5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79805.57000000000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87327.83"/>
    <n v="1082082.829999999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33492.06"/>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289335.53000000003"/>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4251833.77"/>
    <n v="1096823962.7200003"/>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677916.66"/>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10391340.58000001"/>
    <n v="103912461.32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177716.87000003"/>
    <n v="149360199.72999954"/>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514888.4799999998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42865281.980000004"/>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5869621"/>
    <n v="9694241.8200000003"/>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57778"/>
    <n v="2341583.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5391497.43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233164"/>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8533318.489999995"/>
    <n v="35773071.64999999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9246160.769999992"/>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672740.66"/>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54563.250000000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2013880.38999999"/>
    <n v="176934853.9899999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699999996"/>
    <n v="1112044.25"/>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7545177.3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4721835.4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3090000"/>
    <n v="1639783.4500000002"/>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83011"/>
    <n v="2213776.95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682107"/>
    <n v="2364283.500000000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3127.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360663.51"/>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80475.88"/>
    <n v="505665.9"/>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2"/>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6294682.09000000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605947.42999999993"/>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299165.840000004"/>
    <n v="22456666.069999997"/>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8185539.0999999996"/>
    <n v="2558278.44"/>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4343524.91"/>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832755.6399999997"/>
    <n v="3841820.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253763.09999999998"/>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332931279.93999994"/>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7915861.1999999993"/>
    <n v="7095441.3799999999"/>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1427888.800000004"/>
    <n v="40998076.07"/>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45000"/>
    <n v="25191.599999999999"/>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29999997"/>
    <n v="47483970.719999999"/>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766920"/>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5412756.960000001"/>
    <n v="22796264.690000005"/>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009340.5499999998"/>
    <n v="586130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500000"/>
    <n v="94858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584063"/>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757005.789999999"/>
    <n v="19697041.800000001"/>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6271971.0599999987"/>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6634152.75"/>
    <n v="4267157.3900000006"/>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9762093.2400000021"/>
    <n v="6348933.5799999991"/>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200000"/>
    <n v="7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334223.8999999999"/>
    <n v="709861.9"/>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3230350.4"/>
    <n v="1830215.4"/>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227409.7"/>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907992.04"/>
    <n v="592548.5"/>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171868.34"/>
    <n v="9198911.7600000016"/>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7414134.4000000004"/>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4951513.619999997"/>
    <n v="9928615.9900000039"/>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483193.66999999993"/>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167088"/>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764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7374166.66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839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748125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799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4650387.6999998"/>
    <n v="1106400699.690000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911666.66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44554116.83000001"/>
    <n v="172406476.8199998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210873.7899999999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102913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99321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1121397.7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1004997.39999999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1063200.6000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806930.86000001"/>
    <n v="145756349.7699998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55623.1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4120895"/>
    <n v="51107146.76000001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863241.0899999999"/>
    <n v="4378094.930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75300"/>
    <n v="4195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66100"/>
    <n v="32754.6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36300"/>
    <n v="29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33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82000"/>
    <n v="4803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634901"/>
    <n v="28110521.44000000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6796748"/>
    <n v="2414169.1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244886.840000004"/>
    <n v="49655748.09999998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83606.100000000006"/>
    <n v="38911.30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129485.01000000001"/>
    <n v="89110.8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112344.1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3253.799999999999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87898.32"/>
    <n v="21990.82000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5042758.23"/>
    <n v="23831571.61000001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724064.32"/>
    <n v="13225756.88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4102030.810000002"/>
    <n v="29382732.21000001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2525873.239999995"/>
    <n v="38142217.65999998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57393.48"/>
    <n v="10417971.74000000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80117.82"/>
    <n v="3783033.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31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4703"/>
    <n v="1016513.4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375000"/>
    <n v="35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20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22000"/>
    <n v="4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62382.220000003"/>
    <n v="28615600.67000000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009517.349999998"/>
    <n v="14591510.70000000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03824.45"/>
    <n v="3872253.8200000003"/>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521625.5099999998"/>
    <n v="1348670.6600000001"/>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945388.89"/>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129555.80000000002"/>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76893053.5"/>
    <n v="363947693.99999994"/>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8915200"/>
    <n v="84542908.189999998"/>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2230321"/>
    <n v="48353064.919999957"/>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8259953.140000001"/>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498570"/>
    <n v="2198742.18000000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3046000"/>
    <n v="1475814.47"/>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2130400"/>
    <n v="605280.71"/>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7101210"/>
    <n v="4210361.3800000008"/>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7700000"/>
    <n v="17538169.989999995"/>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0663126.01"/>
    <n v="6509109.84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70106811.489999995"/>
    <n v="49722881.96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9833192"/>
    <n v="6204876.2900000019"/>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697000"/>
    <n v="1594877.37"/>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90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48000"/>
    <n v="147025.4"/>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30000"/>
    <n v="175237.860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76663"/>
    <n v="8992591"/>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5506356"/>
    <n v="4309735.580000001"/>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977000"/>
    <n v="2176220.68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347170.95999999996"/>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6874537.64000005"/>
    <n v="331279685.63999993"/>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60329504"/>
    <n v="55647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50145034.650000006"/>
    <n v="45810909.509999983"/>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7964795.720000036"/>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27791538.149999987"/>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8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140622.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24670131.950000003"/>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3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9694849.3000000007"/>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428204.48000000004"/>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13275"/>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838187.96000001"/>
    <n v="117873031.40000001"/>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7161038.890000001"/>
    <n v="15907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8594082.990000002"/>
    <n v="16072859.200000007"/>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10128965.890000001"/>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53224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913808"/>
    <n v="77940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56600"/>
    <n v="1938666.45"/>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140871.4899999998"/>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918313.75"/>
    <n v="1550020.5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268337.439999999"/>
    <n v="6852847.0800000001"/>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1998410.2000000002"/>
    <n v="1513892.3900000001"/>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233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4513583.87"/>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207322.77"/>
    <n v="1952505.0199999998"/>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211494.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96342.56"/>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58745032.29999995"/>
    <n v="624457800.43000007"/>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87170674.94"/>
    <n v="1230824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7170000"/>
    <n v="82224756.029999986"/>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39275705.819999993"/>
    <n v="24710157.439999994"/>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89999999"/>
    <n v="8892025.2699999977"/>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8180601.510000002"/>
    <n v="1248594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79999999996"/>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69853811.75"/>
    <n v="5857572.5799999982"/>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2640008.160000004"/>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0337308.670000002"/>
    <n v="1218417.5799999996"/>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54745774.67000002"/>
    <n v="136239600.68999997"/>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716183"/>
    <n v="5559998.7599999998"/>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9706786.6899999995"/>
    <n v="2702766.8699999996"/>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42377.48"/>
    <n v="409537.83"/>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851467.3700000001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59635662.469999999"/>
    <n v="1080554.6400000001"/>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2820869.760000002"/>
    <n v="22735852.979999997"/>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4483365.75"/>
    <n v="3469313.8200000003"/>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867336.54"/>
    <n v="1645601.34"/>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605289.879999999"/>
    <n v="2274810.5700000003"/>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8950000"/>
    <n v="811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1072147.0399999998"/>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11267219.579999983"/>
    <n v="34928"/>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8830125"/>
    <n v="148751361.59000003"/>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7057892.459999997"/>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43738"/>
    <n v="20828515.489999998"/>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277201.4600000004"/>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9389932"/>
    <n v="1548110.12"/>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6984232.4900000002"/>
    <n v="4495112.1900000004"/>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12831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925000"/>
    <n v="820157.35000000009"/>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3625000"/>
    <n v="1170198.7800000005"/>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606733.8"/>
    <n v="1202382.7800000003"/>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491004"/>
    <n v="2078424.4099999997"/>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777529.5"/>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87613.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540290.90999999992"/>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1627303.0499999998"/>
    <n v="156968.34000000005"/>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4044290.6499999994"/>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3035311.0799999991"/>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54151.03"/>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829630"/>
    <n v="517207.87"/>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87688.4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3205775.61"/>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185752458.1099999"/>
    <n v="1080908112.8399997"/>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1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64240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42850977.85000002"/>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43434564.490000002"/>
    <n v="39044212.649999999"/>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6657065.92"/>
    <n v="88978886.960000008"/>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6879400"/>
    <n v="16059006.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259407.8"/>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8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8939126.1699999999"/>
    <n v="3508863.979999999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3184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76462191.450000003"/>
    <n v="69354326.909999982"/>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1780838.3900000001"/>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5963954.700000003"/>
    <n v="45371910.680000007"/>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3347642.049999997"/>
    <n v="22512352.070000004"/>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71398232.579999998"/>
    <n v="41838960.829999998"/>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5366159.700000003"/>
    <n v="3838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8335871.809999995"/>
    <n v="34086818.049999997"/>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6077002.9100000001"/>
    <n v="4784249.2800000012"/>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98843555.150000006"/>
    <n v="98843554.309999987"/>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7094992.6799999997"/>
    <n v="5394896.1699999999"/>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199999998"/>
    <n v="2569493.31"/>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198051"/>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05804561.44999999"/>
    <n v="105754004.1300000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477819.950000003"/>
    <n v="39881672.070000008"/>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5690967.310000001"/>
    <n v="12057870.60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52000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5995.68"/>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497735.2799999993"/>
    <n v="4754705.83"/>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1137266.5900000001"/>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975693099.6500015"/>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66522844.94000006"/>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31504376.96000001"/>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9069072"/>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62716787.84000003"/>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882505.9900000002"/>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51744999.940000027"/>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8181042.9700000016"/>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35434561.97"/>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628766034.97000027"/>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27051330.95999995"/>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411336482.99000013"/>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8231414.049999997"/>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4087988.9699999997"/>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70300"/>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3052382.99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41224731.44000001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6074991.960000001"/>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43699269.979999982"/>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9615660"/>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3239351648"/>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49602381"/>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23294995"/>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137872071"/>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8239543"/>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79278498"/>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27097073"/>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35379793"/>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3436729"/>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6890057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314507211"/>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1460813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59610438"/>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28490478"/>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835050"/>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74122625"/>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120024490"/>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5944597"/>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7187201"/>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435672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500000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753039609.5899996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228053014.8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844888.000000001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2123588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96"/>
    <n v="96222107.0199998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447008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21830908.54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89999998"/>
    <n v="21677436.48999999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449658.829999999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8520874.919999998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099999994"/>
    <n v="40041756.10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7482249.24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20000004"/>
    <n v="29551071.82000001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2782555.66999999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2226914.92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2303290.470000001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640000"/>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428316.610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300000001"/>
    <n v="18269000.29999998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06"/>
    <n v="3727742.930000000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000000004"/>
    <n v="3169540.7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728529.4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599999"/>
    <n v="677360703.88000023"/>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2"/>
    <n v="164597970.4999999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7224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79948088.15000005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6486826.99999998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3416601.9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4022527.22999999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10099962.00000000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19999998"/>
    <n v="27408351.419999972"/>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100999999.99999997"/>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20144882.750000015"/>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14212854.2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6067666.45000001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6565792.900000003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215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510000"/>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3334997.100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6396735.5299999984"/>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478292.999999995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270000.0000000002"/>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53247262.35999998"/>
    <n v="140835077.92999995"/>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713667.100000001"/>
    <n v="9832526.450000003"/>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796619.91"/>
    <n v="12716619.91"/>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8077902.079999998"/>
    <n v="16122501.770000003"/>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7188560.4000000004"/>
    <n v="7188560.4000000013"/>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874269.4100000001"/>
    <n v="5736511.1000000006"/>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4046037.0599999959"/>
    <n v="360389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96537.24"/>
    <n v="579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4338085.529999997"/>
    <n v="14224312.659999996"/>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688147.6300000008"/>
    <n v="4688147.63"/>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312645.1400000001"/>
    <n v="1289401.7400000002"/>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9832829.8999999985"/>
    <n v="9763437.540000001"/>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811812.49"/>
    <n v="3691909.1799999997"/>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1043482.8799999999"/>
    <n v="977281.8"/>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14748.62000000011"/>
    <n v="711740.6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91"/>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1858.76999999996"/>
    <n v="58468.18"/>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830239.8400000017"/>
    <n v="8075864.9099999992"/>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038893.19"/>
    <n v="1990780.459999999"/>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516859.57"/>
    <n v="431972.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08591.00999999998"/>
    <n v="93591.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73785364.97999996"/>
    <n v="473785364.9800003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42453256.740000002"/>
    <n v="42453256.73999998"/>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720000"/>
    <n v="67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360268.8499999996"/>
    <n v="4360268.8499999996"/>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1360460.11999999"/>
    <n v="81360460.11999999"/>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3675000.000000006"/>
    <n v="13675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431061"/>
    <n v="3431061"/>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6666693.7000000002"/>
    <n v="6666693.7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511833.2"/>
    <n v="4511833.199999999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44000"/>
    <n v="9044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618293.989999998"/>
    <n v="30618293.989999998"/>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699999.99999999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0000000001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5147623.020000003"/>
    <n v="25147623.01999999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20000000"/>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6770111430.9500017"/>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4908640064"/>
    <n v="14886113502.819992"/>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168035318"/>
    <n v="34995031661.220001"/>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83633959.99000001"/>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380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23080593357.280003"/>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6428475440.88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10680366203"/>
    <n v="10340456280.52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34256353.47000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58131397411"/>
    <n v="57073243043.35998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23999901.81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278055.489999998"/>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1072668074.2800001"/>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430246628"/>
    <n v="2418198795.3199997"/>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259526158.970001"/>
    <n v="21695051498.06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200000"/>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500000"/>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500000"/>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42466801"/>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100749813.95999999"/>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6199999.969999984"/>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42002631.99999994"/>
  </r>
  <r>
    <s v="2022"/>
    <x v="0"/>
    <x v="0"/>
    <x v="0"/>
    <x v="4"/>
    <s v="2 - Poder Ejecutivo"/>
    <s v="0201 - PRESIDENCIA DE LA REPÚBLICA"/>
    <s v="0 - N/A"/>
    <s v="0.0 - N/A"/>
    <s v="0.0.00 - N/A"/>
    <s v="2.4 - TRANSFERENCIAS CORRIENTES"/>
    <s v="2.4.3 - TRANSFERENCIAS CORRIENTES A GOBIERNOS GENERALES LOCALES"/>
    <s v="N"/>
    <s v="00 - N/A"/>
    <s v="50 - CRÉDITO INTERNO"/>
    <s v="(en blanco)"/>
    <s v="99 - MULTIPROVINCIAL"/>
    <n v="0"/>
    <n v="1800000"/>
    <n v="0"/>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45747623.09"/>
    <n v="141343233.81"/>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79353239.00000012"/>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80300000"/>
    <n v="801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133631439.83"/>
    <n v="133631439.82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25000000"/>
    <n v="25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2859950.120000001"/>
    <n v="328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71973666"/>
    <n v="1061902960.9400002"/>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217679010.86999997"/>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7591772.3400002"/>
    <n v="3215204875.4199996"/>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761740.4000000004"/>
    <n v="77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805375.6699999999"/>
    <n v="5805375.6699999999"/>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7504555.219999999"/>
    <n v="875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22250000"/>
    <n v="2225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63500000"/>
    <n v="263499999.98000005"/>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62000770.650000006"/>
    <n v="62000770.64999999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9365137"/>
    <n v="27743385.77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8640692.6999999993"/>
    <n v="5319685.039999999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11002469.74"/>
    <n v="9129492.0499999989"/>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30774255"/>
    <n v="23550687.41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11792506"/>
    <n v="11792505.999999998"/>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1103465"/>
    <n v="20037050.63000000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8514427.990000002"/>
    <n v="18514427.9899999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2612228569.709991"/>
    <n v="31294430778.729977"/>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669695371"/>
    <n v="12584314103.950001"/>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738919218.8000009"/>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7925048"/>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215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1500000"/>
    <n v="15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5148122.89000000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9617951.75000006"/>
    <n v="312317382.69"/>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9525054"/>
    <n v="167567937.19999999"/>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3946665261"/>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11150000"/>
    <n v="1115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333251149.0999998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73577384"/>
    <n v="157994891.94"/>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2 - MINISTERIO DE  INTERIOR Y POLICÍA"/>
    <s v="4 - SERVICIOS SOCIALES"/>
    <s v="4.5 - Protección social"/>
    <s v="4.5.01 - Edad avanzada, pensiones (por edad o incapacidad)"/>
    <s v="2.4 - TRANSFERENCIAS CORRIENTES"/>
    <s v="2.4.1 - TRANSFERENCIAS CORRIENTES AL SECTOR PRIVADO"/>
    <s v="N"/>
    <s v="00 - N/A"/>
    <s v="10 - FONDO GENERAL"/>
    <s v="(en blanco)"/>
    <s v="99 - MULTIPROVINCIAL"/>
    <n v="0"/>
    <n v="1005000"/>
    <n v="89500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2844506.94999999"/>
    <n v="202000354.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9019158"/>
    <n v="7160986.930000001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42917748"/>
    <n v="42917748"/>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100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21070107.010000002"/>
  </r>
  <r>
    <s v="2022"/>
    <x v="0"/>
    <x v="0"/>
    <x v="0"/>
    <x v="4"/>
    <s v="2 - Poder Ejecutivo"/>
    <s v="0203 - MINISTERIO DE DEFENSA"/>
    <s v="4 - SERVICIOS SOCIALES"/>
    <s v="4.5 - Protección social"/>
    <s v="4.5.01 - Edad avanzada, pensiones (por edad o incapacidad)"/>
    <s v="2.4 - TRANSFERENCIAS CORRIENTES"/>
    <s v="2.4.9 - TRANSFERENCIAS CORRIENTES A OTRAS INSTITUCIONES PÚBLICAS"/>
    <s v="N"/>
    <s v="00 - N/A"/>
    <s v="10 - FONDO GENERAL"/>
    <s v="(en blanco)"/>
    <s v="99 - MULTIPROVINCIAL"/>
    <n v="0"/>
    <n v="102000000"/>
    <n v="102000000"/>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7139091.959999993"/>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17207644"/>
    <n v="11852284.939999999"/>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6237356"/>
    <n v="256138551.86000004"/>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230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2581656.5800000005"/>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197647"/>
    <n v="30105324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52952952"/>
    <n v="11322974928.87999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670783450.3699999"/>
    <n v="1670783450.3699999"/>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63315869"/>
    <n v="63315865.310000002"/>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3220523.7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49703019.34999999"/>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32028745.62"/>
    <n v="232028735.35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2623014"/>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49195714.92000008"/>
    <n v="507485342.50999993"/>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3570023.5"/>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2921225688.2199993"/>
    <n v="2916914347.5500002"/>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299998"/>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3558220477.8600001"/>
    <n v="3529337390.4400001"/>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68050000"/>
    <n v="166854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73226940.65000001"/>
    <n v="153075039.88"/>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720515049.97000003"/>
    <n v="680550693.3899999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22584250.67"/>
    <n v="108557410.16"/>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669803890.6700001"/>
    <n v="3312951733.809999"/>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81502230.28999999"/>
    <n v="179860495.11999995"/>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242837002.77"/>
    <n v="1218060695.6399999"/>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9.000001"/>
    <n v="6637041567.610003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756788958.7300024"/>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96032978.36000007"/>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44419158.909999996"/>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1098545555.7400002"/>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30927492"/>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5130912"/>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42250022"/>
    <n v="836834100.6300002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50006"/>
    <n v="70862561455.080032"/>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347026.600000001"/>
    <n v="37947190.899999999"/>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717593804.05999994"/>
    <n v="696980496.84999979"/>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142000"/>
    <n v="0"/>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23050000"/>
    <n v="15959906.060000001"/>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929774"/>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9792915.769999996"/>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217271421.99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706048485.03999984"/>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95673648.70999998"/>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81225171.30999994"/>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8226645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499997"/>
    <n v="3457970622.73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34357773.53999996"/>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206187352"/>
    <n v="2193081728.0499992"/>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45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50002252.99999994"/>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1333602.199999999"/>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55508040"/>
    <n v="1250152402.7599998"/>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23924998.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758642830.00000024"/>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331642628.21000004"/>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21000000"/>
    <n v="13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113547"/>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766206"/>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200000"/>
    <n v="113547"/>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94346589.38"/>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1271095.03"/>
    <n v="73907681.2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170996534"/>
    <n v="123881700.25"/>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14799476"/>
    <n v="1410395193.139999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877484606"/>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8444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230200"/>
    <n v="28094432.939999998"/>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0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5428000"/>
    <n v="60297079.200000003"/>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9195021.000000004"/>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26091421.179999996"/>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649235"/>
    <n v="75629147.860000044"/>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04000"/>
    <n v="191633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70940012"/>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208790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24947309"/>
    <n v="113540040.28"/>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74437513.78000003"/>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95336868.00000003"/>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187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903830.939999999"/>
    <n v="1190382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81002049.20999998"/>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6000004"/>
    <n v="285866113.82999992"/>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216588190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91523327.28999999"/>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96561328.319999993"/>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4999999.92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6270491"/>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35999996.71999991"/>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5157369"/>
    <n v="102431723"/>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7423011"/>
    <n v="458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867755257.0099983"/>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18575586.280000001"/>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8266537"/>
    <n v="10448216172.759998"/>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609846602.83000004"/>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214301.65"/>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598629"/>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53090783"/>
    <n v="236071544.2300000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7540925.669999994"/>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13219665.720000003"/>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670399.80000000005"/>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27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46928668"/>
    <n v="44890896.440000005"/>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30503120.08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299999999"/>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300080000"/>
    <n v="29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64492115"/>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4014564.77"/>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623185075.940002"/>
    <n v="28352912434.599998"/>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304278033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1260000000"/>
    <n v="126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5564756.8100000005"/>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600000"/>
    <n v="300000"/>
  </r>
  <r>
    <s v="2022"/>
    <x v="0"/>
    <x v="0"/>
    <x v="0"/>
    <x v="4"/>
    <s v="2 - Poder Ejecutivo"/>
    <s v="0223 - MINISTERIO DE LA VIVIENDA, HABITAT Y EDIFICACIONES (MIVHED)"/>
    <s v="4 - SERVICIOS SOCIALES"/>
    <s v="4.5 - Protección social"/>
    <s v="4.5.07 - Vivienda social"/>
    <s v="2.4 - TRANSFERENCIAS CORRIENTES"/>
    <s v="2.4.2 - TRANSFERENCIAS CORRIENTES AL  GOBIERNO GENERAL NACIONAL"/>
    <s v="N"/>
    <s v="00 - N/A"/>
    <s v="20 - FONDOS CON DESTINO ESPECÍFICO"/>
    <s v="(en blanco)"/>
    <s v="99 - MULTIPROVINCIAL"/>
    <n v="0"/>
    <n v="100000"/>
    <n v="1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5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8668417.969999988"/>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616669482.95999992"/>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260400000"/>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735000"/>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64999.999999999993"/>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502999.00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1187059.2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880100"/>
    <n v="3842098"/>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30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100000"/>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5628270"/>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0000"/>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2185012"/>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10092210"/>
    <n v="9292552.849999999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28106456"/>
    <n v="30482511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58316000"/>
    <n v="52935855.520000003"/>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20.23999999"/>
    <n v="127704371.93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2751707"/>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300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15926419.310000002"/>
    <n v="11725650.34"/>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6553670.38"/>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11437055.67"/>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7015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18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199474.97999999998"/>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218690"/>
    <n v="105777.01000000001"/>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84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8625965.400000000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798069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21078022.21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35170741"/>
    <n v="34759552.409999996"/>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60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3366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6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502703.84999999992"/>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17451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199844"/>
    <n v="398880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5837855.7599999998"/>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8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10644767.27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8851508.2100000009"/>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211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6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13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7082527.3200000003"/>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457618.59999999963"/>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92752212.78000000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2721784.800000003"/>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4004770.7200000007"/>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51041386.15000001"/>
    <n v="144785840.23000002"/>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209412149.1299999"/>
    <n v="1099081536.71"/>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1756226"/>
    <n v="6119722.2300000004"/>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524000"/>
    <n v="523055.56"/>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000000017"/>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638955.1"/>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3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6800000"/>
    <n v="9440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29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33798750"/>
    <n v="22047208.23"/>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110453.48"/>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397497.4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80122.56"/>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2304887.059999999"/>
    <n v="3859297.0800000005"/>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575451.07"/>
    <n v="11047636.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862641.46"/>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1531217"/>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116681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2455753.1800000002"/>
    <n v="315816.87"/>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1311924"/>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86712.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460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33985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678268.9700000002"/>
    <n v="5578142.0199999996"/>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8000"/>
    <n v="1478339.4"/>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6982.0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88540"/>
    <n v="594948.92999999993"/>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408887"/>
    <n v="234237.47000000003"/>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07975"/>
    <n v="107974.7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213057.87"/>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70295"/>
    <n v="14818.44"/>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7767091"/>
    <n v="1421827.3099999998"/>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45748.69"/>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165992.95000000001"/>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2459200"/>
    <n v="1745959.94"/>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682.62"/>
    <n v="261933.4"/>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919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029588.7"/>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7173665.6799999997"/>
    <n v="280251.03000000003"/>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2802191.56"/>
    <n v="1919770.6"/>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4447950"/>
    <n v="4208745"/>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314590"/>
    <n v="31459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4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3347444.100000001"/>
    <n v="9606769.3399999999"/>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23464473.300000001"/>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5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2597031.6"/>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4762561.54"/>
    <n v="475715.6"/>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583781.39999999991"/>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3894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4877452.33"/>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15208.08"/>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835773"/>
    <n v="1158848.9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73868"/>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31623854"/>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5039949.0900000008"/>
    <n v="3243192.8299999996"/>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971199"/>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1786593.2000000002"/>
    <n v="1737093.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388279.02"/>
    <n v="1267305.1500000001"/>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69331429.94"/>
    <n v="360990533.09000009"/>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0"/>
    <n v="5000"/>
    <n v="0"/>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23245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892666.67"/>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935143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26813.59999999999"/>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645571.80000000005"/>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63602"/>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10000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2699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4942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6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770886.7"/>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200000"/>
    <n v="95391.2"/>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694290.2299999995"/>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67792.34"/>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349809"/>
    <n v="165882.97"/>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83660.57"/>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1604405.5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1101899647"/>
    <n v="991176348.86000025"/>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50569514.59000003"/>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099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2871030.35"/>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3571674"/>
    <n v="23571672.049999997"/>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318679.79000000004"/>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186043139.8099995"/>
    <n v="1449998886.48"/>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31100000"/>
    <n v="231099999.00999999"/>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60 - CREDITO EXTERNO"/>
    <n v="13802"/>
    <s v="25 - SANTIAGO"/>
    <n v="0"/>
    <n v="25296000"/>
    <n v="25000000"/>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0"/>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1974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06700000"/>
    <n v="106699999.27"/>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69999997"/>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0"/>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2244090"/>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196700000"/>
    <n v="196695564.07000002"/>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60 - CREDITO EXTERNO"/>
    <n v="13812"/>
    <s v="15 - MONTE CRISTI"/>
    <n v="0"/>
    <n v="30000000"/>
    <n v="29999997.280000001"/>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0"/>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60 - CREDITO EXTERNO"/>
    <n v="13818"/>
    <s v="03 - BAHORUCO"/>
    <n v="0"/>
    <n v="30000000"/>
    <n v="29999997.280000001"/>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871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612716788"/>
    <n v="546812942.41999996"/>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622742254"/>
    <n v="580532906.26000011"/>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18176367"/>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316155720.69999999"/>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289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60 - CREDITO EXTERNO"/>
    <n v="13796"/>
    <s v="04 - BARAHONA"/>
    <n v="0"/>
    <n v="100000000"/>
    <n v="94000000"/>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1210336"/>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7083583"/>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1812654"/>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26100000"/>
    <n v="126099999.4499999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60 - CREDITO EXTERNO"/>
    <n v="13797"/>
    <s v="02 - AZUA"/>
    <n v="0"/>
    <n v="30000000"/>
    <n v="29999961.280000001"/>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137905"/>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06700000"/>
    <n v="206699999.0499999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69999993"/>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60 - CREDITO EXTERNO"/>
    <n v="13799"/>
    <s v="21 - SAN CRISTOBAL"/>
    <n v="0"/>
    <n v="55000000"/>
    <n v="54999994.560000002"/>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4528449"/>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43501463.269999996"/>
    <n v="43501462.590000004"/>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0"/>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0"/>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97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89999999"/>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60 - CREDITO EXTERNO"/>
    <n v="13800"/>
    <s v="08 - EL SEIBO"/>
    <n v="0"/>
    <n v="55000000"/>
    <n v="54995475.03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3608693"/>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56700000"/>
    <n v="256699998.60999998"/>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60 - CREDITO EXTERNO"/>
    <n v="13803"/>
    <s v="23 - SAN PEDRO DE MACORIS"/>
    <n v="0"/>
    <n v="50000000"/>
    <n v="49999995.100000001"/>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5821509"/>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48465763"/>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35000000"/>
    <n v="233903239.58000001"/>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49999583.579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60 - CREDITO EXTERNO"/>
    <n v="13806"/>
    <s v="18 - PUERTO PLATA"/>
    <n v="0"/>
    <n v="30000000"/>
    <n v="29999997.280000001"/>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862645149230957E-9"/>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36650377"/>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0131363"/>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22000000"/>
    <n v="121999998.28999999"/>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60 - CREDITO EXTERNO"/>
    <n v="13816"/>
    <s v="20 - SAMANA"/>
    <n v="0"/>
    <n v="30000000"/>
    <n v="29999997.280000001"/>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97000000"/>
    <n v="96839879.010000005"/>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60 - CREDITO EXTERNO"/>
    <n v="13814"/>
    <s v="07 - ELIAS PINA"/>
    <n v="0"/>
    <n v="30000000"/>
    <n v="29999997.280000001"/>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1"/>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60 - CREDITO EXTERNO"/>
    <n v="13819"/>
    <s v="28 - MONSENOR NOUEL"/>
    <n v="0"/>
    <n v="80000000"/>
    <n v="79999992.379999995"/>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36829360"/>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0744448"/>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60 - CREDITO EXTERNO"/>
    <n v="13820"/>
    <s v="16 - PEDERNALES"/>
    <n v="0"/>
    <n v="60000000"/>
    <n v="59999994.57"/>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45000000"/>
    <n v="144999999.49000004"/>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09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60 - CREDITO EXTERNO"/>
    <n v="13823"/>
    <s v="11 - LA ALTAGRACIA"/>
    <n v="0"/>
    <n v="90000000"/>
    <n v="88894574.790000007"/>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6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60 - CREDITO EXTERNO"/>
    <n v="13827"/>
    <s v="29 - MONTE PLATA"/>
    <n v="0"/>
    <n v="30000000"/>
    <n v="29999999.690000001"/>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0"/>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0"/>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09700000"/>
    <n v="10670000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60 - CREDITO EXTERNO"/>
    <n v="13798"/>
    <s v="26 - SANTIAGO RODRIGUEZ"/>
    <n v="0"/>
    <n v="30000000"/>
    <n v="29999961.280000001"/>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15000000"/>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5"/>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60 - CREDITO EXTERNO"/>
    <n v="13801"/>
    <s v="09 - ESPAILLAT"/>
    <n v="0"/>
    <n v="30000000"/>
    <n v="29999997.280000001"/>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693069.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45192639"/>
    <n v="45192638.040000007"/>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26100000"/>
    <n v="126099999.6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60 - CREDITO EXTERNO"/>
    <n v="13804"/>
    <s v="27 - VALVERDE"/>
    <n v="0"/>
    <n v="30000000"/>
    <n v="29999997.280000001"/>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26100000"/>
    <n v="126099999.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4999999.430000007"/>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60 - CREDITO EXTERNO"/>
    <n v="13805"/>
    <s v="06 - DUARTE"/>
    <n v="0"/>
    <n v="80000000"/>
    <n v="79999999.819999993"/>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98287883.06999999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492791480"/>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99999999.999999985"/>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74029534.890000001"/>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60 - CREDITO EXTERNO"/>
    <n v="13808"/>
    <s v="17 - PERAVIA"/>
    <n v="0"/>
    <n v="30000000"/>
    <n v="29999997.28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60 - CREDITO EXTERNO"/>
    <n v="13809"/>
    <s v="10 - INDEPENDENCIA"/>
    <n v="0"/>
    <n v="55000000"/>
    <n v="54999994.560000002"/>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301896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067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663433259"/>
    <n v="615193701.85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06700000"/>
    <n v="106523897.22999999"/>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60 - CREDITO EXTERNO"/>
    <n v="13811"/>
    <s v="24 - SANCHEZ RAMIREZ"/>
    <n v="0"/>
    <n v="30000000"/>
    <n v="29999997.280000001"/>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10008344"/>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12000000"/>
    <n v="111999999.03999999"/>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60 - CREDITO EXTERNO"/>
    <n v="13813"/>
    <s v="30 - HATO MAYOR"/>
    <n v="0"/>
    <n v="30000000"/>
    <n v="29999997.280000001"/>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09999996"/>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60 - CREDITO EXTERNO"/>
    <n v="13817"/>
    <s v="05 - DAJABON"/>
    <n v="0"/>
    <n v="25000000"/>
    <n v="24999997.829999998"/>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85"/>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60 - CREDITO EXTERNO"/>
    <n v="13822"/>
    <s v="31 - SAN JOSE DE OCOA"/>
    <n v="0"/>
    <n v="30000000"/>
    <n v="0"/>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80000000"/>
    <n v="379901881.99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267509498"/>
    <n v="267509497.0500000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4939369"/>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2000004"/>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60 - CREDITO EXTERNO"/>
    <n v="13825"/>
    <s v="22 - SAN JUAN"/>
    <n v="0"/>
    <n v="30000000"/>
    <n v="20008522.260000002"/>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0"/>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90000000"/>
    <n v="189810247.1800000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296767292.69"/>
    <n v="262744871.13"/>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8691935.049999997"/>
    <n v="88691934.25999999"/>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3515536"/>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98683013.400000006"/>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41343005.86000001"/>
    <n v="241343005.86000007"/>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0459299"/>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2690400"/>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63770048"/>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759979"/>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3.7252902984619141E-9"/>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5413357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3800000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28783371"/>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44757868"/>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2000000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70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36223882"/>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4747173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45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2854652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3908626.9"/>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79825550.94"/>
    <n v="279825550.51999998"/>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0.87999999988824129"/>
    <n v="0"/>
  </r>
  <r>
    <s v="2022"/>
    <x v="0"/>
    <x v="0"/>
    <x v="1"/>
    <x v="6"/>
    <s v="2 - Poder Ejecutivo"/>
    <s v="0211 - MINISTERIO DE OBRAS PÚBLICAS Y COMUNICACIONES"/>
    <s v="2 - SERVICIOS ECONÓMICOS"/>
    <s v="2.6 - Transporte"/>
    <s v="2.6.01 - Transporte por carretera"/>
    <s v="2.7 - OBRAS"/>
    <s v="2.7.2 - INFRAESTRUCTURA"/>
    <s v="S"/>
    <s v="27 - RECONSTRUCCIÓN  DE CAMINO VECINAL LOMA ALTA - EL JAMO, MUNICIPIO CABRERA, PROVINCIA MARÍA TRINIDAD SÁNCHEZ"/>
    <s v="60 - CREDITO EXTERNO"/>
    <n v="15103"/>
    <s v="14 - MARIA TRINIDAD SANCHEZ"/>
    <n v="0"/>
    <n v="10637427.300000001"/>
    <n v="0"/>
  </r>
  <r>
    <s v="2022"/>
    <x v="0"/>
    <x v="0"/>
    <x v="1"/>
    <x v="6"/>
    <s v="2 - Poder Ejecutivo"/>
    <s v="0211 - MINISTERIO DE OBRAS PÚBLICAS Y COMUNICACIONES"/>
    <s v="2 - SERVICIOS ECONÓMICOS"/>
    <s v="2.6 - Transporte"/>
    <s v="2.6.01 - Transporte por carretera"/>
    <s v="2.7 - OBRAS"/>
    <s v="2.7.2 - INFRAESTRUCTURA"/>
    <s v="S"/>
    <s v="12 - RECONSTRUCCIÓN DE LA CARRETERA CABRAL - PEÑON EN LA PROVINCIA BARAHONA"/>
    <s v="60 - CREDITO EXTERNO"/>
    <n v="6070"/>
    <s v="04 - BARAHONA"/>
    <n v="0"/>
    <n v="30000000"/>
    <n v="0"/>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10 - FONDO GENERAL"/>
    <n v="6233"/>
    <s v="06 - DUARTE"/>
    <n v="0"/>
    <n v="105297174.09999999"/>
    <n v="0"/>
  </r>
  <r>
    <s v="2022"/>
    <x v="0"/>
    <x v="0"/>
    <x v="1"/>
    <x v="6"/>
    <s v="2 - Poder Ejecutivo"/>
    <s v="0211 - MINISTERIO DE OBRAS PÚBLICAS Y COMUNICACIONES"/>
    <s v="2 - SERVICIOS ECONÓMICOS"/>
    <s v="2.6 - Transporte"/>
    <s v="2.6.01 - Transporte por carretera"/>
    <s v="2.7 - OBRAS"/>
    <s v="2.7.2 - INFRAESTRUCTURA"/>
    <s v="S"/>
    <s v="66 - RECONSTRUCCIÓN CAMINO CARRETERO LA PIÑA - NARANJO - DULCE - LA EXPLANACION - RIO BOBA EN LA PROVINCIA DUARTE"/>
    <s v="60 - CREDITO EXTERNO"/>
    <n v="6233"/>
    <s v="06 - DUARTE"/>
    <n v="0"/>
    <n v="15000000"/>
    <n v="0"/>
  </r>
  <r>
    <s v="2022"/>
    <x v="0"/>
    <x v="0"/>
    <x v="1"/>
    <x v="6"/>
    <s v="2 - Poder Ejecutivo"/>
    <s v="0211 - MINISTERIO DE OBRAS PÚBLICAS Y COMUNICACIONES"/>
    <s v="2 - SERVICIOS ECONÓMICOS"/>
    <s v="2.6 - Transporte"/>
    <s v="2.6.01 - Transporte por carretera"/>
    <s v="2.7 - OBRAS"/>
    <s v="2.7.2 - INFRAESTRUCTURA"/>
    <s v="S"/>
    <s v="32 - RECONSTRUCCIÓN DE LA INFRAESTRUCTURA VIAL URBANA DEL MUNICIPIO DE CABRERA, PROVINCIA MARÍA TRINIDAD SÁNCHEZ"/>
    <s v="60 - CREDITO EXTERNO"/>
    <n v="15108"/>
    <s v="14 - MARIA TRINIDAD SANCHEZ"/>
    <n v="0"/>
    <n v="15574644.029999999"/>
    <n v="0"/>
  </r>
  <r>
    <s v="2022"/>
    <x v="0"/>
    <x v="0"/>
    <x v="1"/>
    <x v="6"/>
    <s v="2 - Poder Ejecutivo"/>
    <s v="0211 - MINISTERIO DE OBRAS PÚBLICAS Y COMUNICACIONES"/>
    <s v="2 - SERVICIOS ECONÓMICOS"/>
    <s v="2.6 - Transporte"/>
    <s v="2.6.01 - Transporte por carretera"/>
    <s v="2.7 - OBRAS"/>
    <s v="2.7.2 - INFRAESTRUCTURA"/>
    <s v="S"/>
    <s v="62 - RECONSTRUCCIÓN DE LA CARRETERA MOCA - JAMAO, PROVINCIA ESPAILLAT"/>
    <s v="60 - CREDITO EXTERNO"/>
    <n v="15112"/>
    <s v="09 - ESPAILLAT"/>
    <n v="0"/>
    <n v="130141395.34999999"/>
    <n v="0"/>
  </r>
  <r>
    <s v="2022"/>
    <x v="0"/>
    <x v="0"/>
    <x v="1"/>
    <x v="6"/>
    <s v="2 - Poder Ejecutivo"/>
    <s v="0211 - MINISTERIO DE OBRAS PÚBLICAS Y COMUNICACIONES"/>
    <s v="2 - SERVICIOS ECONÓMICOS"/>
    <s v="2.6 - Transporte"/>
    <s v="2.6.01 - Transporte por carretera"/>
    <s v="2.7 - OBRAS"/>
    <s v="2.7.2 - INFRAESTRUCTURA"/>
    <s v="S"/>
    <s v="30 - RECONSTRUCCIÓN CAMINO VECINAL RIO JAGUA - ARROYO AL MEDIO, MUNICIPIO NAGUA, PROVINCIA MARIA TRINIDAD SANCHEZ"/>
    <s v="60 - CREDITO EXTERNO"/>
    <n v="15106"/>
    <s v="14 - MARIA TRINIDAD SANCHEZ"/>
    <n v="0"/>
    <n v="2402562.38"/>
    <n v="0"/>
  </r>
  <r>
    <s v="2022"/>
    <x v="0"/>
    <x v="0"/>
    <x v="1"/>
    <x v="6"/>
    <s v="2 - Poder Ejecutivo"/>
    <s v="0211 - MINISTERIO DE OBRAS PÚBLICAS Y COMUNICACIONES"/>
    <s v="2 - SERVICIOS ECONÓMICOS"/>
    <s v="2.6 - Transporte"/>
    <s v="2.6.01 - Transporte por carretera"/>
    <s v="2.7 - OBRAS"/>
    <s v="2.7.2 - INFRAESTRUCTURA"/>
    <s v="S"/>
    <s v="31 - REHABILITACIÓN DE LA INFRAESTRUCTURA VIAL URBANA DE LOS SECTORES DEL MUNICIPIO DE NAGUA, PROVINCIA MARÍA TRINIDAD SÁNCHEZ"/>
    <s v="60 - CREDITO EXTERNO"/>
    <n v="15107"/>
    <s v="14 - MARIA TRINIDAD SANCHEZ"/>
    <n v="0"/>
    <n v="45002805.25"/>
    <n v="0"/>
  </r>
  <r>
    <s v="2022"/>
    <x v="0"/>
    <x v="0"/>
    <x v="1"/>
    <x v="6"/>
    <s v="2 - Poder Ejecutivo"/>
    <s v="0211 - MINISTERIO DE OBRAS PÚBLICAS Y COMUNICACIONES"/>
    <s v="2 - SERVICIOS ECONÓMICOS"/>
    <s v="2.6 - Transporte"/>
    <s v="2.6.01 - Transporte por carretera"/>
    <s v="2.7 - OBRAS"/>
    <s v="2.7.2 - INFRAESTRUCTURA"/>
    <s v="S"/>
    <s v="29 - RECONSTRUCCIÓN DE LA INFRAESTRUCTURA VIAL DE LAS COMUNIDADES LA CIMARRA Y EL FACTOR, PROV. MARÍA TRINIDAD SÁNCHEZ"/>
    <s v="60 - CREDITO EXTERNO"/>
    <n v="15105"/>
    <s v="14 - MARIA TRINIDAD SANCHEZ"/>
    <n v="0"/>
    <n v="32512969.59"/>
    <n v="0"/>
  </r>
  <r>
    <s v="2022"/>
    <x v="0"/>
    <x v="0"/>
    <x v="1"/>
    <x v="6"/>
    <s v="2 - Poder Ejecutivo"/>
    <s v="0211 - MINISTERIO DE OBRAS PÚBLICAS Y COMUNICACIONES"/>
    <s v="2 - SERVICIOS ECONÓMICOS"/>
    <s v="2.6 - Transporte"/>
    <s v="2.6.01 - Transporte por carretera"/>
    <s v="2.7 - OBRAS"/>
    <s v="2.7.2 - INFRAESTRUCTURA"/>
    <s v="S"/>
    <s v="60 - RECONSTRUCCIÓN CARRETERA LOS CAÑOS - SABANETA, MUNICIPIO NAGUA, PROVINCIA MARÍA TRINIDAD SÁNCHEZ"/>
    <s v="60 - CREDITO EXTERNO"/>
    <n v="15111"/>
    <s v="14 - MARIA TRINIDAD SANCHEZ"/>
    <n v="0"/>
    <n v="22487502.239999998"/>
    <n v="0"/>
  </r>
  <r>
    <s v="2022"/>
    <x v="0"/>
    <x v="0"/>
    <x v="1"/>
    <x v="6"/>
    <s v="2 - Poder Ejecutivo"/>
    <s v="0211 - MINISTERIO DE OBRAS PÚBLICAS Y COMUNICACIONES"/>
    <s v="2 - SERVICIOS ECONÓMICOS"/>
    <s v="2.6 - Transporte"/>
    <s v="2.6.01 - Transporte por carretera"/>
    <s v="2.7 - OBRAS"/>
    <s v="2.7.2 - INFRAESTRUCTURA"/>
    <s v="S"/>
    <s v="65 - RECONSTRUCCIÓN DEL TRAMO CARRETERO NAGUA-CABRERA EN EL MUNICIPIO DE NAGUA, PROVINCIA MARÍA TRINIDAD SÁNCHEZ"/>
    <s v="60 - CREDITO EXTERNO"/>
    <n v="15119"/>
    <s v="14 - MARIA TRINIDAD SANCHEZ"/>
    <n v="0"/>
    <n v="182759948.09999999"/>
    <n v="0"/>
  </r>
  <r>
    <s v="2022"/>
    <x v="0"/>
    <x v="0"/>
    <x v="1"/>
    <x v="6"/>
    <s v="2 - Poder Ejecutivo"/>
    <s v="0211 - MINISTERIO DE OBRAS PÚBLICAS Y COMUNICACIONES"/>
    <s v="2 - SERVICIOS ECONÓMICOS"/>
    <s v="2.6 - Transporte"/>
    <s v="2.6.01 - Transporte por carretera"/>
    <s v="2.7 - OBRAS"/>
    <s v="2.7.2 - INFRAESTRUCTURA"/>
    <s v="S"/>
    <s v="33 - RECONSTRUCCIÓN DE LA INFRAESTRUCTURA VIAL EN LOS SECTORES BUENOS AIRES Y ACAPULCO, MUNICIPIO RÍO SAN JUAN, PROVINCIA MARÍA TRINIDAD SÁNCHEZ"/>
    <s v="60 - CREDITO EXTERNO"/>
    <n v="15110"/>
    <s v="14 - MARIA TRINIDAD SANCHEZ"/>
    <n v="0"/>
    <n v="712118.66"/>
    <n v="0"/>
  </r>
  <r>
    <s v="2022"/>
    <x v="0"/>
    <x v="0"/>
    <x v="1"/>
    <x v="6"/>
    <s v="2 - Poder Ejecutivo"/>
    <s v="0211 - MINISTERIO DE OBRAS PÚBLICAS Y COMUNICACIONES"/>
    <s v="2 - SERVICIOS ECONÓMICOS"/>
    <s v="2.6 - Transporte"/>
    <s v="2.6.01 - Transporte por carretera"/>
    <s v="2.7 - OBRAS"/>
    <s v="2.7.2 - INFRAESTRUCTURA"/>
    <s v="S"/>
    <s v="28 - RECONSTRUCCIÓN CAMINO VECINAL MATA BONITA - LOS MEMISOS, PROVINCIA MARÍA TRINIDAD SÁNCHEZ"/>
    <s v="60 - CREDITO EXTERNO"/>
    <n v="15104"/>
    <s v="14 - MARIA TRINIDAD SANCHEZ"/>
    <n v="0"/>
    <n v="45603340.649999999"/>
    <n v="0"/>
  </r>
  <r>
    <s v="2022"/>
    <x v="0"/>
    <x v="0"/>
    <x v="1"/>
    <x v="6"/>
    <s v="2 - Poder Ejecutivo"/>
    <s v="0211 - MINISTERIO DE OBRAS PÚBLICAS Y COMUNICACIONES"/>
    <s v="2 - SERVICIOS ECONÓMICOS"/>
    <s v="2.6 - Transporte"/>
    <s v="2.6.01 - Transporte por carretera"/>
    <s v="2.7 - OBRAS"/>
    <s v="2.7.2 - INFRAESTRUCTURA"/>
    <s v="S"/>
    <s v="26 - RECONSTRUCCIÓN CAMINO VECINAL EL JUNCAL ENTRE LOMETA DE LAS GORDAS Y PUENTE BOBA, MUNICIPIO NAGUA, PROVINCIA MARÍA TRINIDAD SÁNCHEZ"/>
    <s v="60 - CREDITO EXTERNO"/>
    <n v="15102"/>
    <s v="14 - MARIA TRINIDAD SANCHEZ"/>
    <n v="0"/>
    <n v="23747713.48"/>
    <n v="0"/>
  </r>
  <r>
    <s v="2022"/>
    <x v="0"/>
    <x v="0"/>
    <x v="1"/>
    <x v="6"/>
    <s v="2 - Poder Ejecutivo"/>
    <s v="0211 - MINISTERIO DE OBRAS PÚBLICAS Y COMUNICACIONES"/>
    <s v="2 - SERVICIOS ECONÓMICOS"/>
    <s v="2.6 - Transporte"/>
    <s v="2.6.01 - Transporte por carretera"/>
    <s v="2.7 - OBRAS"/>
    <s v="2.7.2 - INFRAESTRUCTURA"/>
    <s v="S"/>
    <s v="25 - RECONSTRUCCIÓN DEL CAMINO VECINAL LAS GORDAS - MATA BONITA - LOS JENGIBRES, MUNICIPIO NAGUA, PROVINCIA MARÍA TRINIDAD SANCHEZ"/>
    <s v="60 - CREDITO EXTERNO"/>
    <n v="15101"/>
    <s v="14 - MARIA TRINIDAD SANCHEZ"/>
    <n v="0"/>
    <n v="21104633.84"/>
    <n v="0"/>
  </r>
  <r>
    <s v="2022"/>
    <x v="0"/>
    <x v="0"/>
    <x v="1"/>
    <x v="6"/>
    <s v="2 - Poder Ejecutivo"/>
    <s v="0211 - MINISTERIO DE OBRAS PÚBLICAS Y COMUNICACIONES"/>
    <s v="2 - SERVICIOS ECONÓMICOS"/>
    <s v="2.6 - Transporte"/>
    <s v="2.6.01 - Transporte por carretera"/>
    <s v="2.7 - OBRAS"/>
    <s v="2.7.2 - INFRAESTRUCTURA"/>
    <s v="S"/>
    <s v="34 - RECONSTRUCCIÓN CAMINO VECINAL SAN RAFAEL- COPEYITO, PROVINCIA MARIA TRINIDAD SANCHEZ"/>
    <s v="60 - CREDITO EXTERNO"/>
    <n v="15113"/>
    <s v="99 - MULTIPROVINCIAL"/>
    <n v="0"/>
    <n v="31256194.920000002"/>
    <n v="0"/>
  </r>
  <r>
    <s v="2022"/>
    <x v="0"/>
    <x v="0"/>
    <x v="1"/>
    <x v="6"/>
    <s v="2 - Poder Ejecutivo"/>
    <s v="0211 - MINISTERIO DE OBRAS PÚBLICAS Y COMUNICACIONES"/>
    <s v="2 - SERVICIOS ECONÓMICOS"/>
    <s v="2.6 - Transporte"/>
    <s v="2.6.01 - Transporte por carretera"/>
    <s v="2.7 - OBRAS"/>
    <s v="2.7.2 - INFRAESTRUCTURA"/>
    <s v="S"/>
    <s v="61 - RECONSTRUCCIÓN CARRETERA EL PAPAYO DEL  MUNICIPIO EL FACTOR, PROVINCIA MARÍA TRINIDAD SÁNCHEZ"/>
    <s v="60 - CREDITO EXTERNO"/>
    <n v="15109"/>
    <s v="14 - MARIA TRINIDAD SANCHEZ"/>
    <n v="0"/>
    <n v="28049086.1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30867926.40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4378519.4900000012"/>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20125345.809999999"/>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79199982"/>
    <n v="539007881.81000006"/>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0"/>
    <n v="27000000"/>
    <n v="26379996.16"/>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7489621.3100000005"/>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01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1224000"/>
    <n v="30224871.12000000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2925036571"/>
    <n v="2445753768.0099993"/>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97255819.670000002"/>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7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1253303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9519436"/>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0.6000000000931322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89249.15"/>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69999999"/>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2815.34999999998"/>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34205.78999999998"/>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0"/>
    <n v="12213"/>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252075.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42144.97000000003"/>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890728114.41000009"/>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65100"/>
    <n v="407476.55"/>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5054.02"/>
    <n v="138378.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17996.48"/>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20 - FONDOS CON DESTINO ESPECÍFICO"/>
    <s v="(en blanco)"/>
    <s v="99 - MULTIPROVINCIAL"/>
    <n v="0"/>
    <n v="190000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650988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4499767.88999997"/>
    <n v="92757543.57000000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9227812.790000007"/>
    <n v="73670269.67000000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59140633.250000015"/>
    <n v="57475710.64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2622100.999999993"/>
    <n v="61851376.58999999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3804577.049999997"/>
    <n v="37739872.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4346913.5"/>
    <n v="47485796.0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987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385570.5199999996"/>
    <n v="5998232.51000000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3145651"/>
    <n v="3138720.159999999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314894.5999999996"/>
    <n v="3277968.4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1773.1"/>
    <n v="2804971.890000001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7258.8"/>
    <n v="3329788.82"/>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3045151.3200000003"/>
    <n v="3021072.60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799999996"/>
    <n v="1483178.0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748067.2699999997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748604.3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553181.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747604.3300000001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
    <n v="749604.3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258733.02000000002"/>
    <n v="154133.0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77066.509999999995"/>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134178.51"/>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77066.539999999994"/>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141612.54999999996"/>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263301.20000000007"/>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29449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6680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64316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64204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400000004"/>
    <n v="75026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7015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247187.21"/>
    <n v="2247187.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123593.6000000001"/>
    <n v="1123593.5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168955.52"/>
    <n v="1168955.51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168102.2"/>
    <n v="116810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123593.6100000001"/>
    <n v="1123593.60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167102.04"/>
    <n v="1167102.0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
    <n v="768705.5600000001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720513.1500000001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682758.95"/>
    <n v="367676.4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625163.6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440752.8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377164.109999999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3403500.899999999"/>
    <n v="14143486.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9823895.9000000004"/>
    <n v="6501665.41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0714409.170000002"/>
    <n v="7831810.279999999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0301072.060000001"/>
    <n v="9717217.680000001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221034.1400000006"/>
    <n v="5148811.05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0471034.100000001"/>
    <n v="7148802.889999999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128571"/>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214709.999999998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342052.3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57355.0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57355.02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5735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5735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14"/>
    <n v="285647.16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01"/>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85"/>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7076999.300000012"/>
    <n v="79584666.45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8845741.220000006"/>
    <n v="40367633.86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4249500.160000004"/>
    <n v="40367633.88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9455494.540000007"/>
    <n v="40517632.93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42557274.909999996"/>
    <n v="39332551.50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4029499.160000004"/>
    <n v="40147600.97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813375.7600000016"/>
    <n v="1980073.6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96687.89"/>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53750.38"/>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488750.35"/>
    <n v="1666429.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846687.9099999997"/>
    <n v="803908.4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2878185.92"/>
    <n v="2328425.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48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8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10990075.879999999"/>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482437.93999999994"/>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56491572.279999994"/>
    <n v="20247961.76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95702845.919999987"/>
    <n v="88754936.859999999"/>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28966614.850000001"/>
    <n v="25585085.580000002"/>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0"/>
    <n v="35000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19499.95"/>
    <n v="188157978.37999997"/>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66500"/>
    <n v="70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5971830.100000013"/>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226025542.30000001"/>
    <n v="183338525.4200000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260741"/>
    <n v="17070907.27"/>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14365770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53967897.31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706924.730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25226584.539999999"/>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643271.1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4165145.0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691165"/>
    <n v="14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808400"/>
    <n v="283283.5600000000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1000003"/>
    <n v="66240563.30000001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498060.2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584183.84"/>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3989268.9699999997"/>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531249.83000000007"/>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36213267.450000003"/>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1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31129.20000000001"/>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910716.1100000001"/>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11454083.33"/>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20475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637925.8500000003"/>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5313979.9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737313.27"/>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642602"/>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6626218.990000002"/>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5411849.1600000001"/>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1402424.1400000001"/>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70650.23"/>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4195879.99"/>
    <n v="185633.63000000003"/>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54643994.019999996"/>
    <n v="36957063.960000001"/>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5179730.7"/>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68501398.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39920053.53999999"/>
    <n v="139775211.25000003"/>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6516119.52"/>
    <n v="26501458.649999999"/>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0238797.550000001"/>
    <n v="20205875.139999997"/>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44848"/>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00000000000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25666"/>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0"/>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89999999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205794.24"/>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1555811.869999997"/>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090087513"/>
    <n v="1009639110.22"/>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5203392.52999999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682320.46"/>
    <n v="1661568.4600000002"/>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5250000"/>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20000"/>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800000"/>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75000"/>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16500000"/>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5110157"/>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4999.960000000006"/>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80500000.00000003"/>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4179999.9700000011"/>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99999.95999999985"/>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61500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500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9999999.95999999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171463647.63000003"/>
    <n v="89211841.83999988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153098.9699999997"/>
    <n v="5666977.9699999997"/>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74338954.00999999"/>
    <n v="435752230.44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75922367.189999983"/>
    <n v="37263196.830000013"/>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3527112.9299999988"/>
    <n v="1824983.8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9115353.7300000004"/>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58896883.04999998"/>
    <n v="258515983.05000001"/>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3515201.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296084.07"/>
    <n v="21016470.78999999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450574003.82000005"/>
    <n v="291129415.29999995"/>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169185840.77000001"/>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3930225"/>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9550998.120000005"/>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38593471.28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20 - FONDOS CON DESTINO ESPECÍFICO"/>
    <s v="(en blanco)"/>
    <s v="99 - MULTIPROVINCIAL"/>
    <n v="0"/>
    <n v="9912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8339405"/>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56554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36173619.46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2024736.5"/>
    <n v="24905157.3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3635655"/>
    <n v="243017992.02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3077015.65"/>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5830302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31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1058221.1100000001"/>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82446839.999999911"/>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50057981.749999993"/>
    <n v="25513942.98"/>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44018582"/>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3113371.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55548430.0499999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32860074.43"/>
    <n v="26608319.889999997"/>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838435"/>
    <n v="24989086.890000004"/>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992000"/>
    <n v="2498147.1800000002"/>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47000"/>
    <n v="464739.46"/>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315900"/>
    <n v="3554278.7"/>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2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299999"/>
    <n v="1968561482.18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10000002"/>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53966896.400000006"/>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210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78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20999999.999999996"/>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965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45095780.679999992"/>
    <n v="18953588.509999994"/>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49577383.379999995"/>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30008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40148991.63000000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88237126.810000017"/>
    <n v="63427843.719999999"/>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16000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1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173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55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108594487.44999999"/>
    <n v="84550516.539999992"/>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18010637.710000001"/>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17504755.75"/>
    <n v="16372369.18"/>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9469302.9900000002"/>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130267.39999999991"/>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130267.39999999991"/>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7742391.9700000007"/>
    <n v="7360726.4400000004"/>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13318304.199999999"/>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37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5736470"/>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11000000"/>
    <n v="1498542.910000000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6 - BIENES MUEBLES, INMUEBLES E INTANGIBLES"/>
    <s v="2.6.8 - BIENES INTANGIBLES"/>
    <s v="S"/>
    <s v="05 - CONSTRUCCIÓN CENTRO MODELO DE PRESTACIÓN DE SERVICIOS PARA MUJERES (CIUDAD MUJER)"/>
    <s v="10 - FONDO GENERAL"/>
    <n v="13856"/>
    <s v="32 - SANTO DOMINGO"/>
    <n v="0"/>
    <n v="3800000"/>
    <n v="0"/>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150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27118257.9300001"/>
    <n v="706170053.66999948"/>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99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7911513.300000001"/>
    <n v="11068901.890000001"/>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9173944.34"/>
    <n v="25707326"/>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908870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59408307.240000002"/>
    <n v="33328632.899999995"/>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556727.2699999996"/>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743295.60000000009"/>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5905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717993.9700000007"/>
    <n v="2952697.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6050738.7199999997"/>
    <n v="5144498.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2813998.41"/>
    <n v="8744105.3399999999"/>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31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04539818.81"/>
    <n v="40046435.520000003"/>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65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41954666.419999994"/>
    <n v="22809487.25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49838.2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94704665.53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431319.48"/>
    <n v="6974809.100000001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1874237.69"/>
    <n v="1817517.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207000.06000000006"/>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8017012.4000000004"/>
    <n v="3173461.5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619460.3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1907058.89000002"/>
    <n v="52978771.699999988"/>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59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9458459"/>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43981665.5999999"/>
    <n v="1050981638.72"/>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8555443.049999997"/>
    <n v="10114801.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127120342.99000001"/>
    <n v="76036061.039999992"/>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20 - FONDOS CON DESTINO ESPECÍFICO"/>
    <s v="(en blanco)"/>
    <s v="99 - MULTIPROVINCIAL"/>
    <n v="0"/>
    <n v="17664186.399999999"/>
    <n v="0"/>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119416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80162273"/>
    <n v="67120589.209999993"/>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3418710.11"/>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487259.24"/>
    <n v="1111979.32"/>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081944.1200000001"/>
    <n v="857612.62"/>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69880"/>
    <n v="15469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0"/>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411034.12"/>
    <n v="275901.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69459.99"/>
    <n v="781086.7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46054833.79000002"/>
    <n v="74663579.36999999"/>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6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1800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87819708.210000008"/>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16858.29000000001"/>
    <n v="94565.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3208705.109999999"/>
    <n v="6812432.0599999987"/>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1430957.279999999"/>
    <n v="7945173.2700000005"/>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682127.420000002"/>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210603.1199999992"/>
    <n v="6973310.1600000001"/>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23382.74"/>
    <n v="7414936.030000000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6492883.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0"/>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449241.5299999998"/>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6501498.3200000003"/>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199999997"/>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00000004"/>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176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6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3977827.02"/>
    <n v="2895649.5799999996"/>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45650"/>
    <n v="234565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11505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6 - BIENES MUEBLES, INMUEBLES E INTANGIBLES"/>
    <s v="2.6.2 - MOBILIARIO Y EQUIPO DE AUDIO, AUDIOVISUAL, RECREATIVO Y EDUCACIONAL"/>
    <s v="N"/>
    <s v="00 - N/A"/>
    <s v="10 - FONDO GENERAL"/>
    <s v="(en blanco)"/>
    <s v="99 - MULTIPROVINCIAL"/>
    <n v="0"/>
    <n v="132961"/>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2674497.14"/>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71598082.33000001"/>
    <n v="124782461.15999998"/>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756238.74"/>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15597710.129999999"/>
    <n v="6728209.3599999994"/>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359307.269999996"/>
    <n v="73679970.289999992"/>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4976924.519999996"/>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4559729.569999993"/>
    <n v="73035211.26000002"/>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66330.9"/>
    <n v="385545.02"/>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06049349.46999997"/>
    <n v="285875875.09999996"/>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833600"/>
    <n v="8336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6124203"/>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6576752.8799999999"/>
    <n v="6684720.7299999995"/>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20 - FONDOS CON DESTINO ESPECÍFICO"/>
    <s v="(en blanco)"/>
    <s v="99 - MULTIPROVINCIAL"/>
    <n v="0"/>
    <n v="86363.61"/>
    <n v="86140"/>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32520597.889999997"/>
    <n v="15870153.83"/>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25960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255338499.47999999"/>
    <n v="219082053.18000001"/>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826410857.87000024"/>
    <n v="490595260.81000006"/>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587633423.92000008"/>
    <n v="537246230.1299998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2439932.52"/>
    <n v="2437392.519999999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66999"/>
    <n v="2166685.049999999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94165.22"/>
    <n v="794165.2200000000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822980"/>
    <n v="822187.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337876.92"/>
    <n v="337826.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76191.69999999998"/>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602925.060000000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591950.9"/>
    <n v="563311.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566846.12"/>
    <n v="1563154.7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831545"/>
    <n v="826885"/>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4857626"/>
    <n v="4599510.67"/>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15907229"/>
    <n v="12166869.27000000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1358711.81"/>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86602550"/>
    <n v="69495488.400000006"/>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572665"/>
    <n v="372369.77"/>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3610207.02"/>
    <n v="3478171.42"/>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77349"/>
    <n v="857837.78"/>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589952.98"/>
    <n v="565919.96"/>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9938312"/>
    <n v="9846986.7799999993"/>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8267970"/>
    <n v="7744745.3000000007"/>
  </r>
  <r>
    <s v="2022"/>
    <x v="0"/>
    <x v="0"/>
    <x v="1"/>
    <x v="7"/>
    <s v="2 - Poder Ejecutivo"/>
    <s v="0203 - MINISTERIO DE DEFENSA"/>
    <s v="4 - SERVICIOS SOCIALES"/>
    <s v="4.4 - Educación"/>
    <s v="4.4.07 - Educación vocacional"/>
    <s v="2.6 - BIENES MUEBLES, INMUEBLES E INTANGIBLES"/>
    <s v="2.6.6 - EQUIPOS DE DEFENSA Y SEGURIDAD"/>
    <s v="N"/>
    <s v="00 - N/A"/>
    <s v="10 - FONDO GENERAL"/>
    <s v="(en blanco)"/>
    <s v="99 - MULTIPROVINCIAL"/>
    <n v="0"/>
    <n v="1230000"/>
    <n v="1082390.3999999999"/>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770269"/>
    <n v="719528.6"/>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65086735"/>
    <n v="6508673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584350"/>
    <n v="545949.81999999995"/>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85660"/>
    <n v="385659.4"/>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216648"/>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4 - Educación"/>
    <s v="4.4.08 - Enseñanza y capacitación para defensa y seguridad"/>
    <s v="2.7 - OBRAS"/>
    <s v="2.7.1 - OBRAS EN EDIFICACIONES"/>
    <s v="N"/>
    <s v="00 - N/A"/>
    <s v="10 - FONDO GENERAL"/>
    <s v="(en blanco)"/>
    <s v="99 - MULTIPROVINCIAL"/>
    <n v="0"/>
    <n v="60000000"/>
    <n v="60000000"/>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184331726"/>
    <n v="47981948.5"/>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872391.23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107938528"/>
    <n v="71332269.48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8912610.8399999999"/>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7832540.509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914276.3200000003"/>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656432.49"/>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4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278490.39"/>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3491668.0300000003"/>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098420"/>
    <n v="119377.5"/>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72485.039999999994"/>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741787.19"/>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8687531.450000003"/>
    <n v="36526122.019999996"/>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31178.640000001"/>
    <n v="18482380.449999996"/>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972282.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3000"/>
    <n v="888589.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4087946.299999997"/>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6211924.33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559530"/>
    <n v="75054.0700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6883.99"/>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4138001"/>
    <n v="17339306.60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70 - DONACION EXTERNA"/>
    <s v="(en blanco)"/>
    <s v="01 - DISTRITO NACIONAL"/>
    <n v="0"/>
    <n v="87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134688.600000001"/>
    <n v="5461768.26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9148010.849999999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814077.59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65670.06"/>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385800"/>
    <n v="438085.29"/>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71182.0700000003"/>
    <n v="301367.86"/>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688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4303928.3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37001"/>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842032"/>
    <n v="2609174.8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936878.77"/>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626627"/>
    <n v="602004.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44171.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245973"/>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4623431.24"/>
    <n v="2205298.15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60935.19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36362.879999999997"/>
    <n v="36362.879999999997"/>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6000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07008693.61999997"/>
    <n v="153684138.92000002"/>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485249.370000001"/>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9053968.439999998"/>
    <n v="3635790.550000000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68641486.979999989"/>
    <n v="42054725.38000001"/>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9"/>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5982221.510000002"/>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2665481.93999999"/>
    <n v="28764163.160000004"/>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0"/>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44738183.19"/>
    <n v="122188534.71000001"/>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4262405.42"/>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2339116"/>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0710067.939999998"/>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1866815.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349828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0"/>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183147.4299999997"/>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15444611.129999999"/>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13662897.580000002"/>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0"/>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7256450.4199999999"/>
    <n v="4080542.8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6154124.3199999994"/>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0"/>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0"/>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6446729.6799999997"/>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13617429.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0"/>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0"/>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19625971.10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0"/>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3937985"/>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3"/>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15298410.98"/>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6940689.169999999"/>
    <n v="6940688.1699999999"/>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46557075.920000002"/>
    <n v="35336608.009999998"/>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854566.86000000034"/>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95010777.930000022"/>
    <n v="85057494.819999993"/>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15136587.270000003"/>
    <n v="13387258.289999999"/>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14637734.4"/>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2701545.43999999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30402254.780000001"/>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577872.81000000052"/>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9475000"/>
    <n v="4471695.6500000004"/>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4092693.5600000024"/>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18775592.690000001"/>
    <n v="15503971.329999998"/>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13200000"/>
    <n v="6624182.3200000003"/>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8498773.1499999985"/>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13944281.960000001"/>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0"/>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0"/>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2406389.66"/>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0"/>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0"/>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1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6040848.400000000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2282525.58"/>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15425188.890000001"/>
    <n v="15419098.289999999"/>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0"/>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0877463.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3346253"/>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5970512.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74631097.450000003"/>
    <n v="41256790.910000004"/>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9986193.7200000007"/>
    <n v="2231437.7799999998"/>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6766026.7699999996"/>
    <n v="6766025.7700000005"/>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3136455"/>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3328905.6799999997"/>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5521107.6500000004"/>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147735384.6500006"/>
    <n v="1895458333.2099996"/>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183079019.39999998"/>
    <n v="131423618.19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56749043.489999995"/>
    <n v="42957399.810000002"/>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0"/>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9328056.75"/>
    <n v="24035233.030000001"/>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19543208.379999995"/>
    <n v="18077490.16"/>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26805225.0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41069670.010000005"/>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7169850.0399999991"/>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0"/>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25032779.619999997"/>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0555148.16"/>
    <n v="11447120.5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33466702.499999996"/>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5238509.16"/>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1518345.890000001"/>
    <n v="31517291.970000003"/>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4501160.66"/>
    <n v="4501159.97"/>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0"/>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59765.629999999"/>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41529328.119999997"/>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0"/>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31373738.740000002"/>
    <n v="26212720.74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42119004.009999998"/>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62647631.309999987"/>
    <n v="60488578.810000002"/>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0"/>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46877523.700000003"/>
    <n v="40899208.520000003"/>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7284979.699999999"/>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46101521.18"/>
    <n v="33361886.689999998"/>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0"/>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29533795.979999997"/>
    <n v="28819913.350000001"/>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4956685.9900000012"/>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55123358.769999996"/>
    <n v="46058195.50999999"/>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0"/>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2855499.949999999"/>
    <n v="15212702.560000001"/>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1117518"/>
    <n v="1117517.19"/>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81935345.390000001"/>
    <n v="61141211.43"/>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03949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1236065.5600000005"/>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17519770.10000000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36437759.569999993"/>
    <n v="27566016.870000001"/>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186037132.03999999"/>
    <n v="134810770.02000001"/>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0"/>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25497681.629999999"/>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0"/>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382896.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2997803"/>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33496953.56000000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7588745.4400000004"/>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16571831.65"/>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7424656.679999999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10959189.449999999"/>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1174440.9499999993"/>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821596.829999998"/>
    <n v="18302209.34"/>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673757.51"/>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53019592.780000001"/>
    <n v="49138041.519999996"/>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18008512"/>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23371373.380000003"/>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15706713.979999997"/>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8458849.3300000001"/>
    <n v="8458111.2300000004"/>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7519600"/>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2223132.9800000009"/>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0"/>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38680367.580000006"/>
    <n v="17841350.809999999"/>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9216982"/>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51128125.390000001"/>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0443030.490000004"/>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3154146.1699999981"/>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5500423.5199999996"/>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27771999.9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0533600"/>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194669548.63"/>
    <n v="149647817.64000002"/>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3771702"/>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4710188.82"/>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493097.109999999"/>
    <n v="5668021.6799999997"/>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0"/>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5016767.939999998"/>
    <n v="16225658.39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3698870.379999999"/>
    <n v="13698869.029999999"/>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1445929.07"/>
    <n v="7081037.8700000001"/>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34328729.730000004"/>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0"/>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50412124.75999999"/>
    <n v="50412124.759999998"/>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6520613.720000000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79556907.120000005"/>
    <n v="58893786.889999993"/>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0"/>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606614.15000000037"/>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0"/>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6316588.4600000009"/>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6753539.9100000001"/>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9144815.8000000007"/>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0"/>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8860246.3500000015"/>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39419077.510000005"/>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92934103.140000001"/>
    <n v="82697669.999999985"/>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0"/>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27073657.470000003"/>
    <n v="27005792.989999998"/>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20134441.449999999"/>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29351039.710000001"/>
    <n v="28194276.91"/>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4700804.6199999992"/>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2184943.629999995"/>
    <n v="26795406.580000002"/>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0"/>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34392480.41999999"/>
    <n v="96481835.719999999"/>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3938042.9999999995"/>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23632032.329999998"/>
    <n v="10632031.43"/>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1578218.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18038210.43"/>
    <n v="14285121.4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7072293.769999999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0"/>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0"/>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03009904.39999999"/>
    <n v="78823642.879999995"/>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27364245.58000001"/>
    <n v="102899436.68000002"/>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0191221"/>
    <n v="52126345.229999989"/>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5447861.6999999993"/>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0"/>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41979165.61999999"/>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2371518"/>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5697691.2800000012"/>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6178382"/>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6071706.119999999"/>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749049194.17999995"/>
    <n v="613606581.69999993"/>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0"/>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34923991.640000001"/>
    <n v="28127901.68"/>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29228317"/>
    <n v="28264733.170000002"/>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63319874.79000005"/>
    <n v="105715985.94000003"/>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18957986.66"/>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980256551.02999985"/>
    <n v="730627407.89999998"/>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0"/>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28461121.929999996"/>
    <n v="28461121.930000003"/>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2592395.6999999993"/>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4384385.75"/>
    <n v="8794356.5999999996"/>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0"/>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13292330.559999999"/>
    <n v="13153300.949999999"/>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27698234.119999997"/>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4230296.45"/>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6715466.3100000015"/>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28699745.600000001"/>
    <n v="19458179.859999996"/>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0"/>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0"/>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21813825.73"/>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21981825.100000001"/>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143997.9500000002"/>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5506812"/>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390187545.8299999"/>
    <n v="4070752638.8200006"/>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26243188.00999999"/>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230912"/>
    <n v="479670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148765258.9400001"/>
    <n v="1026521053.7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2695291.12"/>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19598601"/>
    <n v="15863224.93"/>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469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70000"/>
    <n v="14868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8700000"/>
    <n v="7247011.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16130000"/>
    <n v="15161350.100000001"/>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7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902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2856000"/>
    <n v="21508826"/>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1109176.0099999905"/>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3553196.649999999"/>
    <n v="18954696.649999999"/>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50242"/>
    <n v="50233.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194028.6"/>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712253.08"/>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39423519.609999999"/>
    <n v="11615195.41"/>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1437187.71"/>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4241510.7500000019"/>
    <n v="133829.33000000002"/>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2631.13"/>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1760476.3099999987"/>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5407049.8799999999"/>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109277678.68000001"/>
    <n v="79804802.20000000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34799525.730000004"/>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0"/>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0"/>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70632271.390000015"/>
    <n v="6426575"/>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1184264.76"/>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914334058.20000005"/>
    <n v="808960391.69000018"/>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20985943.140000001"/>
    <n v="4899757.1400000006"/>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19390598.000000004"/>
    <n v="8042623.8700000001"/>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39331357.839999996"/>
    <n v="7733772.4000000004"/>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209051.1499999873"/>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3663725.4100000011"/>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3090667.890000012"/>
    <n v="5539520.2599999998"/>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306820739.18999964"/>
    <n v="22472290.529999997"/>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0"/>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599999987"/>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100000003"/>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60108370.27000001"/>
    <n v="22562617.359999999"/>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2676600.039999999"/>
    <n v="5891745.6799999997"/>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42419839.38"/>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52915645.400000006"/>
    <n v="14728954.350000003"/>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954360.69999999972"/>
    <n v="5633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9539350.5700000003"/>
    <n v="891847.49"/>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8381562.03999999"/>
    <n v="26854271.150000002"/>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17072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1216258.41"/>
    <n v="7329585.5499999998"/>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3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8024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3648629.49"/>
    <n v="3210229.4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57230"/>
    <n v="5723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2845364"/>
    <n v="62821818.27000000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3381559.87"/>
    <n v="3000525.889999999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937648"/>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1458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5015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50154.9699999997"/>
    <n v="1050154.97"/>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1 - OBRAS EN EDIFICACIONES"/>
    <s v="N"/>
    <s v="00 - N/A"/>
    <s v="10 - FONDO GENERAL"/>
    <s v="(en blanco)"/>
    <s v="99 - MULTIPROVINCIAL"/>
    <n v="0"/>
    <n v="5500008"/>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4098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8430892.5699999984"/>
    <n v="1045531.92"/>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5804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675730.0499999989"/>
    <n v="3871991.1100000003"/>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5537145.5199999996"/>
    <n v="1834210.96"/>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9 - EDIFICIOS, ESTRUCTURAS, TIERRAS, TERRENOS Y OBJETOS DE VALOR"/>
    <s v="N"/>
    <s v="00 - N/A"/>
    <s v="20 - FONDOS CON DESTINO ESPECÍFICO"/>
    <s v="(en blanco)"/>
    <s v="01 - DISTRITO NACIONAL"/>
    <n v="0"/>
    <n v="737.5"/>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42565891"/>
    <n v="24344956.679999992"/>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2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4047470"/>
    <n v="1537878.4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13763016.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185857972"/>
    <n v="144652447.49000001"/>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74869.98"/>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599619805"/>
    <n v="578988914.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44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374370"/>
    <n v="321134.23"/>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54177743"/>
    <n v="3890856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3398551.8699999996"/>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3695354.83"/>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8810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76560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74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8103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57775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86730.18"/>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0"/>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2209472.99"/>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300253804.62"/>
    <n v="300253804.23000002"/>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2375925"/>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0"/>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0392908.039999999"/>
    <n v="28115142.600000005"/>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12108072"/>
    <n v="2452839.9099999997"/>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50 - CRÉDITO INTERNO"/>
    <s v="(en blanco)"/>
    <s v="99 - MULTIPROVINCIAL"/>
    <n v="0"/>
    <n v="6239522.9900000002"/>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0975618"/>
    <n v="9645326.550000000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0"/>
    <n v="0"/>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50 - CRÉDITO INTERNO"/>
    <s v="(en blanco)"/>
    <s v="99 - MULTIPROVINCIAL"/>
    <n v="0"/>
    <n v="637.20000000000005"/>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39075010"/>
    <n v="125679113.98"/>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0269878"/>
    <n v="50269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322716700"/>
    <n v="309381378.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98009106.949999928"/>
    <n v="92244253.279999986"/>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6350012"/>
    <n v="2823799.01"/>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182037496"/>
    <n v="124378525.4199999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9348130.150000002"/>
    <n v="19197248.689999998"/>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201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7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17120000"/>
    <n v="17002113.170000002"/>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6162504"/>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49311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9617358"/>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10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487875.01000000007"/>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0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5463.72"/>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2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2209736"/>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8500000"/>
    <n v="13938405.83"/>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364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0"/>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10225352.3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78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1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12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34572023.830000006"/>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3975740"/>
    <n v="1312569.6200000001"/>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92576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5216100"/>
    <n v="1310948.3700000001"/>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62717"/>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75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700159.48"/>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0"/>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1451121"/>
    <n v="11451119.460000001"/>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24197743"/>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6158196"/>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28937899"/>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43348567"/>
    <n v="43348566.590000004"/>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7603008"/>
    <n v="7603006.71"/>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1716092"/>
    <n v="1716091.2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2042791"/>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0"/>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0"/>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0"/>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4317282"/>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00000005"/>
    <n v="1185379.0899999999"/>
  </r>
  <r>
    <s v="2022"/>
    <x v="0"/>
    <x v="0"/>
    <x v="1"/>
    <x v="7"/>
    <s v="2 - Poder Ejecutivo"/>
    <s v="0211 - MINISTERIO DE OBRAS PÚBLICAS Y COMUNICACIONES"/>
    <s v="4 - SERVICIOS SOCIALES"/>
    <s v="4.5 - Protección social"/>
    <s v="4.5.07 - Vivienda social"/>
    <s v="2.6 - BIENES MUEBLES, INMUEBLES E INTANGIBLES"/>
    <s v="2.6.4 - VEHÍCULOS Y EQUIPO DE TRANSPORTE, TRACCIÓN Y ELEVACIÓN"/>
    <s v="N"/>
    <s v="00 - N/A"/>
    <s v="10 - FONDO GENERAL"/>
    <s v="(en blanco)"/>
    <s v="99 - MULTIPROVINCIAL"/>
    <n v="0"/>
    <n v="11000"/>
    <n v="0"/>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153958.13"/>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39068.20000000001"/>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625143.990000002"/>
    <n v="15164636.260000002"/>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3745945.4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33880876.5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18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18340.59"/>
    <n v="2138650.90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47346.55999999994"/>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00000004"/>
    <n v="1691077.0100000002"/>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610858.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9322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5800693.8199999994"/>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6977859.96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3501140"/>
    <n v="1501502.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126997263.59999999"/>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1441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360000"/>
    <n v="30859988.349999994"/>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386096"/>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3350000"/>
    <n v="193641.15"/>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234472800.53000003"/>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624263"/>
    <n v="897728.91"/>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75964"/>
    <n v="1744816.7700000003"/>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85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9 - EDIFICIOS, ESTRUCTURAS, TIERRAS, TERRENOS Y OBJETOS DE VALOR"/>
    <s v="N"/>
    <s v="00 - N/A"/>
    <s v="10 - FONDO GENERAL"/>
    <s v="(en blanco)"/>
    <s v="99 - MULTIPROVINCIAL"/>
    <n v="0"/>
    <n v="94786"/>
    <n v="0"/>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1710050.02"/>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1136058"/>
    <n v="144485.69"/>
  </r>
  <r>
    <s v="2022"/>
    <x v="0"/>
    <x v="0"/>
    <x v="1"/>
    <x v="7"/>
    <s v="2 - Poder Ejecutivo"/>
    <s v="0215 - MINISTERIO DE LA MUJER"/>
    <s v="4 - SERVICIOS SOCIALES"/>
    <s v="4.5 - Protección social"/>
    <s v="4.5.98 - Investigación y desarrollo relacionado con la protección social"/>
    <s v="2.6 - BIENES MUEBLES, INMUEBLES E INTANGIBLES"/>
    <s v="2.6.4 - VEHÍCULOS Y EQUIPO DE TRANSPORTE, TRACCIÓN Y ELEVACIÓN"/>
    <s v="N"/>
    <s v="00 - N/A"/>
    <s v="10 - FONDO GENERAL"/>
    <s v="(en blanco)"/>
    <s v="99 - MULTIPROVINCIAL"/>
    <n v="0"/>
    <n v="4500000"/>
    <n v="0"/>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164834"/>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1509618"/>
    <n v="153973.74"/>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6791450"/>
    <n v="11959501.199999999"/>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10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375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5098793.01"/>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25027154"/>
    <n v="2708677.67"/>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Dirección y coordinación de servicios bibliotecarios a los productos 02, 06 y 07"/>
    <s v="10 - FONDO GENERAL"/>
    <s v="(en blanco)"/>
    <s v="99 - MULTIPROVINCIAL"/>
    <n v="0"/>
    <n v="200000"/>
    <n v="0"/>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866000"/>
    <n v="112177.41"/>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153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21549.27"/>
    <n v="9300751.73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29422456.289999999"/>
    <n v="29259701.670000002"/>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0386059.329999998"/>
    <n v="3353576.9799999995"/>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278058.6600000001"/>
    <n v="59173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229999.56"/>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796378.28"/>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9064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514767"/>
    <n v="11144038.689999999"/>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14426098"/>
    <n v="359186.7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636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1180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213012252"/>
    <n v="821359.9999999998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465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7 - ACTIVOS BIOLÓGICOS"/>
    <s v="N"/>
    <s v="00 - N/A"/>
    <s v="10 - FONDO GENERAL"/>
    <s v="(en blanco)"/>
    <s v="99 - MULTIPROVINCIAL"/>
    <n v="0"/>
    <n v="48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9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2718192"/>
    <n v="1062954.2599999998"/>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2507850"/>
    <n v="1630182.21"/>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504361"/>
    <n v="83086.89"/>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220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8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871141.6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877920"/>
    <n v="88964"/>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3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074762"/>
    <n v="323147.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4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2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4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293447.8200000003"/>
    <n v="1159325.8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2596411"/>
    <n v="1456278.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582743.22"/>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291367.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291376.12"/>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414663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62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6672.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99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75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58841197.969999999"/>
    <n v="57283097.47000000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82024382.61999999"/>
    <n v="69250606.57000000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55659317.819999993"/>
    <n v="42051420.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50112421.869999997"/>
    <n v="419104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5554485.829999998"/>
    <n v="2555448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43064635.859999999"/>
    <n v="2678463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2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1395564.38"/>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3720000"/>
    <n v="502178.5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913252.789999999"/>
    <n v="15352634.709999997"/>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30000000005"/>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1863370.02"/>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124568.8699999996"/>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8999999997"/>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20 - FONDOS CON DESTINO ESPECÍFICO"/>
    <s v="(en blanco)"/>
    <s v="99 - MULTIPROVINCIAL"/>
    <n v="0"/>
    <n v="434000"/>
    <n v="0"/>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4382568.6100000003"/>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
    <n v="15871482.460000001"/>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23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31245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3999999994"/>
    <n v="3019586.4399999995"/>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884465"/>
    <n v="66965"/>
  </r>
  <r>
    <s v="2022"/>
    <x v="0"/>
    <x v="0"/>
    <x v="1"/>
    <x v="7"/>
    <s v="2 - Poder Ejecutivo"/>
    <s v="0219 - MINISTERIO DE EDUCACIÓN SUPERIOR CIENCIA Y TECNOLOGÍA"/>
    <s v="4 - SERVICIOS SOCIALES"/>
    <s v="4.4 - Educación"/>
    <s v="4.4.06 - Educación técnica"/>
    <s v="2.7 - OBRAS"/>
    <s v="2.7.1 - OBRAS EN EDIFICACIONES"/>
    <s v="N"/>
    <s v="00 - N/A"/>
    <s v="20 - FONDOS CON DESTINO ESPECÍFICO"/>
    <s v="(en blanco)"/>
    <s v="99 - MULTIPROVINCIAL"/>
    <n v="0"/>
    <n v="2826456.88"/>
    <n v="564845.5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2163585.700000003"/>
    <n v="21477110.97000000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509414332.97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9100"/>
    <n v="92346.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1952326.469999999"/>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135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65996.5"/>
    <n v="5733783.289999999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7227509.059999998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10 - FONDO GENERAL"/>
    <s v="(en blanco)"/>
    <s v="99 - MULTIPROVINCIAL"/>
    <n v="0"/>
    <n v="65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506462.2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8538308.849999998"/>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26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155804.68"/>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10667500"/>
    <n v="6527390.8499999996"/>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785567"/>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9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28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10733798.959999999"/>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3081106.4699999997"/>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15000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1994849.77"/>
    <n v="897780.36999999988"/>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5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1084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2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119200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3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278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106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225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18739815.030000001"/>
    <n v="1203186.3400000001"/>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51600000"/>
    <n v="2097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5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15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312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2113814.490000000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37432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9 - EDIFICIOS, ESTRUCTURAS, TIERRAS, TERRENOS Y OBJETOS DE VALOR"/>
    <s v="N"/>
    <s v="00 - N/A"/>
    <s v="10 - FONDO GENERAL"/>
    <s v="(en blanco)"/>
    <s v="99 - MULTIPROVINCIAL"/>
    <n v="0"/>
    <n v="1238000"/>
    <n v="1200791.6000000001"/>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112094.1"/>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8543210"/>
    <n v="8543209.75"/>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7361529"/>
    <n v="77361528.629999995"/>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60 - CREDITO EXTERNO"/>
    <n v="14640"/>
    <s v="99 - MULTIPROVINCIAL"/>
    <n v="0"/>
    <n v="60000000"/>
    <n v="6000000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403171.73"/>
    <n v="109403171.7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325537.13999999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786278253.89999998"/>
    <n v="78627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7770045.79"/>
    <n v="7770045.7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33763625"/>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373961744"/>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4961444.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5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63735414.379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621443181.6900001"/>
    <n v="1605463909.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52085988.58999991"/>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11120454.909999996"/>
    <n v="11120454.85999999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0"/>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8498009.1000000015"/>
    <n v="6673704.099999999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0.80000000074505806"/>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5311046"/>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186975"/>
    <n v="2116972.84"/>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2971836.17"/>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933968.5800000001"/>
    <n v="7933967.8599999994"/>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4.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2.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271737"/>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8"/>
    <n v="131307824.22999999"/>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20685847"/>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91063483"/>
    <n v="171063482.44"/>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202499505"/>
    <n v="202499503.99999997"/>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98434419"/>
    <n v="198434418.7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4470005.1"/>
    <n v="14470004.2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4262961"/>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333505"/>
    <n v="4333503.999999998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2449720"/>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5684553"/>
    <n v="15684452.5"/>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2307561"/>
    <n v="2307559.6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9456298.91"/>
    <n v="119456298.65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60 - CREDITO EXTERNO"/>
    <n v="14234"/>
    <s v="01 - DISTRITO NACIONAL"/>
    <n v="0"/>
    <n v="41537682.090000004"/>
    <n v="41537682.09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8232909.959999993"/>
    <n v="78232909.329999998"/>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1112048.850000001"/>
    <n v="11112048.8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56632492"/>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119996677"/>
    <n v="119996676.8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7070886.039999999"/>
    <n v="35996740.84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0"/>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127475"/>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13034494.5"/>
    <n v="13034493.33"/>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906015.6600000001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3581321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8619719.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60 - CREDITO EXTERNO"/>
    <n v="14234"/>
    <s v="01 - DISTRITO NACIONAL"/>
    <n v="0"/>
    <n v="19354667.27"/>
    <n v="19354667"/>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24912282.969999984"/>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1999995"/>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85099156.180000007"/>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000003"/>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2.1827872842550278E-11"/>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2.1827872842550278E-11"/>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0427538"/>
    <n v="30427536.949999999"/>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813042049.35000002"/>
    <n v="726899973.63"/>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60 - CREDITO EXTERNO"/>
    <n v="13656"/>
    <s v="06 - DUARTE"/>
    <n v="0"/>
    <n v="2762743"/>
    <n v="0"/>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374344.5300000003"/>
    <n v="1374344.5299999998"/>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0"/>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4760733"/>
    <n v="4760733"/>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7182054.609999999"/>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173734"/>
    <n v="217373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11075148.289999999"/>
    <n v="11075147.719999999"/>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9045027"/>
    <n v="9045026.60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0"/>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25882649.93000001"/>
    <n v="113590624.37"/>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8344756.5199999996"/>
    <n v="8344756.0399999991"/>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7590836"/>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109329.8199999994"/>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9323140.8599999994"/>
    <n v="9323139.8900000006"/>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33690232.25"/>
    <n v="27743251.189999994"/>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6810075"/>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765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63265"/>
    <n v="1397082.24"/>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5676007.219999999"/>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0"/>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50 - CRÉDITO INTERNO"/>
    <s v="(en blanco)"/>
    <s v="99 - MULTIPROVINCIAL"/>
    <n v="0"/>
    <n v="45000000"/>
    <n v="4830105"/>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3607166.5"/>
    <n v="9582768.5800000001"/>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79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67999999.999999955"/>
    <n v="6800000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232042752.09999999"/>
    <n v="198820018.44"/>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073312487"/>
    <n v="873456115.80000007"/>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6634379.980000019"/>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20540816.929999992"/>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8809965.010000013"/>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412760"/>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3243909.959999986"/>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90954.99"/>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3213627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51978899.36999999"/>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2076686.230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4806000.00000001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5391854.800000002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800000004"/>
    <n v="38775022.799999997"/>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2217277.629999999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9"/>
    <n v="33274237.81999996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5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100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30000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115550"/>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88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329999.9999999993"/>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893435.6000000006"/>
    <n v="4838690.4000000004"/>
  </r>
  <r>
    <s v="2022"/>
    <x v="0"/>
    <x v="0"/>
    <x v="1"/>
    <x v="7"/>
    <s v="7 - Defensor del Pueblo"/>
    <s v="0404 - DEFENSOR DEL PUEBLO"/>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0"/>
    <n v="6558.32"/>
    <n v="6277.6"/>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6995"/>
    <n v="5006995"/>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2291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29231.270000000019"/>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157238.54000000283"/>
    <n v="152238.5399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00000001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38454569"/>
    <n v="38454568.999999993"/>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5910176.0199999996"/>
    <n v="5910176.0199999996"/>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634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50 - CRÉDITO INTERNO"/>
    <s v="(en blanco)"/>
    <s v="99 - MULTIPROVINCIAL"/>
    <n v="0"/>
    <n v="650000"/>
    <n v="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8"/>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0"/>
    <n v="94400"/>
    <n v="9440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7017320"/>
    <n v="3047629.96"/>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200000"/>
    <n v="197001"/>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8914423.4700000007"/>
    <n v="3689602.47"/>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1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85845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5162331"/>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2229219.679999992"/>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835574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3001448.1799999997"/>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8465316.8000000007"/>
    <n v="616475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218362449"/>
    <n v="49484626.100000001"/>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10359792"/>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59958303.68"/>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6 - MINISTERIO DE EDUCACIÓN"/>
    <s v="4 - SERVICIOS SOCIALES"/>
    <s v="4.4 - Educación"/>
    <s v="4.4.06 - Educación técnica"/>
    <s v="2.6 - BIENES MUEBLES, INMUEBLES E INTANGIBLES"/>
    <s v="2.6.8 - BIENES INTANGIBLES"/>
    <s v="N"/>
    <s v="00 - N/A"/>
    <s v="10 - FONDO GENERAL"/>
    <s v="(en blanco)"/>
    <s v="99 - MULTIPROVINCIAL"/>
    <n v="0"/>
    <n v="309591"/>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27769562.5"/>
    <n v="27904797.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3088885"/>
    <n v="2308888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76735761.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8905815"/>
    <n v="1890581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45346132"/>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9824295.99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618540711"/>
    <n v="2938180171.1499996"/>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673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559112.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5164117"/>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7124436"/>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55227.2999999993"/>
  </r>
  <r>
    <s v="2022"/>
    <x v="0"/>
    <x v="0"/>
    <x v="1"/>
    <x v="10"/>
    <s v="2 - Poder Ejecutivo"/>
    <s v="0201 - PRESIDENCIA DE LA REPÚBLICA"/>
    <s v="0 - N/A"/>
    <s v="0.0 - N/A"/>
    <s v="0.0.00 - N/A"/>
    <s v="2.5 - TRANSFERENCIAS DE CAPITAL"/>
    <s v="2.5.2 - TRANSFERENCIAS DE CAPITAL AL GOBIERNO GENERAL  NACIONAL"/>
    <s v="N"/>
    <s v="00 - N/A"/>
    <s v="50 - CRÉDITO INTERNO"/>
    <s v="(en blanco)"/>
    <s v="99 - MULTIPROVINCIAL"/>
    <n v="0"/>
    <n v="31510973.100000001"/>
    <n v="0"/>
  </r>
  <r>
    <s v="2022"/>
    <x v="0"/>
    <x v="0"/>
    <x v="1"/>
    <x v="10"/>
    <s v="2 - Poder Ejecutivo"/>
    <s v="0201 - PRESIDENCIA DE LA REPÚBLICA"/>
    <s v="0 - N/A"/>
    <s v="0.0 - N/A"/>
    <s v="0.0.00 - N/A"/>
    <s v="2.5 - TRANSFERENCIAS DE CAPITAL"/>
    <s v="2.5.3 - TRANSFERENCIAS DE CAPITAL A GOBIERNOS GENERALES LOCALES"/>
    <s v="N"/>
    <s v="00 - N/A"/>
    <s v="50 - CRÉDITO INTERNO"/>
    <s v="(en blanco)"/>
    <s v="99 - MULTIPROVINCIAL"/>
    <n v="0"/>
    <n v="35364424.789999999"/>
    <n v="0"/>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2000000"/>
    <n v="200000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117283246.9199998"/>
    <n v="1117283246.64000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71341000"/>
    <n v="171341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0"/>
    <n v="93074900"/>
    <n v="930749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422529021.22000003"/>
    <n v="422529021.22000003"/>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50 - CRÉDITO INTERNO"/>
    <s v="(en blanco)"/>
    <s v="99 - MULTIPROVINCIAL"/>
    <n v="0"/>
    <n v="4874852.03"/>
    <n v="4874852.03"/>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89232661.07000005"/>
    <n v="289232661.06999999"/>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69999993"/>
    <n v="22084076.07"/>
  </r>
  <r>
    <s v="2022"/>
    <x v="0"/>
    <x v="0"/>
    <x v="1"/>
    <x v="10"/>
    <s v="2 - Poder Ejecutivo"/>
    <s v="0201 - PRESIDENCIA DE LA REPÚBLICA"/>
    <s v="4 - SERVICIOS SOCIALES"/>
    <s v="4.5 - Protección social"/>
    <s v="4.5.07 - Vivienda social"/>
    <s v="2.5 - TRANSFERENCIAS DE CAPITAL"/>
    <s v="2.5.9 - TRANSFERENCIAS DE CAPITAL A OTRAS INSTITUCIONES PÚBLICAS"/>
    <s v="N"/>
    <s v="00 - N/A"/>
    <s v="10 - FONDO GENERAL"/>
    <s v="(en blanco)"/>
    <s v="99 - MULTIPROVINCIAL"/>
    <n v="0"/>
    <n v="17499766.800000001"/>
    <n v="17499766.800000001"/>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5828328"/>
    <n v="3582832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12"/>
    <n v="834502062.4400003"/>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8576098140"/>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4 - MINISTERIO DE RELACIONES EXTERIORES"/>
    <s v="2 - SERVICIOS ECONÓMICOS"/>
    <s v="2.1 - Asuntos económicos, comerciales y laborales"/>
    <s v="2.1.02 - Asuntos laborales generales"/>
    <s v="2.5 - TRANSFERENCIAS DE CAPITAL"/>
    <s v="2.5.9 - TRANSFERENCIAS DE CAPITAL A OTRAS INSTITUCIONES PÚBLICAS"/>
    <s v="N"/>
    <s v="00 - N/A"/>
    <s v="10 - FONDO GENERAL"/>
    <s v="(en blanco)"/>
    <s v="99 - MULTIPROVINCIAL"/>
    <n v="0"/>
    <n v="14672952"/>
    <n v="14472377.99"/>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19012353.629999995"/>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1022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666882728.3199978"/>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849757118.8099999"/>
    <n v="3849757118.800000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099999"/>
    <n v="1560228816.1100001"/>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19810000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37666666.58999997"/>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999999.5999999996"/>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10839999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11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15000000.760000002"/>
    <n v="10000000"/>
  </r>
  <r>
    <s v="2022"/>
    <x v="0"/>
    <x v="0"/>
    <x v="1"/>
    <x v="10"/>
    <s v="2 - Poder Ejecutivo"/>
    <s v="0211 - MINISTERIO DE OBRAS PÚBLICAS Y COMUNICACIONES"/>
    <s v="4 - SERVICIOS SOCIALES"/>
    <s v="4.3 - Actividades deportivas, recreativas, culturales y religiosas"/>
    <s v="4.3.05 - Servicios religiosos y otros servicios comunitarios religiosos"/>
    <s v="2.5 - TRANSFERENCIAS DE CAPITAL"/>
    <s v="2.5.1 - TRANSFERENCIAS DE CAPITAL AL SECTOR PRIVADO"/>
    <s v="N"/>
    <s v="00 - N/A"/>
    <s v="20 - FONDOS CON DESTINO ESPECÍFICO"/>
    <s v="(en blanco)"/>
    <s v="99 - MULTIPROVINCIAL"/>
    <n v="0"/>
    <n v="3800000"/>
    <n v="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135393818"/>
    <n v="135393817.42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56530461.109999999"/>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203020768"/>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705285714.2999997"/>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1280500000"/>
    <n v="128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8914060.45"/>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4999999.799999997"/>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500000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2000000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469315976.64999998"/>
    <n v="469315976.64999998"/>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205394944.15000001"/>
    <n v="161137167.22"/>
  </r>
  <r>
    <s v="2022"/>
    <x v="0"/>
    <x v="0"/>
    <x v="1"/>
    <x v="10"/>
    <s v="2 - Poder Ejecutivo"/>
    <s v="0222 - MINISTERIO DE ENERGIA Y MINAS"/>
    <s v="2 - SERVICIOS ECONÓMICOS"/>
    <s v="2.4 - Energía y combustible"/>
    <s v="2.4.01 - Energía Eléctrica"/>
    <s v="2.5 - TRANSFERENCIAS DE CAPITAL"/>
    <s v="2.5.4 - TRANSFERENCIAS DE CAPITAL  A EMPRESAS PÚBLICAS NO FINANCIERAS"/>
    <s v="N"/>
    <s v="00 - N/A"/>
    <s v="10 - FONDO GENERAL"/>
    <s v="(en blanco)"/>
    <s v="99 - MULTIPROVINCIAL"/>
    <n v="0"/>
    <n v="30000000"/>
    <n v="30000000"/>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1 - Vivienda y servicios comunitarios"/>
    <s v="4.1.01 - Urbanización y servicios comunitarios"/>
    <s v="2.5 - TRANSFERENCIAS DE CAPITAL"/>
    <s v="2.5.4 - TRANSFERENCIAS DE CAPITAL  A EMPRESAS PÚBLICAS NO FINANCIERAS"/>
    <s v="N"/>
    <s v="00 - N/A"/>
    <s v="10 - FONDO GENERAL"/>
    <s v="(en blanco)"/>
    <s v="01 - DISTRITO NACIONAL"/>
    <n v="0"/>
    <n v="3606000000"/>
    <n v="360600000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9654560.640000142"/>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2087479997.93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865448103.51999998"/>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34188462.5600004"/>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102158110.6000001"/>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9988181313.600006"/>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695466271.0100007"/>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9000001"/>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BE0601B-1B18-405A-9E28-A2AC277EC32A}" name="TablaDinámica3" cacheId="2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J23" sqref="J23"/>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0" t="s">
        <v>0</v>
      </c>
      <c r="B1" s="120"/>
      <c r="C1" s="120"/>
      <c r="D1" s="120"/>
      <c r="E1" s="120"/>
      <c r="F1" s="120"/>
      <c r="G1" s="120"/>
      <c r="H1" s="3"/>
      <c r="I1" s="3"/>
      <c r="J1" s="3"/>
      <c r="K1" s="3"/>
      <c r="L1" s="78"/>
      <c r="M1" s="78"/>
    </row>
    <row r="2" spans="1:14" ht="21" customHeight="1">
      <c r="A2" s="121" t="s">
        <v>1</v>
      </c>
      <c r="B2" s="121"/>
      <c r="C2" s="121"/>
      <c r="D2" s="121"/>
      <c r="E2" s="121"/>
      <c r="F2" s="121"/>
      <c r="G2" s="121"/>
      <c r="H2" s="2"/>
      <c r="I2" s="2"/>
      <c r="J2" s="2"/>
      <c r="L2" s="78"/>
      <c r="M2" s="78"/>
    </row>
    <row r="3" spans="1:14" s="81" customFormat="1" ht="28.5" customHeight="1">
      <c r="A3" s="122" t="s">
        <v>2</v>
      </c>
      <c r="B3" s="122"/>
      <c r="C3" s="122"/>
      <c r="D3" s="122"/>
      <c r="E3" s="122"/>
      <c r="F3" s="122"/>
      <c r="G3" s="122"/>
      <c r="H3" s="79"/>
      <c r="I3" s="79"/>
      <c r="J3" s="79"/>
      <c r="K3" s="80"/>
      <c r="L3" s="80"/>
      <c r="M3" s="80"/>
      <c r="N3" s="80"/>
    </row>
    <row r="4" spans="1:14" ht="18.75" customHeight="1">
      <c r="A4" s="123" t="s">
        <v>1034</v>
      </c>
      <c r="B4" s="123"/>
      <c r="C4" s="123"/>
      <c r="D4" s="123"/>
      <c r="E4" s="123"/>
      <c r="F4" s="123"/>
      <c r="G4" s="123"/>
      <c r="H4" s="82"/>
      <c r="I4" s="4"/>
      <c r="J4" s="4"/>
      <c r="K4" s="83"/>
      <c r="L4" s="83"/>
      <c r="M4" s="83"/>
      <c r="N4" s="83"/>
    </row>
    <row r="5" spans="1:14" ht="18.75" customHeight="1">
      <c r="A5" s="123" t="s">
        <v>1035</v>
      </c>
      <c r="B5" s="123"/>
      <c r="C5" s="123"/>
      <c r="D5" s="123"/>
      <c r="E5" s="123"/>
      <c r="F5" s="123"/>
      <c r="G5" s="123"/>
      <c r="H5" s="61"/>
      <c r="I5" s="4"/>
      <c r="J5" s="4"/>
      <c r="K5" s="83"/>
      <c r="L5" s="83"/>
      <c r="M5" s="83"/>
      <c r="N5" s="83"/>
    </row>
    <row r="6" spans="1:14" ht="18.75">
      <c r="A6" s="124" t="s">
        <v>1063</v>
      </c>
      <c r="B6" s="124"/>
      <c r="C6" s="124"/>
      <c r="D6" s="124"/>
      <c r="E6" s="124"/>
      <c r="F6" s="124"/>
      <c r="G6" s="124"/>
      <c r="H6" s="84"/>
      <c r="I6" s="85"/>
      <c r="J6" s="5"/>
      <c r="K6" s="86"/>
      <c r="L6" s="86"/>
      <c r="M6" s="86"/>
      <c r="N6" s="86"/>
    </row>
    <row r="7" spans="1:14" ht="15.75">
      <c r="A7" s="125" t="s">
        <v>3</v>
      </c>
      <c r="B7" s="125"/>
      <c r="C7" s="125"/>
      <c r="D7" s="125"/>
      <c r="E7" s="125"/>
      <c r="F7" s="125"/>
      <c r="G7" s="125"/>
      <c r="H7" s="87"/>
      <c r="I7" s="59"/>
      <c r="J7" s="6"/>
      <c r="L7" s="78"/>
      <c r="M7" s="78"/>
    </row>
    <row r="8" spans="1:14" ht="15.75">
      <c r="A8" s="77"/>
      <c r="B8" s="77"/>
      <c r="C8" s="77"/>
      <c r="D8" s="77"/>
      <c r="E8" s="77"/>
      <c r="F8" s="77"/>
      <c r="G8" s="77"/>
      <c r="H8" s="77"/>
      <c r="I8" s="6"/>
      <c r="J8" s="6"/>
      <c r="L8" s="78"/>
      <c r="M8" s="78"/>
    </row>
    <row r="9" spans="1:14" ht="15" customHeight="1">
      <c r="C9" s="126" t="s">
        <v>4</v>
      </c>
      <c r="D9" s="58" t="s">
        <v>5</v>
      </c>
      <c r="E9" s="58" t="s">
        <v>1026</v>
      </c>
      <c r="F9" s="127" t="s">
        <v>6</v>
      </c>
      <c r="H9" s="12"/>
      <c r="J9" s="12"/>
    </row>
    <row r="10" spans="1:14">
      <c r="C10" s="126"/>
      <c r="D10" s="58" t="s">
        <v>7</v>
      </c>
      <c r="E10" s="58" t="s">
        <v>1050</v>
      </c>
      <c r="F10" s="127"/>
    </row>
    <row r="12" spans="1:14">
      <c r="C12" s="88" t="s">
        <v>1036</v>
      </c>
      <c r="D12" s="89">
        <f>SUM(D13:D16)</f>
        <v>871485.91733099998</v>
      </c>
      <c r="E12" s="89">
        <f>SUM(E13:E16)</f>
        <v>939896.39953605994</v>
      </c>
      <c r="F12" s="90">
        <f>SUM(F13:F16)</f>
        <v>911613.34294888133</v>
      </c>
      <c r="K12" s="12"/>
    </row>
    <row r="13" spans="1:14">
      <c r="C13" s="91" t="s">
        <v>1037</v>
      </c>
      <c r="D13" s="92">
        <v>823322.61765799997</v>
      </c>
      <c r="E13" s="92">
        <v>936583.80007124995</v>
      </c>
      <c r="F13" s="92">
        <v>902789.66313485138</v>
      </c>
      <c r="H13" s="93"/>
      <c r="I13" s="12"/>
      <c r="J13" s="94"/>
    </row>
    <row r="14" spans="1:14">
      <c r="C14" s="18" t="s">
        <v>1038</v>
      </c>
      <c r="D14" s="92">
        <v>1586.667285</v>
      </c>
      <c r="E14" s="92">
        <v>1981.0385536399999</v>
      </c>
      <c r="F14" s="92">
        <v>409.19999999999993</v>
      </c>
      <c r="H14" s="93"/>
      <c r="J14" s="94"/>
    </row>
    <row r="15" spans="1:14">
      <c r="C15" s="91" t="s">
        <v>1039</v>
      </c>
      <c r="D15" s="92">
        <v>46173.737954999997</v>
      </c>
      <c r="E15" s="92">
        <v>847.50649999999996</v>
      </c>
      <c r="F15" s="92">
        <v>8102.3310000000001</v>
      </c>
      <c r="G15" s="95"/>
      <c r="H15" s="93"/>
      <c r="J15" s="96"/>
    </row>
    <row r="16" spans="1:14">
      <c r="C16" s="18" t="s">
        <v>1040</v>
      </c>
      <c r="D16" s="92">
        <v>402.89443299999999</v>
      </c>
      <c r="E16" s="92">
        <v>484.05441116999998</v>
      </c>
      <c r="F16" s="92">
        <v>312.14881402999998</v>
      </c>
      <c r="H16" s="93"/>
      <c r="I16" s="12"/>
      <c r="J16" s="96"/>
    </row>
    <row r="17" spans="3:10">
      <c r="C17" s="88" t="s">
        <v>8</v>
      </c>
      <c r="D17" s="89">
        <f>D18+D20</f>
        <v>1046280.711338</v>
      </c>
      <c r="E17" s="89">
        <f>E18+E20</f>
        <v>1186218.8529295004</v>
      </c>
      <c r="F17" s="89">
        <f>F18+F20</f>
        <v>1081362.6988544362</v>
      </c>
      <c r="H17" s="12"/>
      <c r="I17" s="12"/>
    </row>
    <row r="18" spans="3:10">
      <c r="C18" s="91" t="s">
        <v>9</v>
      </c>
      <c r="D18" s="92">
        <v>905574.30114600004</v>
      </c>
      <c r="E18" s="92">
        <v>1019174.2973971507</v>
      </c>
      <c r="F18" s="92">
        <v>958816.16028711596</v>
      </c>
      <c r="J18" s="11"/>
    </row>
    <row r="19" spans="3:10">
      <c r="C19" s="18" t="s">
        <v>10</v>
      </c>
      <c r="D19" s="92">
        <v>193105.783455</v>
      </c>
      <c r="E19" s="92">
        <v>188291.663455</v>
      </c>
      <c r="F19" s="92">
        <v>184080.97050711993</v>
      </c>
      <c r="J19" s="11"/>
    </row>
    <row r="20" spans="3:10">
      <c r="C20" s="91" t="s">
        <v>11</v>
      </c>
      <c r="D20" s="92">
        <v>140706.41019200001</v>
      </c>
      <c r="E20" s="92">
        <v>167044.55553234986</v>
      </c>
      <c r="F20" s="30">
        <v>122546.53856732023</v>
      </c>
      <c r="H20" s="97"/>
    </row>
    <row r="21" spans="3:10">
      <c r="C21" s="98" t="s">
        <v>1041</v>
      </c>
      <c r="D21" s="98"/>
      <c r="E21" s="98"/>
      <c r="F21" s="99"/>
    </row>
    <row r="22" spans="3:10">
      <c r="C22" s="100" t="s">
        <v>1042</v>
      </c>
      <c r="D22" s="101">
        <f>D13-D18</f>
        <v>-82251.683488000068</v>
      </c>
      <c r="E22" s="101">
        <f>E13-E18</f>
        <v>-82590.497325900709</v>
      </c>
      <c r="F22" s="101">
        <f>F13-F18</f>
        <v>-56026.497152264579</v>
      </c>
      <c r="J22" s="12"/>
    </row>
    <row r="23" spans="3:10">
      <c r="C23" s="100" t="s">
        <v>1043</v>
      </c>
      <c r="D23" s="101">
        <f>D15-D20</f>
        <v>-94532.672237000021</v>
      </c>
      <c r="E23" s="101">
        <f>E15-E20</f>
        <v>-166197.04903234987</v>
      </c>
      <c r="F23" s="101">
        <f t="shared" ref="F23" si="0">F15-F20</f>
        <v>-114444.20756732022</v>
      </c>
      <c r="H23" s="12"/>
      <c r="J23" s="12"/>
    </row>
    <row r="24" spans="3:10">
      <c r="C24" s="100" t="s">
        <v>1044</v>
      </c>
      <c r="D24" s="101">
        <f>(D12-(D17-D19))</f>
        <v>18310.989447999978</v>
      </c>
      <c r="E24" s="101">
        <f>(E12-(E17-E19))</f>
        <v>-58030.78993844043</v>
      </c>
      <c r="F24" s="101">
        <f>(F12-(F17-F19))</f>
        <v>14331.614601565059</v>
      </c>
      <c r="I24" s="12"/>
    </row>
    <row r="25" spans="3:10">
      <c r="C25" s="100" t="s">
        <v>1045</v>
      </c>
      <c r="D25" s="101">
        <f>D12-D17</f>
        <v>-174794.79400700005</v>
      </c>
      <c r="E25" s="101">
        <f>E12-E17</f>
        <v>-246322.45339344046</v>
      </c>
      <c r="F25" s="101">
        <f>F12-F17</f>
        <v>-169749.35590555484</v>
      </c>
    </row>
    <row r="26" spans="3:10">
      <c r="C26" s="98" t="s">
        <v>1046</v>
      </c>
      <c r="D26" s="102">
        <f>D28-D30</f>
        <v>174794.79400700002</v>
      </c>
      <c r="E26" s="102">
        <f>E28-E30</f>
        <v>245979.97854707006</v>
      </c>
      <c r="F26" s="103">
        <f>F28-F30</f>
        <v>208057.26866430003</v>
      </c>
      <c r="G26" s="12"/>
      <c r="H26" s="12"/>
      <c r="I26" s="12"/>
      <c r="J26" s="12"/>
    </row>
    <row r="27" spans="3:10">
      <c r="C27" s="104"/>
      <c r="D27" s="104"/>
      <c r="E27" s="104"/>
      <c r="F27" s="105"/>
      <c r="I27" s="12"/>
    </row>
    <row r="28" spans="3:10" ht="17.25" customHeight="1">
      <c r="C28" s="88" t="s">
        <v>1047</v>
      </c>
      <c r="D28" s="89">
        <v>284079.39331900002</v>
      </c>
      <c r="E28" s="89">
        <v>335188.70777807006</v>
      </c>
      <c r="F28" s="89">
        <v>277158.76122189005</v>
      </c>
      <c r="I28" s="12"/>
      <c r="J28" s="12"/>
    </row>
    <row r="29" spans="3:10">
      <c r="C29" s="106"/>
      <c r="D29" s="107"/>
      <c r="E29" s="107"/>
      <c r="F29" s="108"/>
      <c r="G29" s="12"/>
      <c r="I29" s="12"/>
    </row>
    <row r="30" spans="3:10">
      <c r="C30" s="88" t="s">
        <v>12</v>
      </c>
      <c r="D30" s="89">
        <v>109284.59931200001</v>
      </c>
      <c r="E30" s="89">
        <v>89208.729231000005</v>
      </c>
      <c r="F30" s="90">
        <v>69101.492557589998</v>
      </c>
      <c r="I30" s="12"/>
    </row>
    <row r="31" spans="3:10">
      <c r="C31" s="109" t="s">
        <v>13</v>
      </c>
      <c r="D31" s="110"/>
      <c r="E31" s="110"/>
      <c r="F31" s="110"/>
      <c r="G31" s="7"/>
      <c r="H31" s="111"/>
    </row>
    <row r="32" spans="3:10" ht="34.9" customHeight="1">
      <c r="C32" s="128" t="s">
        <v>1066</v>
      </c>
      <c r="D32" s="128"/>
      <c r="E32" s="128"/>
      <c r="F32" s="128"/>
      <c r="G32" s="7"/>
    </row>
    <row r="33" spans="3:7">
      <c r="C33" s="128" t="s">
        <v>1048</v>
      </c>
      <c r="D33" s="128"/>
      <c r="E33" s="128"/>
      <c r="F33" s="128"/>
      <c r="G33" s="7"/>
    </row>
    <row r="34" spans="3:7">
      <c r="C34" s="119" t="s">
        <v>1049</v>
      </c>
      <c r="D34" s="119"/>
      <c r="E34" s="119"/>
      <c r="F34" s="119"/>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topLeftCell="A2" zoomScaleNormal="100" workbookViewId="0">
      <selection activeCell="G26" sqref="G26"/>
    </sheetView>
  </sheetViews>
  <sheetFormatPr baseColWidth="10" defaultColWidth="11.42578125" defaultRowHeight="15"/>
  <cols>
    <col min="1" max="1" width="17.42578125" customWidth="1"/>
    <col min="2" max="2" width="66" customWidth="1"/>
    <col min="3" max="3" width="17.42578125" customWidth="1"/>
    <col min="4" max="4" width="23.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9" ht="28.5" customHeight="1">
      <c r="A1" s="120" t="s">
        <v>0</v>
      </c>
      <c r="B1" s="120"/>
      <c r="C1" s="120"/>
      <c r="D1" s="120"/>
      <c r="E1" s="120"/>
      <c r="F1" s="120"/>
      <c r="G1" s="3"/>
      <c r="H1" s="3"/>
    </row>
    <row r="2" spans="1:9" ht="21" customHeight="1">
      <c r="A2" s="121" t="s">
        <v>1</v>
      </c>
      <c r="B2" s="121"/>
      <c r="C2" s="121"/>
      <c r="D2" s="121"/>
      <c r="E2" s="121"/>
      <c r="F2" s="121"/>
      <c r="G2" s="2"/>
      <c r="H2" s="2"/>
    </row>
    <row r="3" spans="1:9" ht="15" customHeight="1">
      <c r="A3" s="129" t="s">
        <v>2</v>
      </c>
      <c r="B3" s="129"/>
      <c r="C3" s="129"/>
      <c r="D3" s="129"/>
      <c r="E3" s="129"/>
      <c r="F3" s="129"/>
      <c r="G3" s="1"/>
      <c r="H3" s="1"/>
    </row>
    <row r="5" spans="1:9" ht="18.75">
      <c r="A5" s="130" t="s">
        <v>14</v>
      </c>
      <c r="B5" s="130"/>
      <c r="C5" s="130"/>
      <c r="D5" s="130"/>
      <c r="E5" s="130"/>
      <c r="F5" s="130"/>
      <c r="G5" s="4"/>
      <c r="H5" s="62"/>
    </row>
    <row r="6" spans="1:9" ht="18.75" customHeight="1">
      <c r="A6" s="131" t="s">
        <v>15</v>
      </c>
      <c r="B6" s="131"/>
      <c r="C6" s="131"/>
      <c r="D6" s="131"/>
      <c r="E6" s="131"/>
      <c r="F6" s="131"/>
      <c r="G6" s="4"/>
      <c r="H6" s="4"/>
    </row>
    <row r="7" spans="1:9" ht="18.75">
      <c r="A7" s="124" t="s">
        <v>1064</v>
      </c>
      <c r="B7" s="124"/>
      <c r="C7" s="124"/>
      <c r="D7" s="124"/>
      <c r="E7" s="124"/>
      <c r="F7" s="124"/>
      <c r="G7" s="12"/>
      <c r="H7" s="63"/>
    </row>
    <row r="8" spans="1:9" ht="15.75">
      <c r="A8" s="133" t="s">
        <v>3</v>
      </c>
      <c r="B8" s="133"/>
      <c r="C8" s="133"/>
      <c r="D8" s="133"/>
      <c r="E8" s="133"/>
      <c r="F8" s="133"/>
      <c r="G8" s="59"/>
      <c r="H8" s="6"/>
    </row>
    <row r="9" spans="1:9">
      <c r="G9" s="12"/>
    </row>
    <row r="10" spans="1:9">
      <c r="G10" s="12"/>
      <c r="H10" s="12"/>
    </row>
    <row r="11" spans="1:9" ht="15" customHeight="1">
      <c r="B11" s="132" t="s">
        <v>4</v>
      </c>
      <c r="C11" s="53" t="s">
        <v>5</v>
      </c>
      <c r="D11" s="134" t="s">
        <v>1028</v>
      </c>
      <c r="E11" s="127" t="s">
        <v>6</v>
      </c>
    </row>
    <row r="12" spans="1:9" ht="15" customHeight="1">
      <c r="B12" s="132"/>
      <c r="C12" s="58" t="s">
        <v>7</v>
      </c>
      <c r="D12" s="134"/>
      <c r="E12" s="127"/>
      <c r="F12" s="12"/>
      <c r="G12" s="12"/>
      <c r="H12" s="12"/>
      <c r="I12" s="12"/>
    </row>
    <row r="13" spans="1:9">
      <c r="B13" s="23" t="s">
        <v>8</v>
      </c>
      <c r="C13" s="21">
        <f>+C14+C21</f>
        <v>1046280.711338</v>
      </c>
      <c r="D13" s="21">
        <f>+D14+D21</f>
        <v>1186218.8529295004</v>
      </c>
      <c r="E13" s="21">
        <f>E14+E21</f>
        <v>1081362.6988544362</v>
      </c>
      <c r="G13" s="12"/>
      <c r="H13" s="12"/>
      <c r="I13" s="12"/>
    </row>
    <row r="14" spans="1:9">
      <c r="B14" s="24" t="s">
        <v>9</v>
      </c>
      <c r="C14" s="43">
        <f>SUM(C15:C20)</f>
        <v>905574.30114600004</v>
      </c>
      <c r="D14" s="43">
        <f>SUM(D15:D20)</f>
        <v>1019174.2973971507</v>
      </c>
      <c r="E14" s="43">
        <f>SUM(E15:E20)</f>
        <v>958816.16028711596</v>
      </c>
      <c r="F14" s="22"/>
      <c r="G14" s="12"/>
      <c r="H14" s="12"/>
      <c r="I14" s="12"/>
    </row>
    <row r="15" spans="1:9" ht="12.75" customHeight="1">
      <c r="B15" s="25" t="s">
        <v>16</v>
      </c>
      <c r="C15" s="22">
        <v>376517.56858199998</v>
      </c>
      <c r="D15" s="22">
        <v>401383.50323179073</v>
      </c>
      <c r="E15" s="22">
        <v>358034.33764009556</v>
      </c>
      <c r="F15" s="22"/>
      <c r="G15" s="12"/>
      <c r="H15" s="12"/>
      <c r="I15" s="12"/>
    </row>
    <row r="16" spans="1:9">
      <c r="B16" s="25" t="s">
        <v>17</v>
      </c>
      <c r="C16" s="22">
        <v>56464.492901999998</v>
      </c>
      <c r="D16" s="22">
        <v>57394.18133929</v>
      </c>
      <c r="E16" s="22">
        <v>57192.890554979997</v>
      </c>
      <c r="F16" s="22"/>
      <c r="G16" s="12"/>
      <c r="H16" s="12"/>
    </row>
    <row r="17" spans="2:10">
      <c r="B17" s="25" t="s">
        <v>10</v>
      </c>
      <c r="C17" s="22">
        <v>193105.783455</v>
      </c>
      <c r="D17" s="22">
        <v>188291.663455</v>
      </c>
      <c r="E17" s="22">
        <v>184080.97050711993</v>
      </c>
      <c r="F17" s="116"/>
      <c r="G17" s="12"/>
      <c r="H17" s="116"/>
    </row>
    <row r="18" spans="2:10">
      <c r="B18" s="25" t="s">
        <v>18</v>
      </c>
      <c r="C18" s="30">
        <v>0</v>
      </c>
      <c r="D18" s="22">
        <v>45190.376023969999</v>
      </c>
      <c r="E18" s="22">
        <v>40613.317820729993</v>
      </c>
      <c r="F18" s="22"/>
      <c r="G18" s="12"/>
      <c r="H18" s="64"/>
    </row>
    <row r="19" spans="2:10">
      <c r="B19" s="25" t="s">
        <v>19</v>
      </c>
      <c r="C19" s="22">
        <v>279178.97637400002</v>
      </c>
      <c r="D19" s="22">
        <v>323818.01483578986</v>
      </c>
      <c r="E19" s="22">
        <v>315831.60191310046</v>
      </c>
      <c r="F19" s="22"/>
      <c r="G19" s="12"/>
      <c r="H19" s="48"/>
    </row>
    <row r="20" spans="2:10">
      <c r="B20" s="25" t="s">
        <v>20</v>
      </c>
      <c r="C20" s="22">
        <v>307.47983299999999</v>
      </c>
      <c r="D20" s="30">
        <v>3096.5585113100001</v>
      </c>
      <c r="E20" s="30">
        <v>3063.0418510899985</v>
      </c>
      <c r="F20" s="22"/>
      <c r="G20" s="12"/>
      <c r="H20" s="48"/>
      <c r="J20" s="12"/>
    </row>
    <row r="21" spans="2:10">
      <c r="B21" s="24" t="s">
        <v>11</v>
      </c>
      <c r="C21" s="43">
        <f>SUM(C22:C27)</f>
        <v>140706.41019200001</v>
      </c>
      <c r="D21" s="38">
        <f>SUM(D22:D27)</f>
        <v>167044.55553234986</v>
      </c>
      <c r="E21" s="38">
        <f>SUM(E22:E27)</f>
        <v>122546.53856732023</v>
      </c>
      <c r="F21" s="22"/>
      <c r="G21" s="12"/>
      <c r="H21" s="12"/>
      <c r="I21" s="12"/>
    </row>
    <row r="22" spans="2:10">
      <c r="B22" s="25" t="s">
        <v>21</v>
      </c>
      <c r="C22" s="22">
        <v>33202.933419000001</v>
      </c>
      <c r="D22" s="22">
        <v>44165.152043489972</v>
      </c>
      <c r="E22" s="22">
        <v>29937.342275360024</v>
      </c>
      <c r="F22" s="22"/>
      <c r="G22" s="12"/>
      <c r="H22" s="12"/>
      <c r="I22" s="48"/>
    </row>
    <row r="23" spans="2:10">
      <c r="B23" s="25" t="s">
        <v>22</v>
      </c>
      <c r="C23" s="22">
        <v>61017.821670999998</v>
      </c>
      <c r="D23" s="22">
        <v>56948.53158878992</v>
      </c>
      <c r="E23" s="22">
        <v>42221.900587170108</v>
      </c>
      <c r="F23" s="22"/>
      <c r="G23" s="12"/>
      <c r="H23" s="12"/>
    </row>
    <row r="24" spans="2:10">
      <c r="B24" s="25" t="s">
        <v>23</v>
      </c>
      <c r="C24" s="22">
        <v>26.359067</v>
      </c>
      <c r="D24" s="30">
        <v>31.761504810000002</v>
      </c>
      <c r="E24" s="30">
        <v>16.244596100000003</v>
      </c>
      <c r="F24" s="22"/>
      <c r="G24" s="12"/>
      <c r="H24" s="48"/>
    </row>
    <row r="25" spans="2:10">
      <c r="B25" s="25" t="s">
        <v>24</v>
      </c>
      <c r="C25" s="22">
        <v>2309.8661010000001</v>
      </c>
      <c r="D25" s="30">
        <v>4895.2617951900002</v>
      </c>
      <c r="E25" s="30">
        <v>3765.8445046900006</v>
      </c>
      <c r="F25" s="22"/>
      <c r="G25" s="12"/>
      <c r="H25" s="49"/>
    </row>
    <row r="26" spans="2:10">
      <c r="B26" s="25" t="s">
        <v>25</v>
      </c>
      <c r="C26" s="22">
        <v>42703.145659000002</v>
      </c>
      <c r="D26" s="22">
        <v>60954.194039429982</v>
      </c>
      <c r="E26" s="22">
        <v>46605.206604000079</v>
      </c>
      <c r="F26" s="22"/>
      <c r="G26" s="12"/>
      <c r="H26" s="49"/>
    </row>
    <row r="27" spans="2:10">
      <c r="B27" s="25" t="s">
        <v>26</v>
      </c>
      <c r="C27" s="22">
        <v>1446.284275</v>
      </c>
      <c r="D27" s="30">
        <v>49.654560640000192</v>
      </c>
      <c r="E27" s="30">
        <v>0</v>
      </c>
      <c r="F27" s="22"/>
      <c r="G27" s="12"/>
      <c r="H27" s="56"/>
    </row>
    <row r="28" spans="2:10">
      <c r="B28" s="23" t="s">
        <v>27</v>
      </c>
      <c r="C28" s="21">
        <f>C29</f>
        <v>109284.59931199999</v>
      </c>
      <c r="D28" s="21">
        <f>D29</f>
        <v>89208.729231000005</v>
      </c>
      <c r="E28" s="21">
        <f t="shared" ref="E28" si="0">E29</f>
        <v>69101.492557589998</v>
      </c>
      <c r="F28" s="22"/>
      <c r="G28" s="12"/>
    </row>
    <row r="29" spans="2:10">
      <c r="B29" s="24" t="s">
        <v>12</v>
      </c>
      <c r="C29" s="43">
        <f>SUM(C30:C33)</f>
        <v>109284.59931199999</v>
      </c>
      <c r="D29" s="43">
        <f>SUM(D30:D33)</f>
        <v>89208.729231000005</v>
      </c>
      <c r="E29" s="43">
        <f>SUM(E30:E33)</f>
        <v>69101.492557589998</v>
      </c>
      <c r="F29" s="22"/>
      <c r="G29" s="12"/>
    </row>
    <row r="30" spans="2:10">
      <c r="B30" s="25" t="s">
        <v>28</v>
      </c>
      <c r="C30" s="22">
        <v>6051.954592</v>
      </c>
      <c r="D30" s="30">
        <v>5903.2844089999999</v>
      </c>
      <c r="E30" s="30">
        <v>5640.7644058400001</v>
      </c>
      <c r="F30" s="22"/>
      <c r="G30" s="12"/>
      <c r="H30" s="56"/>
    </row>
    <row r="31" spans="2:10">
      <c r="B31" s="19" t="s">
        <v>29</v>
      </c>
      <c r="C31" s="22">
        <v>103232.64472</v>
      </c>
      <c r="D31" s="22">
        <v>77430.158928000004</v>
      </c>
      <c r="E31" s="22">
        <v>57585.442261290002</v>
      </c>
      <c r="F31" s="22"/>
      <c r="G31" s="12"/>
    </row>
    <row r="32" spans="2:10">
      <c r="B32" s="19" t="s">
        <v>30</v>
      </c>
      <c r="C32" s="30">
        <v>0</v>
      </c>
      <c r="D32" s="22">
        <v>802.23873500000002</v>
      </c>
      <c r="E32" s="22">
        <v>802.23873290000006</v>
      </c>
      <c r="F32" s="22"/>
      <c r="G32" s="12"/>
    </row>
    <row r="33" spans="2:20">
      <c r="B33" s="19" t="s">
        <v>31</v>
      </c>
      <c r="C33" s="30">
        <v>0</v>
      </c>
      <c r="D33" s="22">
        <v>5073.0471589999997</v>
      </c>
      <c r="E33" s="22">
        <v>5073.0471575599995</v>
      </c>
      <c r="F33" s="22"/>
      <c r="G33" s="12"/>
    </row>
    <row r="34" spans="2:20" ht="15" customHeight="1">
      <c r="B34" s="35" t="s">
        <v>32</v>
      </c>
      <c r="C34" s="31">
        <f>C13+C28</f>
        <v>1155565.3106500001</v>
      </c>
      <c r="D34" s="31">
        <f>D13+D28</f>
        <v>1275427.5821605003</v>
      </c>
      <c r="E34" s="31">
        <f>E13+E28</f>
        <v>1150464.1914120261</v>
      </c>
      <c r="F34" s="57"/>
      <c r="G34" s="12"/>
      <c r="H34" s="8"/>
      <c r="I34" s="8"/>
      <c r="J34" s="8"/>
      <c r="K34" s="8"/>
      <c r="L34" s="8"/>
      <c r="M34" s="8"/>
      <c r="N34" s="8"/>
      <c r="O34" s="8"/>
    </row>
    <row r="35" spans="2:20" ht="15" customHeight="1">
      <c r="B35" s="15" t="s">
        <v>13</v>
      </c>
      <c r="C35" s="15"/>
      <c r="D35" s="15"/>
      <c r="E35" s="117"/>
      <c r="F35" s="8"/>
      <c r="H35" s="8"/>
      <c r="I35" s="8"/>
      <c r="J35" s="8"/>
      <c r="K35" s="8"/>
      <c r="L35" s="8"/>
      <c r="M35" s="8"/>
      <c r="N35" s="8"/>
      <c r="O35" s="8"/>
      <c r="P35" s="8"/>
      <c r="Q35" s="8"/>
      <c r="R35" s="8"/>
      <c r="S35" s="8"/>
    </row>
    <row r="36" spans="2:20" ht="28.5" customHeight="1">
      <c r="B36" s="128" t="s">
        <v>1066</v>
      </c>
      <c r="C36" s="128"/>
      <c r="D36" s="128"/>
      <c r="E36" s="128"/>
      <c r="F36" s="8"/>
      <c r="H36" s="8"/>
      <c r="I36" s="8"/>
      <c r="J36" s="8"/>
      <c r="K36" s="8"/>
      <c r="L36" s="8"/>
      <c r="M36" s="8"/>
      <c r="N36" s="8"/>
      <c r="O36" s="8"/>
      <c r="P36" s="8"/>
      <c r="Q36" s="8"/>
      <c r="R36" s="8"/>
      <c r="S36" s="8"/>
      <c r="T36" s="8"/>
    </row>
    <row r="37" spans="2:20" ht="36" customHeight="1">
      <c r="B37" s="128" t="s">
        <v>1033</v>
      </c>
      <c r="C37" s="128"/>
      <c r="D37" s="128"/>
      <c r="E37" s="128"/>
      <c r="F37" s="8"/>
      <c r="H37" s="8"/>
      <c r="I37" s="8"/>
      <c r="J37" s="8"/>
      <c r="K37" s="8"/>
      <c r="L37" s="8"/>
      <c r="M37" s="8"/>
      <c r="N37" s="8"/>
      <c r="O37" s="8"/>
      <c r="P37" s="8"/>
      <c r="Q37" s="8"/>
      <c r="R37" s="8"/>
      <c r="S37" s="8"/>
      <c r="T37" s="8"/>
    </row>
    <row r="38" spans="2:20">
      <c r="B38" s="128" t="s">
        <v>33</v>
      </c>
      <c r="C38" s="128"/>
      <c r="D38" s="128"/>
      <c r="E38" s="128"/>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D63" sqref="D63:E63"/>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6" max="6" width="11.85546875" bestFit="1" customWidth="1"/>
    <col min="7" max="7" width="14.140625" bestFit="1" customWidth="1"/>
    <col min="9" max="9" width="14.140625" bestFit="1" customWidth="1"/>
  </cols>
  <sheetData>
    <row r="1" spans="1:10" ht="28.5" customHeight="1">
      <c r="A1" s="120" t="s">
        <v>0</v>
      </c>
      <c r="B1" s="120"/>
      <c r="C1" s="120"/>
      <c r="D1" s="120"/>
      <c r="E1" s="120"/>
      <c r="F1" s="120"/>
      <c r="G1" s="120"/>
    </row>
    <row r="2" spans="1:10" ht="21" customHeight="1">
      <c r="A2" s="121" t="s">
        <v>1</v>
      </c>
      <c r="B2" s="121"/>
      <c r="C2" s="121"/>
      <c r="D2" s="121"/>
      <c r="E2" s="121"/>
      <c r="F2" s="121"/>
      <c r="G2" s="121"/>
    </row>
    <row r="3" spans="1:10" ht="15" customHeight="1">
      <c r="A3" s="129" t="s">
        <v>2</v>
      </c>
      <c r="B3" s="129"/>
      <c r="C3" s="129"/>
      <c r="D3" s="129"/>
      <c r="E3" s="129"/>
      <c r="F3" s="129"/>
      <c r="G3" s="129"/>
    </row>
    <row r="5" spans="1:10" ht="18.75" customHeight="1">
      <c r="A5" s="131" t="s">
        <v>14</v>
      </c>
      <c r="B5" s="131"/>
      <c r="C5" s="131"/>
      <c r="D5" s="131"/>
      <c r="E5" s="131"/>
      <c r="F5" s="131"/>
      <c r="G5" s="131"/>
    </row>
    <row r="6" spans="1:10" ht="18.75" customHeight="1">
      <c r="A6" s="131" t="s">
        <v>34</v>
      </c>
      <c r="B6" s="131"/>
      <c r="C6" s="131"/>
      <c r="D6" s="131"/>
      <c r="E6" s="131"/>
      <c r="F6" s="131"/>
      <c r="G6" s="131"/>
    </row>
    <row r="7" spans="1:10" ht="18.75">
      <c r="A7" s="135" t="s">
        <v>1063</v>
      </c>
      <c r="B7" s="135"/>
      <c r="C7" s="135"/>
      <c r="D7" s="135"/>
      <c r="E7" s="135"/>
      <c r="F7" s="135"/>
      <c r="G7" s="135"/>
    </row>
    <row r="8" spans="1:10" ht="15.75">
      <c r="A8" s="133" t="s">
        <v>3</v>
      </c>
      <c r="B8" s="133"/>
      <c r="C8" s="133"/>
      <c r="D8" s="133"/>
      <c r="E8" s="133"/>
      <c r="F8" s="133"/>
      <c r="G8" s="133"/>
    </row>
    <row r="10" spans="1:10">
      <c r="I10" s="48"/>
    </row>
    <row r="11" spans="1:10" ht="15" customHeight="1">
      <c r="B11" s="132" t="s">
        <v>4</v>
      </c>
      <c r="C11" s="54" t="s">
        <v>5</v>
      </c>
      <c r="D11" s="54" t="s">
        <v>1026</v>
      </c>
      <c r="E11" s="134" t="s">
        <v>6</v>
      </c>
    </row>
    <row r="12" spans="1:10">
      <c r="B12" s="132"/>
      <c r="C12" s="60" t="s">
        <v>7</v>
      </c>
      <c r="D12" s="54" t="s">
        <v>1050</v>
      </c>
      <c r="E12" s="134"/>
    </row>
    <row r="13" spans="1:10">
      <c r="B13" s="26" t="s">
        <v>8</v>
      </c>
      <c r="C13" s="27">
        <f>C14+C17+C43+C45+C47+C49+C51+C53</f>
        <v>1046280.7113379999</v>
      </c>
      <c r="D13" s="27">
        <f>D14+D17+D43+D45+D47+D49+D51+D53</f>
        <v>1186218.8529295004</v>
      </c>
      <c r="E13" s="27">
        <f>E14+E17+E43+E45+E47+E49+E51+E53</f>
        <v>1081362.6988544413</v>
      </c>
      <c r="I13" s="12"/>
      <c r="J13" s="52"/>
    </row>
    <row r="14" spans="1:10">
      <c r="B14" s="32" t="s">
        <v>35</v>
      </c>
      <c r="C14" s="29">
        <f>SUM(C15:C16)</f>
        <v>7818.7198360000002</v>
      </c>
      <c r="D14" s="29">
        <f>SUM(D15:D16)</f>
        <v>7818.7198360000002</v>
      </c>
      <c r="E14" s="29">
        <f>SUM(E15:E16)</f>
        <v>7818.7196624100025</v>
      </c>
      <c r="I14" s="12"/>
    </row>
    <row r="15" spans="1:10">
      <c r="B15" s="33" t="s">
        <v>36</v>
      </c>
      <c r="C15" s="30">
        <v>2635.7791240000001</v>
      </c>
      <c r="D15" s="30">
        <v>2635.7791240000001</v>
      </c>
      <c r="E15" s="30">
        <v>2635.7791240000006</v>
      </c>
      <c r="F15" s="30"/>
      <c r="G15" s="30"/>
      <c r="I15" s="12"/>
    </row>
    <row r="16" spans="1:10">
      <c r="B16" s="33" t="s">
        <v>37</v>
      </c>
      <c r="C16" s="30">
        <v>5182.9407119999996</v>
      </c>
      <c r="D16" s="30">
        <v>5182.9407119999996</v>
      </c>
      <c r="E16" s="30">
        <v>5182.9405384100019</v>
      </c>
      <c r="F16" s="30"/>
      <c r="G16" s="30"/>
      <c r="I16" s="12"/>
    </row>
    <row r="17" spans="2:9">
      <c r="B17" s="32" t="s">
        <v>38</v>
      </c>
      <c r="C17" s="29">
        <f>SUM(C18:C42)</f>
        <v>1019664.2063399999</v>
      </c>
      <c r="D17" s="29">
        <f>SUM(D18:D42)</f>
        <v>1158707.4531847103</v>
      </c>
      <c r="E17" s="29">
        <f>SUM(E18:E42)</f>
        <v>1053868.6752733912</v>
      </c>
      <c r="F17" s="30"/>
      <c r="G17" s="30"/>
      <c r="I17" s="12"/>
    </row>
    <row r="18" spans="2:9">
      <c r="B18" s="33" t="s">
        <v>39</v>
      </c>
      <c r="C18" s="30">
        <v>86044.434137999997</v>
      </c>
      <c r="D18" s="30">
        <v>105785.07938728</v>
      </c>
      <c r="E18" s="30">
        <v>90890.987711020905</v>
      </c>
      <c r="F18" s="30"/>
      <c r="G18" s="30"/>
    </row>
    <row r="19" spans="2:9">
      <c r="B19" s="33" t="s">
        <v>40</v>
      </c>
      <c r="C19" s="30">
        <v>50918.592846</v>
      </c>
      <c r="D19" s="30">
        <v>53154.694701719956</v>
      </c>
      <c r="E19" s="30">
        <v>50705.538754900001</v>
      </c>
      <c r="F19" s="30"/>
      <c r="G19" s="30"/>
    </row>
    <row r="20" spans="2:9">
      <c r="B20" s="33" t="s">
        <v>41</v>
      </c>
      <c r="C20" s="30">
        <v>41821.269281000001</v>
      </c>
      <c r="D20" s="30">
        <v>44569.03769346005</v>
      </c>
      <c r="E20" s="30">
        <v>41731.506446329986</v>
      </c>
      <c r="F20" s="30"/>
      <c r="G20" s="30"/>
    </row>
    <row r="21" spans="2:9">
      <c r="B21" s="33" t="s">
        <v>42</v>
      </c>
      <c r="C21" s="30">
        <v>9748.0501609999992</v>
      </c>
      <c r="D21" s="30">
        <v>11134.897212</v>
      </c>
      <c r="E21" s="30">
        <v>9073.4448678200024</v>
      </c>
      <c r="F21" s="30"/>
      <c r="G21" s="30"/>
    </row>
    <row r="22" spans="2:9">
      <c r="B22" s="33" t="s">
        <v>43</v>
      </c>
      <c r="C22" s="30">
        <v>21541.931</v>
      </c>
      <c r="D22" s="30">
        <v>21720.162636390003</v>
      </c>
      <c r="E22" s="30">
        <v>18979.233642580002</v>
      </c>
      <c r="F22" s="30"/>
      <c r="G22" s="30"/>
    </row>
    <row r="23" spans="2:9">
      <c r="B23" s="33" t="s">
        <v>44</v>
      </c>
      <c r="C23" s="30">
        <v>231147.7</v>
      </c>
      <c r="D23" s="30">
        <v>231147.70000000004</v>
      </c>
      <c r="E23" s="30">
        <v>209446.95169019033</v>
      </c>
      <c r="F23" s="30"/>
      <c r="G23" s="30"/>
    </row>
    <row r="24" spans="2:9">
      <c r="B24" s="33" t="s">
        <v>45</v>
      </c>
      <c r="C24" s="30">
        <v>123452.761388</v>
      </c>
      <c r="D24" s="30">
        <v>135630.86299553994</v>
      </c>
      <c r="E24" s="30">
        <v>122766.30069651993</v>
      </c>
      <c r="F24" s="30"/>
      <c r="G24" s="30"/>
    </row>
    <row r="25" spans="2:9">
      <c r="B25" s="34" t="s">
        <v>46</v>
      </c>
      <c r="C25" s="30">
        <v>2890.5808969999998</v>
      </c>
      <c r="D25" s="30">
        <v>3158.2430749400019</v>
      </c>
      <c r="E25" s="30">
        <v>2971.881600300002</v>
      </c>
      <c r="F25" s="30"/>
      <c r="G25" s="30"/>
    </row>
    <row r="26" spans="2:9">
      <c r="B26" s="34" t="s">
        <v>47</v>
      </c>
      <c r="C26" s="30">
        <v>3321.7643469999998</v>
      </c>
      <c r="D26" s="30">
        <v>2329.6290119999999</v>
      </c>
      <c r="E26" s="30">
        <v>1951.8787827499968</v>
      </c>
      <c r="F26" s="30"/>
      <c r="G26" s="30"/>
    </row>
    <row r="27" spans="2:9">
      <c r="B27" s="34" t="s">
        <v>48</v>
      </c>
      <c r="C27" s="30">
        <v>15702.169538</v>
      </c>
      <c r="D27" s="30">
        <v>25888.931635550001</v>
      </c>
      <c r="E27" s="30">
        <v>23764.133772749996</v>
      </c>
      <c r="F27" s="30"/>
      <c r="G27" s="30"/>
    </row>
    <row r="28" spans="2:9">
      <c r="B28" s="34" t="s">
        <v>49</v>
      </c>
      <c r="C28" s="30">
        <v>48295.382533000004</v>
      </c>
      <c r="D28" s="30">
        <v>50513.255378000009</v>
      </c>
      <c r="E28" s="30">
        <v>42459.938201880163</v>
      </c>
      <c r="F28" s="30"/>
      <c r="G28" s="30"/>
    </row>
    <row r="29" spans="2:9">
      <c r="B29" s="34" t="s">
        <v>50</v>
      </c>
      <c r="C29" s="30">
        <v>6771.0099650000002</v>
      </c>
      <c r="D29" s="30">
        <v>50114.858585100003</v>
      </c>
      <c r="E29" s="30">
        <v>44351.673362910064</v>
      </c>
      <c r="F29" s="30"/>
      <c r="G29" s="30"/>
    </row>
    <row r="30" spans="2:9">
      <c r="B30" s="34" t="s">
        <v>51</v>
      </c>
      <c r="C30" s="30">
        <v>6472.352809</v>
      </c>
      <c r="D30" s="30">
        <v>7411.0292877300008</v>
      </c>
      <c r="E30" s="30">
        <v>3829.3773177700073</v>
      </c>
      <c r="F30" s="30"/>
      <c r="G30" s="30"/>
    </row>
    <row r="31" spans="2:9">
      <c r="B31" s="34" t="s">
        <v>52</v>
      </c>
      <c r="C31" s="30">
        <v>8399.3107770000006</v>
      </c>
      <c r="D31" s="30">
        <v>8551.0629200000003</v>
      </c>
      <c r="E31" s="30">
        <v>8357.6128283999933</v>
      </c>
      <c r="F31" s="30"/>
      <c r="G31" s="30"/>
    </row>
    <row r="32" spans="2:9">
      <c r="B32" s="34" t="s">
        <v>53</v>
      </c>
      <c r="C32" s="30">
        <v>1206.9171220000001</v>
      </c>
      <c r="D32" s="30">
        <v>1337.38522173</v>
      </c>
      <c r="E32" s="30">
        <v>1173.3487221999987</v>
      </c>
      <c r="F32" s="30"/>
      <c r="G32" s="30"/>
    </row>
    <row r="33" spans="2:7">
      <c r="B33" s="34" t="s">
        <v>54</v>
      </c>
      <c r="C33" s="30">
        <v>3017.6992049999999</v>
      </c>
      <c r="D33" s="30">
        <v>3556.6877696500005</v>
      </c>
      <c r="E33" s="30">
        <v>3172.8511998300023</v>
      </c>
      <c r="F33" s="30"/>
      <c r="G33" s="30"/>
    </row>
    <row r="34" spans="2:7">
      <c r="B34" s="34" t="s">
        <v>55</v>
      </c>
      <c r="C34" s="30">
        <v>660.64678200000003</v>
      </c>
      <c r="D34" s="30">
        <v>753.44678200000033</v>
      </c>
      <c r="E34" s="30">
        <v>643.07287579999968</v>
      </c>
      <c r="F34" s="30"/>
      <c r="G34" s="30"/>
    </row>
    <row r="35" spans="2:7">
      <c r="B35" s="34" t="s">
        <v>56</v>
      </c>
      <c r="C35" s="30">
        <v>12135.451604</v>
      </c>
      <c r="D35" s="30">
        <v>18454.990392279997</v>
      </c>
      <c r="E35" s="30">
        <v>14019.53408463997</v>
      </c>
      <c r="F35" s="30"/>
      <c r="G35" s="30"/>
    </row>
    <row r="36" spans="2:7">
      <c r="B36" s="34" t="s">
        <v>57</v>
      </c>
      <c r="C36" s="30">
        <v>15535.507826999999</v>
      </c>
      <c r="D36" s="30">
        <v>17132.692215989999</v>
      </c>
      <c r="E36" s="30">
        <v>16331.176493159968</v>
      </c>
      <c r="F36" s="30"/>
      <c r="G36" s="30"/>
    </row>
    <row r="37" spans="2:7">
      <c r="B37" s="34" t="s">
        <v>58</v>
      </c>
      <c r="C37" s="30">
        <v>5697.3129719999997</v>
      </c>
      <c r="D37" s="30">
        <v>7245.6279155199973</v>
      </c>
      <c r="E37" s="30">
        <v>3907.5312002300047</v>
      </c>
      <c r="F37" s="30"/>
      <c r="G37" s="30"/>
    </row>
    <row r="38" spans="2:7">
      <c r="B38" s="34" t="s">
        <v>59</v>
      </c>
      <c r="C38" s="30">
        <v>1857.951622</v>
      </c>
      <c r="D38" s="30">
        <v>1974.2470219999996</v>
      </c>
      <c r="E38" s="30">
        <v>1481.2137333099972</v>
      </c>
      <c r="F38" s="30"/>
      <c r="G38" s="30"/>
    </row>
    <row r="39" spans="2:7">
      <c r="B39" s="34" t="s">
        <v>60</v>
      </c>
      <c r="C39" s="30">
        <v>3551.4794820000002</v>
      </c>
      <c r="D39" s="30">
        <v>2836.0794820000006</v>
      </c>
      <c r="E39" s="30">
        <v>1996.0528869599987</v>
      </c>
      <c r="F39" s="30"/>
      <c r="G39" s="30"/>
    </row>
    <row r="40" spans="2:7">
      <c r="B40" s="34" t="s">
        <v>61</v>
      </c>
      <c r="C40" s="30">
        <v>14115.198200000001</v>
      </c>
      <c r="D40" s="30">
        <v>18622.510170770001</v>
      </c>
      <c r="E40" s="30">
        <v>17612.072509000023</v>
      </c>
      <c r="F40" s="30"/>
      <c r="G40" s="30"/>
    </row>
    <row r="41" spans="2:7">
      <c r="B41" s="34" t="s">
        <v>62</v>
      </c>
      <c r="C41" s="30">
        <v>217039.05288500001</v>
      </c>
      <c r="D41" s="30">
        <v>211415.55288500001</v>
      </c>
      <c r="E41" s="30">
        <v>207204.95993711997</v>
      </c>
      <c r="F41" s="30"/>
      <c r="G41" s="30"/>
    </row>
    <row r="42" spans="2:7">
      <c r="B42" s="34" t="s">
        <v>63</v>
      </c>
      <c r="C42" s="30">
        <v>88319.678958999997</v>
      </c>
      <c r="D42" s="30">
        <v>124268.78880806</v>
      </c>
      <c r="E42" s="30">
        <v>115046.40195502</v>
      </c>
      <c r="F42" s="30"/>
      <c r="G42" s="30"/>
    </row>
    <row r="43" spans="2:7">
      <c r="B43" s="32" t="s">
        <v>64</v>
      </c>
      <c r="C43" s="29">
        <f>C44</f>
        <v>9087.2633459999997</v>
      </c>
      <c r="D43" s="29">
        <f>D44</f>
        <v>9087.2633459999997</v>
      </c>
      <c r="E43" s="29">
        <f t="shared" ref="E43" si="0">E44</f>
        <v>9087.2631333699901</v>
      </c>
      <c r="F43" s="30"/>
      <c r="G43" s="30"/>
    </row>
    <row r="44" spans="2:7">
      <c r="B44" s="33" t="s">
        <v>65</v>
      </c>
      <c r="C44" s="30">
        <v>9087.2633459999997</v>
      </c>
      <c r="D44" s="30">
        <v>9087.2633459999997</v>
      </c>
      <c r="E44" s="30">
        <v>9087.2631333699901</v>
      </c>
      <c r="F44" s="30"/>
      <c r="G44" s="30"/>
    </row>
    <row r="45" spans="2:7">
      <c r="B45" s="32" t="s">
        <v>66</v>
      </c>
      <c r="C45" s="29">
        <f>C46</f>
        <v>5511.2919570000004</v>
      </c>
      <c r="D45" s="29">
        <f>D46</f>
        <v>6361.2919570000004</v>
      </c>
      <c r="E45" s="29">
        <f>E46</f>
        <v>6361.2919570000004</v>
      </c>
      <c r="F45" s="30"/>
      <c r="G45" s="30"/>
    </row>
    <row r="46" spans="2:7">
      <c r="B46" s="33" t="s">
        <v>67</v>
      </c>
      <c r="C46" s="30">
        <v>5511.2919570000004</v>
      </c>
      <c r="D46" s="30">
        <v>6361.2919570000004</v>
      </c>
      <c r="E46" s="30">
        <v>6361.2919570000004</v>
      </c>
      <c r="F46" s="30"/>
      <c r="G46" s="30"/>
    </row>
    <row r="47" spans="2:7">
      <c r="B47" s="32" t="s">
        <v>68</v>
      </c>
      <c r="C47" s="29">
        <f>C48</f>
        <v>1474.2480869999999</v>
      </c>
      <c r="D47" s="29">
        <f>D48</f>
        <v>1474.2480869999999</v>
      </c>
      <c r="E47" s="29">
        <f>E48</f>
        <v>1474.2466483700023</v>
      </c>
      <c r="F47" s="30"/>
      <c r="G47" s="30"/>
    </row>
    <row r="48" spans="2:7">
      <c r="B48" s="33" t="s">
        <v>69</v>
      </c>
      <c r="C48" s="30">
        <v>1474.2480869999999</v>
      </c>
      <c r="D48" s="30">
        <v>1474.2480869999999</v>
      </c>
      <c r="E48" s="30">
        <v>1474.2466483700023</v>
      </c>
      <c r="F48" s="30"/>
      <c r="G48" s="30"/>
    </row>
    <row r="49" spans="2:10">
      <c r="B49" s="32" t="s">
        <v>70</v>
      </c>
      <c r="C49" s="29">
        <f>C50</f>
        <v>1575.371875</v>
      </c>
      <c r="D49" s="29">
        <f>D50</f>
        <v>1575.3718750000003</v>
      </c>
      <c r="E49" s="29">
        <f>E50</f>
        <v>1575.3717819400056</v>
      </c>
      <c r="F49" s="30"/>
      <c r="G49" s="30"/>
    </row>
    <row r="50" spans="2:10">
      <c r="B50" s="33" t="s">
        <v>71</v>
      </c>
      <c r="C50" s="30">
        <v>1575.371875</v>
      </c>
      <c r="D50" s="30">
        <v>1575.3718750000003</v>
      </c>
      <c r="E50" s="30">
        <v>1575.3717819400056</v>
      </c>
      <c r="F50" s="30"/>
      <c r="G50" s="30"/>
    </row>
    <row r="51" spans="2:10">
      <c r="B51" s="32" t="s">
        <v>72</v>
      </c>
      <c r="C51" s="29">
        <f>C52</f>
        <v>247.728228</v>
      </c>
      <c r="D51" s="29">
        <f>D52</f>
        <v>275.52297478999986</v>
      </c>
      <c r="E51" s="29">
        <f>E52</f>
        <v>258.14872895999991</v>
      </c>
      <c r="F51" s="30"/>
      <c r="G51" s="30"/>
    </row>
    <row r="52" spans="2:10">
      <c r="B52" s="33" t="s">
        <v>73</v>
      </c>
      <c r="C52" s="30">
        <v>247.728228</v>
      </c>
      <c r="D52" s="30">
        <v>275.52297478999986</v>
      </c>
      <c r="E52" s="30">
        <v>258.14872895999991</v>
      </c>
      <c r="F52" s="30"/>
      <c r="G52" s="30"/>
    </row>
    <row r="53" spans="2:10">
      <c r="B53" s="32" t="s">
        <v>74</v>
      </c>
      <c r="C53" s="29">
        <f>C54</f>
        <v>901.88166899999999</v>
      </c>
      <c r="D53" s="29">
        <f>D54</f>
        <v>918.98166900000012</v>
      </c>
      <c r="E53" s="29">
        <f t="shared" ref="E53" si="1">E54</f>
        <v>918.98166899999887</v>
      </c>
      <c r="F53" s="30"/>
      <c r="G53" s="30"/>
    </row>
    <row r="54" spans="2:10">
      <c r="B54" s="33" t="s">
        <v>75</v>
      </c>
      <c r="C54" s="30">
        <v>901.88166899999999</v>
      </c>
      <c r="D54" s="30">
        <v>918.98166900000012</v>
      </c>
      <c r="E54" s="30">
        <v>918.98166899999887</v>
      </c>
      <c r="G54" s="30"/>
    </row>
    <row r="55" spans="2:10">
      <c r="B55" s="26" t="s">
        <v>27</v>
      </c>
      <c r="C55" s="28">
        <f>C58+C56</f>
        <v>109284.59931199999</v>
      </c>
      <c r="D55" s="28">
        <f>D58+D56</f>
        <v>89208.729231000005</v>
      </c>
      <c r="E55" s="28">
        <f>E58+E56</f>
        <v>69101.492557589998</v>
      </c>
      <c r="G55" s="30"/>
    </row>
    <row r="56" spans="2:10">
      <c r="B56" s="32" t="s">
        <v>35</v>
      </c>
      <c r="C56" s="29">
        <f>C57</f>
        <v>0</v>
      </c>
      <c r="D56" s="29">
        <f t="shared" ref="D56:E56" si="2">D57</f>
        <v>500</v>
      </c>
      <c r="E56" s="29">
        <f t="shared" si="2"/>
        <v>500</v>
      </c>
      <c r="G56" s="30"/>
    </row>
    <row r="57" spans="2:10">
      <c r="B57" s="33" t="s">
        <v>37</v>
      </c>
      <c r="C57" s="38">
        <v>0</v>
      </c>
      <c r="D57" s="30">
        <v>500</v>
      </c>
      <c r="E57" s="30">
        <v>500</v>
      </c>
      <c r="G57" s="30"/>
    </row>
    <row r="58" spans="2:10">
      <c r="B58" s="32" t="s">
        <v>38</v>
      </c>
      <c r="C58" s="29">
        <f>SUM(C59:C62)</f>
        <v>109284.59931199999</v>
      </c>
      <c r="D58" s="29">
        <f>SUM(D59:D62)</f>
        <v>88708.729231000005</v>
      </c>
      <c r="E58" s="29">
        <f>SUM(E59:E62)</f>
        <v>68601.492557589998</v>
      </c>
      <c r="G58" s="30"/>
    </row>
    <row r="59" spans="2:10">
      <c r="B59" s="33" t="s">
        <v>48</v>
      </c>
      <c r="C59" s="30">
        <v>2350</v>
      </c>
      <c r="D59" s="30">
        <v>2350</v>
      </c>
      <c r="E59" s="30">
        <v>2087.4799979300001</v>
      </c>
      <c r="G59" s="30"/>
    </row>
    <row r="60" spans="2:10">
      <c r="B60" s="33" t="s">
        <v>49</v>
      </c>
      <c r="C60" s="30">
        <v>1895.267687</v>
      </c>
      <c r="D60" s="30">
        <v>1895.267687</v>
      </c>
      <c r="E60" s="30">
        <v>1415.4481035199999</v>
      </c>
      <c r="G60" s="30"/>
      <c r="J60" s="51"/>
    </row>
    <row r="61" spans="2:10">
      <c r="B61" s="33" t="s">
        <v>62</v>
      </c>
      <c r="C61" s="30">
        <v>71515.639144999994</v>
      </c>
      <c r="D61" s="30">
        <v>63540.968099999998</v>
      </c>
      <c r="E61" s="30">
        <v>63403.098185130009</v>
      </c>
      <c r="G61" s="30"/>
    </row>
    <row r="62" spans="2:10">
      <c r="B62" s="33" t="s">
        <v>63</v>
      </c>
      <c r="C62" s="30">
        <v>33523.692479999998</v>
      </c>
      <c r="D62" s="30">
        <v>20922.493444</v>
      </c>
      <c r="E62" s="30">
        <v>1695.4662710100008</v>
      </c>
      <c r="G62" s="30"/>
    </row>
    <row r="63" spans="2:10">
      <c r="B63" s="35" t="s">
        <v>76</v>
      </c>
      <c r="C63" s="31">
        <f>C13+C55</f>
        <v>1155565.3106499999</v>
      </c>
      <c r="D63" s="31">
        <f>D13+D55</f>
        <v>1275427.5821605003</v>
      </c>
      <c r="E63" s="31">
        <f>(E13+E55)</f>
        <v>1150464.1914120312</v>
      </c>
      <c r="F63" s="30"/>
      <c r="G63" s="30"/>
    </row>
    <row r="64" spans="2:10">
      <c r="B64" s="15" t="s">
        <v>13</v>
      </c>
      <c r="C64" s="15"/>
      <c r="D64" s="15"/>
      <c r="E64" s="16"/>
      <c r="G64" s="30"/>
    </row>
    <row r="65" spans="2:7" ht="28.5" customHeight="1">
      <c r="B65" s="128" t="s">
        <v>1067</v>
      </c>
      <c r="C65" s="128"/>
      <c r="D65" s="128"/>
      <c r="E65" s="128"/>
      <c r="G65" s="30"/>
    </row>
    <row r="66" spans="2:7" ht="36" customHeight="1">
      <c r="B66" s="128" t="s">
        <v>1033</v>
      </c>
      <c r="C66" s="128"/>
      <c r="D66" s="128"/>
      <c r="E66" s="128"/>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B66:E66"/>
    <mergeCell ref="A8:G8"/>
    <mergeCell ref="B65:E65"/>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K17" sqref="K17"/>
    </sheetView>
  </sheetViews>
  <sheetFormatPr baseColWidth="10" defaultColWidth="11.42578125" defaultRowHeight="15"/>
  <cols>
    <col min="1" max="1" width="15.5703125" customWidth="1"/>
    <col min="2" max="2" width="78.42578125" customWidth="1"/>
    <col min="3" max="4" width="17.140625" customWidth="1"/>
    <col min="5" max="5" width="18.140625" customWidth="1"/>
    <col min="6" max="6" width="11.85546875" bestFit="1" customWidth="1"/>
    <col min="7" max="7" width="13.140625" bestFit="1" customWidth="1"/>
    <col min="10" max="10" width="15.140625" bestFit="1" customWidth="1"/>
  </cols>
  <sheetData>
    <row r="1" spans="1:7" ht="28.5" customHeight="1">
      <c r="A1" s="120" t="s">
        <v>0</v>
      </c>
      <c r="B1" s="120"/>
      <c r="C1" s="120"/>
      <c r="D1" s="120"/>
      <c r="E1" s="120"/>
      <c r="F1" s="120"/>
      <c r="G1" s="3"/>
    </row>
    <row r="2" spans="1:7" ht="21" customHeight="1">
      <c r="A2" s="121" t="s">
        <v>1</v>
      </c>
      <c r="B2" s="121"/>
      <c r="C2" s="121"/>
      <c r="D2" s="121"/>
      <c r="E2" s="121"/>
      <c r="F2" s="121"/>
      <c r="G2" s="2"/>
    </row>
    <row r="3" spans="1:7" ht="15" customHeight="1">
      <c r="A3" s="129" t="s">
        <v>2</v>
      </c>
      <c r="B3" s="129"/>
      <c r="C3" s="129"/>
      <c r="D3" s="129"/>
      <c r="E3" s="129"/>
      <c r="F3" s="129"/>
      <c r="G3" s="1"/>
    </row>
    <row r="5" spans="1:7" ht="18.75" customHeight="1">
      <c r="A5" s="131" t="s">
        <v>14</v>
      </c>
      <c r="B5" s="131"/>
      <c r="C5" s="131"/>
      <c r="D5" s="131"/>
      <c r="E5" s="131"/>
      <c r="F5" s="131"/>
      <c r="G5" s="4"/>
    </row>
    <row r="6" spans="1:7" ht="18.75" customHeight="1">
      <c r="A6" s="131" t="s">
        <v>77</v>
      </c>
      <c r="B6" s="131"/>
      <c r="C6" s="131"/>
      <c r="D6" s="131"/>
      <c r="E6" s="131"/>
      <c r="F6" s="131"/>
      <c r="G6" s="5"/>
    </row>
    <row r="7" spans="1:7" ht="18.75">
      <c r="A7" s="136" t="s">
        <v>1065</v>
      </c>
      <c r="B7" s="136"/>
      <c r="C7" s="136"/>
      <c r="D7" s="136"/>
      <c r="E7" s="136"/>
      <c r="F7" s="136"/>
      <c r="G7" s="5"/>
    </row>
    <row r="8" spans="1:7" ht="15.75">
      <c r="A8" s="133" t="s">
        <v>3</v>
      </c>
      <c r="B8" s="133"/>
      <c r="C8" s="133"/>
      <c r="D8" s="133"/>
      <c r="E8" s="133"/>
      <c r="F8" s="133"/>
      <c r="G8" s="6"/>
    </row>
    <row r="11" spans="1:7" ht="15" customHeight="1">
      <c r="B11" s="132" t="s">
        <v>4</v>
      </c>
      <c r="C11" s="54" t="s">
        <v>5</v>
      </c>
      <c r="D11" s="54" t="s">
        <v>1026</v>
      </c>
      <c r="E11" s="134" t="s">
        <v>6</v>
      </c>
    </row>
    <row r="12" spans="1:7">
      <c r="B12" s="132"/>
      <c r="C12" s="60" t="s">
        <v>7</v>
      </c>
      <c r="D12" s="54" t="s">
        <v>1050</v>
      </c>
      <c r="E12" s="134"/>
    </row>
    <row r="13" spans="1:7">
      <c r="B13" s="23" t="s">
        <v>8</v>
      </c>
      <c r="C13" s="20">
        <f>C14+C35+C64+C72+C111</f>
        <v>1046280.711338</v>
      </c>
      <c r="D13" s="20">
        <f>D14+D35+D64+D72+D111</f>
        <v>1186218.8529294999</v>
      </c>
      <c r="E13" s="20">
        <f>E14+E35+E64+E72+E111</f>
        <v>1081362.6988544399</v>
      </c>
    </row>
    <row r="14" spans="1:7" s="7" customFormat="1">
      <c r="B14" s="45" t="s">
        <v>78</v>
      </c>
      <c r="C14" s="36">
        <f>C15+C21+C24+C28</f>
        <v>188916.58410200002</v>
      </c>
      <c r="D14" s="36">
        <f>D15+D21+D24+D28</f>
        <v>192178.12330771005</v>
      </c>
      <c r="E14" s="36">
        <f>E15+E21+E24+E28</f>
        <v>173870.90201345988</v>
      </c>
    </row>
    <row r="15" spans="1:7" s="7" customFormat="1">
      <c r="B15" s="24" t="s">
        <v>79</v>
      </c>
      <c r="C15" s="38">
        <f>SUM(C16:C20)</f>
        <v>87353.342327000006</v>
      </c>
      <c r="D15" s="38">
        <f>SUM(D16:D20)</f>
        <v>93714.363268260044</v>
      </c>
      <c r="E15" s="38">
        <f>SUM(E16:E20)</f>
        <v>83515.592641109979</v>
      </c>
    </row>
    <row r="16" spans="1:7" s="7" customFormat="1">
      <c r="B16" s="25" t="s">
        <v>80</v>
      </c>
      <c r="C16" s="30">
        <v>7149.0005890000002</v>
      </c>
      <c r="D16" s="30">
        <v>7104.3005890000004</v>
      </c>
      <c r="E16" s="30">
        <v>7104.3004154800064</v>
      </c>
    </row>
    <row r="17" spans="2:10" s="7" customFormat="1">
      <c r="B17" s="25" t="s">
        <v>81</v>
      </c>
      <c r="C17" s="30">
        <v>51260.473973</v>
      </c>
      <c r="D17" s="30">
        <v>54284.725517280058</v>
      </c>
      <c r="E17" s="30">
        <v>44202.221505959969</v>
      </c>
    </row>
    <row r="18" spans="2:10" s="7" customFormat="1">
      <c r="B18" s="25" t="s">
        <v>82</v>
      </c>
      <c r="C18" s="30">
        <v>22526.127259000001</v>
      </c>
      <c r="D18" s="30">
        <v>25045.496655979994</v>
      </c>
      <c r="E18" s="30">
        <v>24938.253813670002</v>
      </c>
    </row>
    <row r="19" spans="2:10" s="7" customFormat="1">
      <c r="B19" s="25" t="s">
        <v>83</v>
      </c>
      <c r="C19" s="30">
        <v>6408.7169059999997</v>
      </c>
      <c r="D19" s="30">
        <v>7270.8169059999991</v>
      </c>
      <c r="E19" s="30">
        <v>7270.8169059999973</v>
      </c>
    </row>
    <row r="20" spans="2:10" s="7" customFormat="1">
      <c r="B20" s="25" t="s">
        <v>84</v>
      </c>
      <c r="C20" s="30">
        <v>9.0236000000000001</v>
      </c>
      <c r="D20" s="30">
        <v>9.0236000000000001</v>
      </c>
      <c r="E20" s="30">
        <v>0</v>
      </c>
    </row>
    <row r="21" spans="2:10" s="7" customFormat="1">
      <c r="B21" s="24" t="s">
        <v>85</v>
      </c>
      <c r="C21" s="38">
        <f>SUM(C22:C23)</f>
        <v>9714.1068130000003</v>
      </c>
      <c r="D21" s="38">
        <f>SUM(D22:D23)</f>
        <v>11068.867889000001</v>
      </c>
      <c r="E21" s="38">
        <f>SUM(E22:E23)</f>
        <v>9032.9598037099877</v>
      </c>
    </row>
    <row r="22" spans="2:10" s="7" customFormat="1">
      <c r="B22" s="25" t="s">
        <v>86</v>
      </c>
      <c r="C22" s="30">
        <v>2879.0667659999999</v>
      </c>
      <c r="D22" s="30">
        <v>4037.2565649999997</v>
      </c>
      <c r="E22" s="30">
        <v>2670.244092260004</v>
      </c>
      <c r="J22" s="55"/>
    </row>
    <row r="23" spans="2:10" s="7" customFormat="1">
      <c r="B23" s="25" t="s">
        <v>87</v>
      </c>
      <c r="C23" s="30">
        <v>6835.0400470000004</v>
      </c>
      <c r="D23" s="30">
        <v>7031.6113240000004</v>
      </c>
      <c r="E23" s="30">
        <v>6362.7157114499832</v>
      </c>
    </row>
    <row r="24" spans="2:10" s="7" customFormat="1">
      <c r="B24" s="24" t="s">
        <v>88</v>
      </c>
      <c r="C24" s="38">
        <f>SUM(C25:C27)</f>
        <v>44340.533019999995</v>
      </c>
      <c r="D24" s="38">
        <f>SUM(D25:D27)</f>
        <v>38656.398963850006</v>
      </c>
      <c r="E24" s="38">
        <f>SUM(E25:E27)</f>
        <v>34639.152413729971</v>
      </c>
    </row>
    <row r="25" spans="2:10" s="7" customFormat="1">
      <c r="B25" s="25" t="s">
        <v>89</v>
      </c>
      <c r="C25" s="30">
        <v>39871.193261</v>
      </c>
      <c r="D25" s="30">
        <v>34696.117636850009</v>
      </c>
      <c r="E25" s="30">
        <v>31935.676568029969</v>
      </c>
    </row>
    <row r="26" spans="2:10" s="7" customFormat="1">
      <c r="B26" s="25" t="s">
        <v>90</v>
      </c>
      <c r="C26" s="30">
        <v>4399.0774499999998</v>
      </c>
      <c r="D26" s="30">
        <v>3886.923828</v>
      </c>
      <c r="E26" s="30">
        <v>2630.1435641700027</v>
      </c>
    </row>
    <row r="27" spans="2:10" s="7" customFormat="1">
      <c r="B27" s="25" t="s">
        <v>91</v>
      </c>
      <c r="C27" s="30">
        <v>70.262309000000002</v>
      </c>
      <c r="D27" s="30">
        <v>73.357499000000004</v>
      </c>
      <c r="E27" s="30">
        <v>73.332281530000017</v>
      </c>
    </row>
    <row r="28" spans="2:10" s="7" customFormat="1">
      <c r="B28" s="24" t="s">
        <v>92</v>
      </c>
      <c r="C28" s="38">
        <f>SUM(C29:C34)</f>
        <v>47508.601942000001</v>
      </c>
      <c r="D28" s="38">
        <f>SUM(D29:D34)</f>
        <v>48738.493186599968</v>
      </c>
      <c r="E28" s="38">
        <f>SUM(E29:E34)</f>
        <v>46683.197154909954</v>
      </c>
    </row>
    <row r="29" spans="2:10" s="7" customFormat="1">
      <c r="B29" s="25" t="s">
        <v>93</v>
      </c>
      <c r="C29" s="30">
        <v>21980.466557</v>
      </c>
      <c r="D29" s="30">
        <v>21932.404720039976</v>
      </c>
      <c r="E29" s="30">
        <v>20928.564193990005</v>
      </c>
    </row>
    <row r="30" spans="2:10" s="7" customFormat="1">
      <c r="B30" s="25" t="s">
        <v>94</v>
      </c>
      <c r="C30" s="30">
        <v>790.38165000000004</v>
      </c>
      <c r="D30" s="30">
        <v>822.59717489999969</v>
      </c>
      <c r="E30" s="30">
        <v>763.59412941999983</v>
      </c>
    </row>
    <row r="31" spans="2:10" s="7" customFormat="1">
      <c r="B31" s="25" t="s">
        <v>95</v>
      </c>
      <c r="C31" s="30">
        <v>17111.642338000001</v>
      </c>
      <c r="D31" s="30">
        <v>17542.442601080002</v>
      </c>
      <c r="E31" s="30">
        <v>17126.419781189961</v>
      </c>
    </row>
    <row r="32" spans="2:10" s="7" customFormat="1">
      <c r="B32" s="25" t="s">
        <v>96</v>
      </c>
      <c r="C32" s="30">
        <v>1030.544527</v>
      </c>
      <c r="D32" s="30">
        <v>1030.544527</v>
      </c>
      <c r="E32" s="30">
        <v>1030.5445270000007</v>
      </c>
    </row>
    <row r="33" spans="2:7" s="7" customFormat="1">
      <c r="B33" s="25" t="s">
        <v>97</v>
      </c>
      <c r="C33" s="30">
        <v>1978.776766</v>
      </c>
      <c r="D33" s="30">
        <v>2355.1068372400005</v>
      </c>
      <c r="E33" s="30">
        <v>1801.0641869500014</v>
      </c>
    </row>
    <row r="34" spans="2:7" s="7" customFormat="1">
      <c r="B34" s="25" t="s">
        <v>98</v>
      </c>
      <c r="C34" s="30">
        <v>4616.7901039999997</v>
      </c>
      <c r="D34" s="30">
        <v>5055.3973263399994</v>
      </c>
      <c r="E34" s="30">
        <v>5033.0103363599947</v>
      </c>
    </row>
    <row r="35" spans="2:7" s="7" customFormat="1">
      <c r="B35" s="45" t="s">
        <v>99</v>
      </c>
      <c r="C35" s="38">
        <f>C36+C39+C42+C44+C47+C50+C56+C58+C60</f>
        <v>144585.44502799996</v>
      </c>
      <c r="D35" s="38">
        <f>D36+D39+D42+D44+D47+D50+D56+D58+D60</f>
        <v>235349.23012001003</v>
      </c>
      <c r="E35" s="38">
        <f>E36+E39+E42+E44+E47+E50+E56+E58+E60</f>
        <v>203134.61664389016</v>
      </c>
    </row>
    <row r="36" spans="2:7" s="7" customFormat="1">
      <c r="B36" s="46" t="s">
        <v>100</v>
      </c>
      <c r="C36" s="38">
        <f>SUM(C37:C38)</f>
        <v>8231.4996439999995</v>
      </c>
      <c r="D36" s="38">
        <f>SUM(D37:D38)</f>
        <v>51440.876376000007</v>
      </c>
      <c r="E36" s="38">
        <f>SUM(E37:E38)</f>
        <v>45403.799324300053</v>
      </c>
    </row>
    <row r="37" spans="2:7" s="7" customFormat="1">
      <c r="B37" s="19" t="s">
        <v>101</v>
      </c>
      <c r="C37" s="30">
        <v>6767.4506460000002</v>
      </c>
      <c r="D37" s="30">
        <v>50025.894323000008</v>
      </c>
      <c r="E37" s="30">
        <v>44366.768070600054</v>
      </c>
    </row>
    <row r="38" spans="2:7">
      <c r="B38" s="19" t="s">
        <v>102</v>
      </c>
      <c r="C38" s="30">
        <v>1464.048998</v>
      </c>
      <c r="D38" s="30">
        <v>1414.9820529999988</v>
      </c>
      <c r="E38" s="30">
        <v>1037.0312536999991</v>
      </c>
      <c r="G38" s="7"/>
    </row>
    <row r="39" spans="2:7">
      <c r="B39" s="46" t="s">
        <v>103</v>
      </c>
      <c r="C39" s="38">
        <f>SUM(C40:C41)</f>
        <v>15254.708692999999</v>
      </c>
      <c r="D39" s="38">
        <f>SUM(D40:D41)</f>
        <v>25891.72461673</v>
      </c>
      <c r="E39" s="38">
        <f>SUM(E40:E41)</f>
        <v>23840.428700749984</v>
      </c>
      <c r="G39" s="7"/>
    </row>
    <row r="40" spans="2:7">
      <c r="B40" s="19" t="s">
        <v>104</v>
      </c>
      <c r="C40" s="30">
        <v>15135.783692999999</v>
      </c>
      <c r="D40" s="30">
        <v>25762.799616730001</v>
      </c>
      <c r="E40" s="30">
        <v>23711.503701799986</v>
      </c>
      <c r="G40" s="7"/>
    </row>
    <row r="41" spans="2:7">
      <c r="B41" s="19" t="s">
        <v>105</v>
      </c>
      <c r="C41" s="30">
        <v>118.925</v>
      </c>
      <c r="D41" s="30">
        <v>128.92500000000001</v>
      </c>
      <c r="E41" s="30">
        <v>128.92499895</v>
      </c>
      <c r="G41" s="7"/>
    </row>
    <row r="42" spans="2:7">
      <c r="B42" s="46" t="s">
        <v>106</v>
      </c>
      <c r="C42" s="38">
        <f>C43</f>
        <v>6356.9723809999996</v>
      </c>
      <c r="D42" s="38">
        <f>D43</f>
        <v>11652.654839000001</v>
      </c>
      <c r="E42" s="38">
        <f>E43</f>
        <v>8722.7349834000051</v>
      </c>
      <c r="G42" s="7"/>
    </row>
    <row r="43" spans="2:7">
      <c r="B43" s="19" t="s">
        <v>107</v>
      </c>
      <c r="C43" s="30">
        <v>6356.9723809999996</v>
      </c>
      <c r="D43" s="30">
        <v>11652.654839000001</v>
      </c>
      <c r="E43" s="30">
        <v>8722.7349834000051</v>
      </c>
      <c r="G43" s="7"/>
    </row>
    <row r="44" spans="2:7">
      <c r="B44" s="46" t="s">
        <v>108</v>
      </c>
      <c r="C44" s="38">
        <f>C45+C46</f>
        <v>56531.139603999996</v>
      </c>
      <c r="D44" s="38">
        <f>D45+D46</f>
        <v>83241.327845660009</v>
      </c>
      <c r="E44" s="38">
        <f>E45+E46</f>
        <v>73521.312055490009</v>
      </c>
      <c r="G44" s="7"/>
    </row>
    <row r="45" spans="2:7">
      <c r="B45" s="19" t="s">
        <v>109</v>
      </c>
      <c r="C45" s="30">
        <v>56162.629481999997</v>
      </c>
      <c r="D45" s="30">
        <v>83219.310626080012</v>
      </c>
      <c r="E45" s="30">
        <v>73512.094980450012</v>
      </c>
      <c r="G45" s="7"/>
    </row>
    <row r="46" spans="2:7">
      <c r="B46" s="19" t="s">
        <v>110</v>
      </c>
      <c r="C46" s="30">
        <v>368.51012200000002</v>
      </c>
      <c r="D46" s="30">
        <v>22.017219579999985</v>
      </c>
      <c r="E46" s="30">
        <v>9.217075040000001</v>
      </c>
      <c r="G46" s="7"/>
    </row>
    <row r="47" spans="2:7">
      <c r="B47" s="46" t="s">
        <v>111</v>
      </c>
      <c r="C47" s="38">
        <f>SUM(C48:C49)</f>
        <v>414.77044000000001</v>
      </c>
      <c r="D47" s="38">
        <f>SUM(D48:D49)</f>
        <v>426.48125806000002</v>
      </c>
      <c r="E47" s="38">
        <f>SUM(E48:E49)</f>
        <v>312.55179912000011</v>
      </c>
      <c r="G47" s="7"/>
    </row>
    <row r="48" spans="2:7">
      <c r="B48" s="19" t="s">
        <v>112</v>
      </c>
      <c r="C48" s="30">
        <v>414.77044000000001</v>
      </c>
      <c r="D48" s="30">
        <v>420.75944034000003</v>
      </c>
      <c r="E48" s="30">
        <v>310.05624925000012</v>
      </c>
      <c r="G48" s="7"/>
    </row>
    <row r="49" spans="2:7">
      <c r="B49" s="19" t="s">
        <v>246</v>
      </c>
      <c r="C49" s="30">
        <v>0</v>
      </c>
      <c r="D49" s="30">
        <v>5.7218177199999998</v>
      </c>
      <c r="E49" s="30">
        <v>2.4955498700000001</v>
      </c>
      <c r="G49" s="7"/>
    </row>
    <row r="50" spans="2:7">
      <c r="B50" s="46" t="s">
        <v>113</v>
      </c>
      <c r="C50" s="38">
        <f>SUM(C51:C55)</f>
        <v>46645.017339999999</v>
      </c>
      <c r="D50" s="38">
        <f>SUM(D51:D55)</f>
        <v>52917.285567600004</v>
      </c>
      <c r="E50" s="38">
        <f>SUM(E51:E55)</f>
        <v>45553.96348533011</v>
      </c>
      <c r="G50" s="7"/>
    </row>
    <row r="51" spans="2:7">
      <c r="B51" s="19" t="s">
        <v>114</v>
      </c>
      <c r="C51" s="30">
        <v>31641.071610999999</v>
      </c>
      <c r="D51" s="30">
        <v>34414.78578156</v>
      </c>
      <c r="E51" s="30">
        <v>29597.587019130104</v>
      </c>
      <c r="G51" s="7"/>
    </row>
    <row r="52" spans="2:7">
      <c r="B52" s="19" t="s">
        <v>115</v>
      </c>
      <c r="C52" s="30">
        <v>55.864887000000003</v>
      </c>
      <c r="D52" s="30">
        <v>71.224362480000011</v>
      </c>
      <c r="E52" s="30">
        <v>55.680977090000006</v>
      </c>
      <c r="G52" s="7"/>
    </row>
    <row r="53" spans="2:7">
      <c r="B53" s="19" t="s">
        <v>116</v>
      </c>
      <c r="C53" s="30">
        <v>8679.6674540000004</v>
      </c>
      <c r="D53" s="30">
        <v>13313.788857</v>
      </c>
      <c r="E53" s="30">
        <v>11184.097706770004</v>
      </c>
      <c r="G53" s="7"/>
    </row>
    <row r="54" spans="2:7">
      <c r="B54" s="19" t="s">
        <v>117</v>
      </c>
      <c r="C54" s="30">
        <v>2586.7199999999998</v>
      </c>
      <c r="D54" s="30">
        <v>2586.7199999999998</v>
      </c>
      <c r="E54" s="30">
        <v>2446.0572622599998</v>
      </c>
      <c r="G54" s="7"/>
    </row>
    <row r="55" spans="2:7">
      <c r="B55" s="19" t="s">
        <v>118</v>
      </c>
      <c r="C55" s="30">
        <v>3681.6933880000001</v>
      </c>
      <c r="D55" s="30">
        <v>2530.7665665599998</v>
      </c>
      <c r="E55" s="30">
        <v>2270.5405200799996</v>
      </c>
      <c r="G55" s="7"/>
    </row>
    <row r="56" spans="2:7">
      <c r="B56" s="46" t="s">
        <v>119</v>
      </c>
      <c r="C56" s="38">
        <f>C57</f>
        <v>4526.0949650000002</v>
      </c>
      <c r="D56" s="38">
        <f>D57</f>
        <v>2212.9373685200003</v>
      </c>
      <c r="E56" s="38">
        <f>E57</f>
        <v>1800.3313734999995</v>
      </c>
      <c r="G56" s="7"/>
    </row>
    <row r="57" spans="2:7">
      <c r="B57" s="19" t="s">
        <v>120</v>
      </c>
      <c r="C57" s="30">
        <v>4526.0949650000002</v>
      </c>
      <c r="D57" s="30">
        <v>2212.9373685200003</v>
      </c>
      <c r="E57" s="30">
        <v>1800.3313734999995</v>
      </c>
      <c r="G57" s="7"/>
    </row>
    <row r="58" spans="2:7">
      <c r="B58" s="46" t="s">
        <v>121</v>
      </c>
      <c r="C58" s="38">
        <f>C59</f>
        <v>149.70302000000001</v>
      </c>
      <c r="D58" s="38">
        <f>D59</f>
        <v>149.70302100000001</v>
      </c>
      <c r="E58" s="38">
        <f>E59</f>
        <v>149.70301935000001</v>
      </c>
      <c r="G58" s="7"/>
    </row>
    <row r="59" spans="2:7">
      <c r="B59" s="19" t="s">
        <v>122</v>
      </c>
      <c r="C59" s="30">
        <v>149.70302000000001</v>
      </c>
      <c r="D59" s="30">
        <v>149.70302100000001</v>
      </c>
      <c r="E59" s="30">
        <v>149.70301935000001</v>
      </c>
      <c r="G59" s="7"/>
    </row>
    <row r="60" spans="2:7">
      <c r="B60" s="46" t="s">
        <v>123</v>
      </c>
      <c r="C60" s="38">
        <f>SUM(C61:C63)</f>
        <v>6475.5389409999998</v>
      </c>
      <c r="D60" s="38">
        <f t="shared" ref="D60:E60" si="0">SUM(D61:D63)</f>
        <v>7416.2392274400008</v>
      </c>
      <c r="E60" s="38">
        <f t="shared" si="0"/>
        <v>3829.7919026500072</v>
      </c>
      <c r="G60" s="7"/>
    </row>
    <row r="61" spans="2:7">
      <c r="B61" s="19" t="s">
        <v>1030</v>
      </c>
      <c r="C61" s="38">
        <v>0</v>
      </c>
      <c r="D61" s="30">
        <v>0</v>
      </c>
      <c r="E61" s="30">
        <v>0</v>
      </c>
      <c r="G61" s="7"/>
    </row>
    <row r="62" spans="2:7">
      <c r="B62" s="19" t="s">
        <v>124</v>
      </c>
      <c r="C62" s="30">
        <v>3.1861320000000002</v>
      </c>
      <c r="D62" s="30">
        <v>5.2099397100000013</v>
      </c>
      <c r="E62" s="30">
        <v>0.41458487999999999</v>
      </c>
      <c r="G62" s="7"/>
    </row>
    <row r="63" spans="2:7">
      <c r="B63" s="19" t="s">
        <v>125</v>
      </c>
      <c r="C63" s="30">
        <v>6472.352809</v>
      </c>
      <c r="D63" s="30">
        <v>7411.0292877300008</v>
      </c>
      <c r="E63" s="30">
        <v>3829.3773177700073</v>
      </c>
      <c r="G63" s="7"/>
    </row>
    <row r="64" spans="2:7">
      <c r="B64" s="45" t="s">
        <v>126</v>
      </c>
      <c r="C64" s="38">
        <f>C65+C68</f>
        <v>8574.2416110000013</v>
      </c>
      <c r="D64" s="38">
        <f>D65+D68</f>
        <v>8810.8375686500003</v>
      </c>
      <c r="E64" s="38">
        <f>E65+E68</f>
        <v>6166.7424867499976</v>
      </c>
      <c r="G64" s="7"/>
    </row>
    <row r="65" spans="2:7">
      <c r="B65" s="46" t="s">
        <v>127</v>
      </c>
      <c r="C65" s="38">
        <f>SUM(C66:C67)</f>
        <v>2974.5477810000002</v>
      </c>
      <c r="D65" s="38">
        <f>SUM(D66:D67)</f>
        <v>3427.4917053399995</v>
      </c>
      <c r="E65" s="38">
        <f>SUM(E66:E67)</f>
        <v>2425.2245087200017</v>
      </c>
      <c r="G65" s="7"/>
    </row>
    <row r="66" spans="2:7">
      <c r="B66" s="19" t="s">
        <v>128</v>
      </c>
      <c r="C66" s="30">
        <v>1473.071631</v>
      </c>
      <c r="D66" s="30">
        <v>2248.2728643399996</v>
      </c>
      <c r="E66" s="30">
        <v>1485.0864534900018</v>
      </c>
      <c r="G66" s="7"/>
    </row>
    <row r="67" spans="2:7">
      <c r="B67" s="19" t="s">
        <v>129</v>
      </c>
      <c r="C67" s="30">
        <v>1501.47615</v>
      </c>
      <c r="D67" s="30">
        <v>1179.2188410000001</v>
      </c>
      <c r="E67" s="30">
        <v>940.13805523000019</v>
      </c>
      <c r="G67" s="7"/>
    </row>
    <row r="68" spans="2:7">
      <c r="B68" s="46" t="s">
        <v>130</v>
      </c>
      <c r="C68" s="38">
        <f>SUM(C69:C71)</f>
        <v>5599.6938300000002</v>
      </c>
      <c r="D68" s="38">
        <f>SUM(D69:D71)</f>
        <v>5383.3458633099999</v>
      </c>
      <c r="E68" s="38">
        <f>SUM(E69:E71)</f>
        <v>3741.5179780299959</v>
      </c>
      <c r="F68" s="38"/>
      <c r="G68" s="7"/>
    </row>
    <row r="69" spans="2:7">
      <c r="B69" s="19" t="s">
        <v>131</v>
      </c>
      <c r="C69" s="30">
        <v>3760.5573829999998</v>
      </c>
      <c r="D69" s="30">
        <v>4082.3158863100002</v>
      </c>
      <c r="E69" s="30">
        <v>2877.869081399997</v>
      </c>
      <c r="G69" s="7"/>
    </row>
    <row r="70" spans="2:7">
      <c r="B70" s="19" t="s">
        <v>132</v>
      </c>
      <c r="C70" s="30">
        <v>1315.2848980000001</v>
      </c>
      <c r="D70" s="30">
        <v>783.49356999999964</v>
      </c>
      <c r="E70" s="30">
        <v>423.36112026000006</v>
      </c>
      <c r="G70" s="7"/>
    </row>
    <row r="71" spans="2:7">
      <c r="B71" s="19" t="s">
        <v>133</v>
      </c>
      <c r="C71" s="30">
        <v>523.85154899999998</v>
      </c>
      <c r="D71" s="30">
        <v>517.53640700000005</v>
      </c>
      <c r="E71" s="30">
        <v>440.28777636999905</v>
      </c>
      <c r="G71" s="7"/>
    </row>
    <row r="72" spans="2:7">
      <c r="B72" s="45" t="s">
        <v>134</v>
      </c>
      <c r="C72" s="38">
        <f>C73+C77+C82+C89+C101</f>
        <v>487165.387712</v>
      </c>
      <c r="D72" s="38">
        <f>D73+D77+D82+D89+D101</f>
        <v>538465.10904812999</v>
      </c>
      <c r="E72" s="38">
        <f>E73+E77+E82+E89+E101</f>
        <v>490985.47777322005</v>
      </c>
      <c r="G72" s="7"/>
    </row>
    <row r="73" spans="2:7">
      <c r="B73" s="46" t="s">
        <v>135</v>
      </c>
      <c r="C73" s="38">
        <f>SUM(C74:C76)</f>
        <v>27273.500172</v>
      </c>
      <c r="D73" s="38">
        <f>SUM(D74:D76)</f>
        <v>39292.086243570004</v>
      </c>
      <c r="E73" s="38">
        <f>SUM(E74:E76)</f>
        <v>34433.965190119998</v>
      </c>
      <c r="G73" s="7"/>
    </row>
    <row r="74" spans="2:7">
      <c r="B74" s="19" t="s">
        <v>136</v>
      </c>
      <c r="C74" s="30">
        <v>7072.3823839999995</v>
      </c>
      <c r="D74" s="30">
        <v>13915.007148210001</v>
      </c>
      <c r="E74" s="30">
        <v>13853.528540400006</v>
      </c>
      <c r="G74" s="7"/>
    </row>
    <row r="75" spans="2:7">
      <c r="B75" s="19" t="s">
        <v>137</v>
      </c>
      <c r="C75" s="30">
        <v>693.58747300000005</v>
      </c>
      <c r="D75" s="30">
        <v>477.39343066000009</v>
      </c>
      <c r="E75" s="30">
        <v>172.39537011000004</v>
      </c>
      <c r="G75" s="7"/>
    </row>
    <row r="76" spans="2:7">
      <c r="B76" s="19" t="s">
        <v>138</v>
      </c>
      <c r="C76" s="30">
        <v>19507.530315</v>
      </c>
      <c r="D76" s="30">
        <v>24899.685664700002</v>
      </c>
      <c r="E76" s="30">
        <v>20408.041279609995</v>
      </c>
      <c r="G76" s="7"/>
    </row>
    <row r="77" spans="2:7">
      <c r="B77" s="46" t="s">
        <v>139</v>
      </c>
      <c r="C77" s="38">
        <f>SUM(C78:C81)</f>
        <v>108748.061445</v>
      </c>
      <c r="D77" s="38">
        <f>SUM(D78:D81)</f>
        <v>118621.95060170996</v>
      </c>
      <c r="E77" s="38">
        <f>SUM(E78:E81)</f>
        <v>109955.20988857992</v>
      </c>
    </row>
    <row r="78" spans="2:7">
      <c r="B78" s="19" t="s">
        <v>140</v>
      </c>
      <c r="C78" s="30">
        <v>7503.9981449999996</v>
      </c>
      <c r="D78" s="30">
        <v>9900.8066825099959</v>
      </c>
      <c r="E78" s="30">
        <v>9477.3377647300003</v>
      </c>
    </row>
    <row r="79" spans="2:7">
      <c r="B79" s="19" t="s">
        <v>141</v>
      </c>
      <c r="C79" s="30">
        <v>5198.7089059999998</v>
      </c>
      <c r="D79" s="30">
        <v>5552.5569219699964</v>
      </c>
      <c r="E79" s="30">
        <v>4362.9099975799991</v>
      </c>
    </row>
    <row r="80" spans="2:7">
      <c r="B80" s="19" t="s">
        <v>142</v>
      </c>
      <c r="C80" s="30">
        <v>14.966450999999999</v>
      </c>
      <c r="D80" s="30">
        <v>9.4186747799999999</v>
      </c>
      <c r="E80" s="30">
        <v>7.4707477799999982</v>
      </c>
    </row>
    <row r="81" spans="2:5">
      <c r="B81" s="19" t="s">
        <v>143</v>
      </c>
      <c r="C81" s="30">
        <v>96030.387942999994</v>
      </c>
      <c r="D81" s="30">
        <v>103159.16832244997</v>
      </c>
      <c r="E81" s="30">
        <v>96107.491378489925</v>
      </c>
    </row>
    <row r="82" spans="2:5">
      <c r="B82" s="46" t="s">
        <v>144</v>
      </c>
      <c r="C82" s="38">
        <f>SUM(C83:C88)</f>
        <v>6944.9247599999999</v>
      </c>
      <c r="D82" s="38">
        <f>SUM(D83:D88)</f>
        <v>8502.795348550002</v>
      </c>
      <c r="E82" s="38">
        <f>SUM(E83:E88)</f>
        <v>7697.1463618899988</v>
      </c>
    </row>
    <row r="83" spans="2:5">
      <c r="B83" s="19" t="s">
        <v>145</v>
      </c>
      <c r="C83" s="30">
        <v>885.88282300000003</v>
      </c>
      <c r="D83" s="30">
        <v>1063.59379066</v>
      </c>
      <c r="E83" s="30">
        <v>998.56306609999876</v>
      </c>
    </row>
    <row r="84" spans="2:5">
      <c r="B84" s="19" t="s">
        <v>146</v>
      </c>
      <c r="C84" s="30">
        <v>784.92586400000005</v>
      </c>
      <c r="D84" s="30">
        <v>946.31342062000022</v>
      </c>
      <c r="E84" s="30">
        <v>750.87163899000052</v>
      </c>
    </row>
    <row r="85" spans="2:5">
      <c r="B85" s="19" t="s">
        <v>147</v>
      </c>
      <c r="C85" s="30">
        <v>3230.201118</v>
      </c>
      <c r="D85" s="30">
        <v>3790.8880422600023</v>
      </c>
      <c r="E85" s="30">
        <v>3332.757627980001</v>
      </c>
    </row>
    <row r="86" spans="2:5">
      <c r="B86" s="19" t="s">
        <v>1031</v>
      </c>
      <c r="C86" s="30">
        <v>0</v>
      </c>
      <c r="D86" s="30">
        <v>7.3559999999999999</v>
      </c>
      <c r="E86" s="30">
        <v>7.3551000000000002</v>
      </c>
    </row>
    <row r="87" spans="2:5">
      <c r="B87" s="25" t="s">
        <v>148</v>
      </c>
      <c r="C87" s="30">
        <v>398.34939200000002</v>
      </c>
      <c r="D87" s="30">
        <v>919.60229601000015</v>
      </c>
      <c r="E87" s="30">
        <v>903.20825749000051</v>
      </c>
    </row>
    <row r="88" spans="2:5">
      <c r="B88" s="19" t="s">
        <v>149</v>
      </c>
      <c r="C88" s="30">
        <v>1645.5655630000001</v>
      </c>
      <c r="D88" s="30">
        <v>1775.0417990000001</v>
      </c>
      <c r="E88" s="30">
        <v>1704.3906713299987</v>
      </c>
    </row>
    <row r="89" spans="2:5">
      <c r="B89" s="46" t="s">
        <v>150</v>
      </c>
      <c r="C89" s="38">
        <f>SUM(C90:C100)</f>
        <v>234833.06798800002</v>
      </c>
      <c r="D89" s="38">
        <f>SUM(D90:D100)</f>
        <v>236050.28895989002</v>
      </c>
      <c r="E89" s="38">
        <f>SUM(E90:E100)</f>
        <v>213385.76424404004</v>
      </c>
    </row>
    <row r="90" spans="2:5">
      <c r="B90" s="19" t="s">
        <v>151</v>
      </c>
      <c r="C90" s="30">
        <v>11656.995863</v>
      </c>
      <c r="D90" s="30">
        <v>10263.062421330003</v>
      </c>
      <c r="E90" s="30">
        <v>8444.186764529999</v>
      </c>
    </row>
    <row r="91" spans="2:5">
      <c r="B91" s="19" t="s">
        <v>152</v>
      </c>
      <c r="C91" s="30">
        <v>88582.901983000003</v>
      </c>
      <c r="D91" s="30">
        <v>97665.976609630001</v>
      </c>
      <c r="E91" s="30">
        <v>88803.484235260024</v>
      </c>
    </row>
    <row r="92" spans="2:5">
      <c r="B92" s="19" t="s">
        <v>153</v>
      </c>
      <c r="C92" s="30">
        <v>28870.641616000001</v>
      </c>
      <c r="D92" s="30">
        <v>33380.009984179997</v>
      </c>
      <c r="E92" s="30">
        <v>30770.81533987002</v>
      </c>
    </row>
    <row r="93" spans="2:5">
      <c r="B93" s="19" t="s">
        <v>154</v>
      </c>
      <c r="C93" s="30">
        <v>19658.955782000001</v>
      </c>
      <c r="D93" s="30">
        <v>20515.050903570002</v>
      </c>
      <c r="E93" s="30">
        <v>19575.748540240023</v>
      </c>
    </row>
    <row r="94" spans="2:5">
      <c r="B94" s="19" t="s">
        <v>155</v>
      </c>
      <c r="C94" s="30">
        <v>6356.0970159999997</v>
      </c>
      <c r="D94" s="30">
        <v>5971.1185644899997</v>
      </c>
      <c r="E94" s="30">
        <v>5028.3205023299988</v>
      </c>
    </row>
    <row r="95" spans="2:5">
      <c r="B95" s="19" t="s">
        <v>156</v>
      </c>
      <c r="C95" s="30">
        <v>10150.073273</v>
      </c>
      <c r="D95" s="30">
        <v>10689.791752859994</v>
      </c>
      <c r="E95" s="30">
        <v>8153.7677147100112</v>
      </c>
    </row>
    <row r="96" spans="2:5">
      <c r="B96" s="19" t="s">
        <v>157</v>
      </c>
      <c r="C96" s="30">
        <v>1439.332525</v>
      </c>
      <c r="D96" s="30">
        <v>1347.0894242200006</v>
      </c>
      <c r="E96" s="30">
        <v>1204.8459981400013</v>
      </c>
    </row>
    <row r="97" spans="2:8">
      <c r="B97" s="19" t="s">
        <v>158</v>
      </c>
      <c r="C97" s="30">
        <v>447.39010300000001</v>
      </c>
      <c r="D97" s="30">
        <v>540.23245482000016</v>
      </c>
      <c r="E97" s="30">
        <v>531.77178222999953</v>
      </c>
    </row>
    <row r="98" spans="2:8">
      <c r="B98" s="19" t="s">
        <v>159</v>
      </c>
      <c r="C98" s="30">
        <v>186.18848800000001</v>
      </c>
      <c r="D98" s="30">
        <v>226.82860500000004</v>
      </c>
      <c r="E98" s="30">
        <v>186.14339898000003</v>
      </c>
    </row>
    <row r="99" spans="2:8">
      <c r="B99" s="19" t="s">
        <v>160</v>
      </c>
      <c r="C99" s="30">
        <v>245.54543699999999</v>
      </c>
      <c r="D99" s="30">
        <v>269.24543699999998</v>
      </c>
      <c r="E99" s="30">
        <v>240.97685341000002</v>
      </c>
    </row>
    <row r="100" spans="2:8">
      <c r="B100" s="19" t="s">
        <v>161</v>
      </c>
      <c r="C100" s="30">
        <v>67238.945902000007</v>
      </c>
      <c r="D100" s="30">
        <v>55181.88280279006</v>
      </c>
      <c r="E100" s="30">
        <v>50445.703114339994</v>
      </c>
    </row>
    <row r="101" spans="2:8">
      <c r="B101" s="46" t="s">
        <v>162</v>
      </c>
      <c r="C101" s="38">
        <f>SUM(C102:C110)</f>
        <v>109365.83334700001</v>
      </c>
      <c r="D101" s="38">
        <f>SUM(D102:D110)</f>
        <v>135997.98789441001</v>
      </c>
      <c r="E101" s="38">
        <f>SUM(E102:E110)</f>
        <v>125513.39208859007</v>
      </c>
    </row>
    <row r="102" spans="2:8" ht="15.75" customHeight="1">
      <c r="B102" s="19" t="s">
        <v>163</v>
      </c>
      <c r="C102" s="30">
        <v>50099.635559000002</v>
      </c>
      <c r="D102" s="30">
        <v>57744.997879149989</v>
      </c>
      <c r="E102" s="30">
        <v>57545.491707280031</v>
      </c>
      <c r="H102" s="61"/>
    </row>
    <row r="103" spans="2:8">
      <c r="B103" s="19" t="s">
        <v>164</v>
      </c>
      <c r="C103" s="30">
        <v>22.642714999999999</v>
      </c>
      <c r="D103" s="30">
        <v>4.3172819999999996</v>
      </c>
      <c r="E103" s="30">
        <v>4.31728179</v>
      </c>
    </row>
    <row r="104" spans="2:8">
      <c r="B104" s="19" t="s">
        <v>165</v>
      </c>
      <c r="C104" s="30">
        <v>2458.875438</v>
      </c>
      <c r="D104" s="30">
        <v>1524.48</v>
      </c>
      <c r="E104" s="30">
        <v>1369.6314996399997</v>
      </c>
    </row>
    <row r="105" spans="2:8">
      <c r="B105" s="19" t="s">
        <v>166</v>
      </c>
      <c r="C105" s="30">
        <v>2423.5843580000001</v>
      </c>
      <c r="D105" s="30">
        <v>5267.9691151000043</v>
      </c>
      <c r="E105" s="30">
        <v>4574.6660299499981</v>
      </c>
    </row>
    <row r="106" spans="2:8">
      <c r="B106" s="19" t="s">
        <v>167</v>
      </c>
      <c r="C106" s="30">
        <v>499.61615499999999</v>
      </c>
      <c r="D106" s="30">
        <v>668.06478498000013</v>
      </c>
      <c r="E106" s="30">
        <v>448.60760055000031</v>
      </c>
    </row>
    <row r="107" spans="2:8">
      <c r="B107" s="19" t="s">
        <v>168</v>
      </c>
      <c r="C107" s="30">
        <v>2037.466923</v>
      </c>
      <c r="D107" s="30">
        <v>1783.6621511900005</v>
      </c>
      <c r="E107" s="30">
        <v>805.91327325999919</v>
      </c>
    </row>
    <row r="108" spans="2:8">
      <c r="B108" s="19" t="s">
        <v>169</v>
      </c>
      <c r="C108" s="30">
        <v>50104.827108999998</v>
      </c>
      <c r="D108" s="30">
        <v>65992.19802698998</v>
      </c>
      <c r="E108" s="30">
        <v>57790.049558440041</v>
      </c>
    </row>
    <row r="109" spans="2:8">
      <c r="B109" s="19" t="s">
        <v>170</v>
      </c>
      <c r="C109" s="30">
        <v>80.791075000000006</v>
      </c>
      <c r="D109" s="30">
        <v>63.748182</v>
      </c>
      <c r="E109" s="30">
        <v>51.962428469999992</v>
      </c>
    </row>
    <row r="110" spans="2:8">
      <c r="B110" s="19" t="s">
        <v>171</v>
      </c>
      <c r="C110" s="30">
        <v>1638.3940150000001</v>
      </c>
      <c r="D110" s="30">
        <v>2948.5504729999998</v>
      </c>
      <c r="E110" s="30">
        <v>2922.7527092100013</v>
      </c>
    </row>
    <row r="111" spans="2:8" ht="15" customHeight="1">
      <c r="B111" s="45" t="s">
        <v>172</v>
      </c>
      <c r="C111" s="38">
        <f>C112</f>
        <v>217039.05288500001</v>
      </c>
      <c r="D111" s="38">
        <f>D112</f>
        <v>211415.55288500001</v>
      </c>
      <c r="E111" s="38">
        <f>E112</f>
        <v>207204.95993711997</v>
      </c>
    </row>
    <row r="112" spans="2:8">
      <c r="B112" s="18" t="s">
        <v>173</v>
      </c>
      <c r="C112" s="30">
        <f>C113</f>
        <v>217039.05288500001</v>
      </c>
      <c r="D112" s="30">
        <f>D113</f>
        <v>211415.55288500001</v>
      </c>
      <c r="E112" s="30">
        <f>(E113)</f>
        <v>207204.95993711997</v>
      </c>
    </row>
    <row r="113" spans="2:7">
      <c r="B113" s="19" t="s">
        <v>174</v>
      </c>
      <c r="C113" s="30">
        <v>217039.05288500001</v>
      </c>
      <c r="D113" s="30">
        <v>211415.55288500001</v>
      </c>
      <c r="E113" s="30">
        <v>207204.95993711997</v>
      </c>
    </row>
    <row r="114" spans="2:7">
      <c r="B114" s="23" t="s">
        <v>27</v>
      </c>
      <c r="C114" s="20">
        <f t="shared" ref="C114:E116" si="1">C115</f>
        <v>109284.59931200001</v>
      </c>
      <c r="D114" s="20">
        <f t="shared" si="1"/>
        <v>89208.729231000005</v>
      </c>
      <c r="E114" s="20">
        <f t="shared" si="1"/>
        <v>69101.492557589998</v>
      </c>
    </row>
    <row r="115" spans="2:7">
      <c r="B115" s="47" t="s">
        <v>175</v>
      </c>
      <c r="C115" s="36">
        <f t="shared" si="1"/>
        <v>109284.59931200001</v>
      </c>
      <c r="D115" s="36">
        <f t="shared" si="1"/>
        <v>89208.729231000005</v>
      </c>
      <c r="E115" s="36">
        <f t="shared" si="1"/>
        <v>69101.492557589998</v>
      </c>
    </row>
    <row r="116" spans="2:7">
      <c r="B116" s="18" t="s">
        <v>176</v>
      </c>
      <c r="C116" s="37">
        <f>C117</f>
        <v>109284.59931200001</v>
      </c>
      <c r="D116" s="37">
        <f t="shared" si="1"/>
        <v>89208.729231000005</v>
      </c>
      <c r="E116" s="37">
        <f t="shared" si="1"/>
        <v>69101.492557589998</v>
      </c>
    </row>
    <row r="117" spans="2:7">
      <c r="B117" s="19" t="s">
        <v>177</v>
      </c>
      <c r="C117" s="37">
        <v>109284.59931200001</v>
      </c>
      <c r="D117" s="37">
        <v>89208.729231000005</v>
      </c>
      <c r="E117" s="37">
        <v>69101.492557589998</v>
      </c>
    </row>
    <row r="118" spans="2:7">
      <c r="B118" s="35" t="s">
        <v>32</v>
      </c>
      <c r="C118" s="31">
        <f>C13+C114</f>
        <v>1155565.3106500001</v>
      </c>
      <c r="D118" s="31">
        <f>D13+D114</f>
        <v>1275427.5821604999</v>
      </c>
      <c r="E118" s="31">
        <f>E13+E114</f>
        <v>1150464.1914120298</v>
      </c>
    </row>
    <row r="119" spans="2:7">
      <c r="B119" s="15" t="s">
        <v>13</v>
      </c>
      <c r="C119" s="16"/>
      <c r="D119" s="16"/>
      <c r="E119" s="16"/>
      <c r="G119" s="11"/>
    </row>
    <row r="120" spans="2:7" ht="26.25" customHeight="1">
      <c r="B120" s="128" t="s">
        <v>1067</v>
      </c>
      <c r="C120" s="128"/>
      <c r="D120" s="128"/>
      <c r="E120" s="128"/>
    </row>
    <row r="121" spans="2:7" ht="26.25" customHeight="1">
      <c r="B121" s="128" t="s">
        <v>1033</v>
      </c>
      <c r="C121" s="128"/>
      <c r="D121" s="128"/>
      <c r="E121" s="128"/>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J111"/>
  <sheetViews>
    <sheetView showGridLines="0" zoomScaleNormal="100" workbookViewId="0">
      <selection activeCell="D86" sqref="D86:E86"/>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 min="10" max="10" width="12" bestFit="1" customWidth="1"/>
  </cols>
  <sheetData>
    <row r="1" spans="1:10" ht="28.5" customHeight="1">
      <c r="A1" s="120" t="s">
        <v>0</v>
      </c>
      <c r="B1" s="120"/>
      <c r="C1" s="120"/>
      <c r="D1" s="120"/>
      <c r="E1" s="120"/>
      <c r="F1" s="120"/>
    </row>
    <row r="2" spans="1:10" ht="21" customHeight="1">
      <c r="A2" s="121" t="s">
        <v>1</v>
      </c>
      <c r="B2" s="121"/>
      <c r="C2" s="121"/>
      <c r="D2" s="121"/>
      <c r="E2" s="121"/>
      <c r="F2" s="121"/>
    </row>
    <row r="3" spans="1:10" ht="15" customHeight="1">
      <c r="A3" s="129" t="s">
        <v>2</v>
      </c>
      <c r="B3" s="129"/>
      <c r="C3" s="129"/>
      <c r="D3" s="129"/>
      <c r="E3" s="129"/>
      <c r="F3" s="129"/>
    </row>
    <row r="5" spans="1:10" ht="18.75" customHeight="1">
      <c r="A5" s="131" t="s">
        <v>14</v>
      </c>
      <c r="B5" s="131"/>
      <c r="C5" s="131"/>
      <c r="D5" s="131"/>
      <c r="E5" s="131"/>
      <c r="F5" s="131"/>
      <c r="G5" s="131"/>
    </row>
    <row r="6" spans="1:10" ht="18.75">
      <c r="A6" s="130" t="s">
        <v>178</v>
      </c>
      <c r="B6" s="130"/>
      <c r="C6" s="130"/>
      <c r="D6" s="130"/>
      <c r="E6" s="130"/>
      <c r="F6" s="130"/>
    </row>
    <row r="7" spans="1:10" ht="18.75">
      <c r="A7" s="136" t="s">
        <v>1065</v>
      </c>
      <c r="B7" s="136"/>
      <c r="C7" s="136"/>
      <c r="D7" s="136"/>
      <c r="E7" s="136"/>
      <c r="F7" s="136"/>
      <c r="I7" s="12"/>
    </row>
    <row r="8" spans="1:10" ht="15.75">
      <c r="A8" s="133" t="s">
        <v>3</v>
      </c>
      <c r="B8" s="133"/>
      <c r="C8" s="133"/>
      <c r="D8" s="133"/>
      <c r="E8" s="133"/>
      <c r="F8" s="133"/>
    </row>
    <row r="11" spans="1:10" ht="15" customHeight="1">
      <c r="B11" s="132" t="s">
        <v>4</v>
      </c>
      <c r="C11" s="54" t="s">
        <v>5</v>
      </c>
      <c r="D11" s="54" t="s">
        <v>1026</v>
      </c>
      <c r="E11" s="134" t="s">
        <v>6</v>
      </c>
      <c r="J11" s="12"/>
    </row>
    <row r="12" spans="1:10" ht="15.75" customHeight="1">
      <c r="B12" s="132"/>
      <c r="C12" s="58" t="s">
        <v>7</v>
      </c>
      <c r="D12" s="54" t="s">
        <v>1050</v>
      </c>
      <c r="E12" s="134"/>
    </row>
    <row r="13" spans="1:10">
      <c r="B13" s="23" t="s">
        <v>8</v>
      </c>
      <c r="C13" s="20">
        <f>C14+C20+C30+C40+C49+C57+C67+C72</f>
        <v>1046280.7113380001</v>
      </c>
      <c r="D13" s="20">
        <f>D14+D20+D30+D40+D49+D57+D67+D72</f>
        <v>1186218.8529294999</v>
      </c>
      <c r="E13" s="20">
        <f>E14+E20+E30+E40+E49+E57+E67+E72</f>
        <v>1081362.6988544408</v>
      </c>
    </row>
    <row r="14" spans="1:10">
      <c r="B14" s="39" t="s">
        <v>179</v>
      </c>
      <c r="C14" s="36">
        <f>SUM(C15:C19)</f>
        <v>259305.990647</v>
      </c>
      <c r="D14" s="36">
        <f>SUM(D15:D19)</f>
        <v>279350.32752245991</v>
      </c>
      <c r="E14" s="36">
        <f>SUM(E15:E19)</f>
        <v>260040.85749461086</v>
      </c>
      <c r="F14" s="12"/>
    </row>
    <row r="15" spans="1:10">
      <c r="B15" s="40" t="s">
        <v>180</v>
      </c>
      <c r="C15" s="37">
        <v>217177.360323</v>
      </c>
      <c r="D15" s="37">
        <v>229842.78261634998</v>
      </c>
      <c r="E15" s="37">
        <v>215516.46581869072</v>
      </c>
    </row>
    <row r="16" spans="1:10">
      <c r="B16" s="40" t="s">
        <v>181</v>
      </c>
      <c r="C16" s="37">
        <v>13420.052756999999</v>
      </c>
      <c r="D16" s="37">
        <v>17908.991902059999</v>
      </c>
      <c r="E16" s="37">
        <v>15156.787652639989</v>
      </c>
    </row>
    <row r="17" spans="2:5">
      <c r="B17" s="40" t="s">
        <v>182</v>
      </c>
      <c r="C17" s="37">
        <v>1339.325456</v>
      </c>
      <c r="D17" s="37">
        <v>988.36311163000005</v>
      </c>
      <c r="E17" s="30">
        <v>935.22474216999967</v>
      </c>
    </row>
    <row r="18" spans="2:5">
      <c r="B18" s="40" t="s">
        <v>183</v>
      </c>
      <c r="C18" s="37">
        <v>540.84837200000004</v>
      </c>
      <c r="D18" s="37">
        <v>578.31655568999997</v>
      </c>
      <c r="E18" s="30">
        <v>558.23703865000016</v>
      </c>
    </row>
    <row r="19" spans="2:5">
      <c r="B19" s="40" t="s">
        <v>184</v>
      </c>
      <c r="C19" s="37">
        <v>26828.403739000001</v>
      </c>
      <c r="D19" s="37">
        <v>30031.873336729961</v>
      </c>
      <c r="E19" s="37">
        <v>27874.142242460155</v>
      </c>
    </row>
    <row r="20" spans="2:5">
      <c r="B20" s="39" t="s">
        <v>185</v>
      </c>
      <c r="C20" s="36">
        <f>SUM(C21:C29)</f>
        <v>82473.344318999996</v>
      </c>
      <c r="D20" s="36">
        <f>SUM(D21:D29)</f>
        <v>82226.419193709982</v>
      </c>
      <c r="E20" s="36">
        <f t="shared" ref="E20" si="0">SUM(E21:E29)</f>
        <v>67480.859292050067</v>
      </c>
    </row>
    <row r="21" spans="2:5">
      <c r="B21" s="40" t="s">
        <v>186</v>
      </c>
      <c r="C21" s="37">
        <v>9021.250978</v>
      </c>
      <c r="D21" s="37">
        <v>7946.5586005299947</v>
      </c>
      <c r="E21" s="37">
        <v>7399.170662319988</v>
      </c>
    </row>
    <row r="22" spans="2:5">
      <c r="B22" s="40" t="s">
        <v>187</v>
      </c>
      <c r="C22" s="37">
        <v>6513.2894470000001</v>
      </c>
      <c r="D22" s="37">
        <v>7195.6620578600041</v>
      </c>
      <c r="E22" s="30">
        <v>5898.7567259999987</v>
      </c>
    </row>
    <row r="23" spans="2:5">
      <c r="B23" s="40" t="s">
        <v>188</v>
      </c>
      <c r="C23" s="37">
        <v>4621.2867649999998</v>
      </c>
      <c r="D23" s="37">
        <v>4162.4634131499988</v>
      </c>
      <c r="E23" s="30">
        <v>2900.8527613600031</v>
      </c>
    </row>
    <row r="24" spans="2:5">
      <c r="B24" s="40" t="s">
        <v>189</v>
      </c>
      <c r="C24" s="37">
        <v>1563.755152</v>
      </c>
      <c r="D24" s="37">
        <v>910.39742057999979</v>
      </c>
      <c r="E24" s="30">
        <v>507.69121143000012</v>
      </c>
    </row>
    <row r="25" spans="2:5">
      <c r="B25" s="40" t="s">
        <v>190</v>
      </c>
      <c r="C25" s="37">
        <v>6788.6894350000002</v>
      </c>
      <c r="D25" s="37">
        <v>7546.2448101300015</v>
      </c>
      <c r="E25" s="30">
        <v>5618.3942051899794</v>
      </c>
    </row>
    <row r="26" spans="2:5">
      <c r="B26" s="40" t="s">
        <v>191</v>
      </c>
      <c r="C26" s="37">
        <v>4821.0745829999996</v>
      </c>
      <c r="D26" s="37">
        <v>4921.4934261500011</v>
      </c>
      <c r="E26" s="30">
        <v>4582.2737221300094</v>
      </c>
    </row>
    <row r="27" spans="2:5">
      <c r="B27" s="40" t="s">
        <v>192</v>
      </c>
      <c r="C27" s="37">
        <v>4686.5330860000004</v>
      </c>
      <c r="D27" s="37">
        <v>4409.9274896199995</v>
      </c>
      <c r="E27" s="30">
        <v>2922.8801764800028</v>
      </c>
    </row>
    <row r="28" spans="2:5">
      <c r="B28" s="40" t="s">
        <v>193</v>
      </c>
      <c r="C28" s="37">
        <v>16547.949347999998</v>
      </c>
      <c r="D28" s="37">
        <v>18142.406031229992</v>
      </c>
      <c r="E28" s="30">
        <v>12331.221272560006</v>
      </c>
    </row>
    <row r="29" spans="2:5">
      <c r="B29" s="40" t="s">
        <v>194</v>
      </c>
      <c r="C29" s="37">
        <v>27909.515524999999</v>
      </c>
      <c r="D29" s="37">
        <v>26991.265944459992</v>
      </c>
      <c r="E29" s="37">
        <v>25319.618554580091</v>
      </c>
    </row>
    <row r="30" spans="2:5">
      <c r="B30" s="39" t="s">
        <v>195</v>
      </c>
      <c r="C30" s="36">
        <f>SUM(C31:C39)</f>
        <v>42667.774623999998</v>
      </c>
      <c r="D30" s="36">
        <f>SUM(D31:D39)</f>
        <v>51867.061576949993</v>
      </c>
      <c r="E30" s="36">
        <f t="shared" ref="E30" si="1">SUM(E31:E39)</f>
        <v>37019.869950470005</v>
      </c>
    </row>
    <row r="31" spans="2:5">
      <c r="B31" s="40" t="s">
        <v>196</v>
      </c>
      <c r="C31" s="37">
        <v>7536.5605400000004</v>
      </c>
      <c r="D31" s="37">
        <v>11474.007524889999</v>
      </c>
      <c r="E31" s="37">
        <v>6787.3618806899913</v>
      </c>
    </row>
    <row r="32" spans="2:5">
      <c r="B32" s="40" t="s">
        <v>197</v>
      </c>
      <c r="C32" s="37">
        <v>2214.2146980000002</v>
      </c>
      <c r="D32" s="37">
        <v>2158.3085403900009</v>
      </c>
      <c r="E32" s="30">
        <v>1378.4968522200029</v>
      </c>
    </row>
    <row r="33" spans="2:5">
      <c r="B33" s="40" t="s">
        <v>198</v>
      </c>
      <c r="C33" s="37">
        <v>5253.9667229999995</v>
      </c>
      <c r="D33" s="37">
        <v>4734.0867038199976</v>
      </c>
      <c r="E33" s="30">
        <v>3950.1720270300011</v>
      </c>
    </row>
    <row r="34" spans="2:5">
      <c r="B34" s="40" t="s">
        <v>199</v>
      </c>
      <c r="C34" s="37">
        <v>7546.5879809999997</v>
      </c>
      <c r="D34" s="37">
        <v>12206.65456596</v>
      </c>
      <c r="E34" s="30">
        <v>10256.025349789992</v>
      </c>
    </row>
    <row r="35" spans="2:5">
      <c r="B35" s="40" t="s">
        <v>200</v>
      </c>
      <c r="C35" s="37">
        <v>922.16444000000001</v>
      </c>
      <c r="D35" s="37">
        <v>915.65330109000013</v>
      </c>
      <c r="E35" s="30">
        <v>554.12195717999987</v>
      </c>
    </row>
    <row r="36" spans="2:5">
      <c r="B36" s="40" t="s">
        <v>201</v>
      </c>
      <c r="C36" s="37">
        <v>604.58904099999995</v>
      </c>
      <c r="D36" s="37">
        <v>1245.1408682100005</v>
      </c>
      <c r="E36" s="30">
        <v>720.71160994999866</v>
      </c>
    </row>
    <row r="37" spans="2:5">
      <c r="B37" s="40" t="s">
        <v>202</v>
      </c>
      <c r="C37" s="37">
        <v>7163.9579830000002</v>
      </c>
      <c r="D37" s="37">
        <v>9408.968784250008</v>
      </c>
      <c r="E37" s="37">
        <v>7764.4492767900092</v>
      </c>
    </row>
    <row r="38" spans="2:5">
      <c r="B38" s="40" t="s">
        <v>203</v>
      </c>
      <c r="C38" s="37">
        <v>3796.497018</v>
      </c>
      <c r="D38" s="37">
        <v>138.10260937000018</v>
      </c>
      <c r="E38" s="38">
        <v>0</v>
      </c>
    </row>
    <row r="39" spans="2:5">
      <c r="B39" s="40" t="s">
        <v>204</v>
      </c>
      <c r="C39" s="37">
        <v>7629.2362000000003</v>
      </c>
      <c r="D39" s="37">
        <v>9586.13867896999</v>
      </c>
      <c r="E39" s="30">
        <v>5608.5309968200099</v>
      </c>
    </row>
    <row r="40" spans="2:5">
      <c r="B40" s="39" t="s">
        <v>205</v>
      </c>
      <c r="C40" s="36">
        <f>SUM(C41:C48)</f>
        <v>335643.46927599999</v>
      </c>
      <c r="D40" s="36">
        <f>SUM(D41:D48)</f>
        <v>426402.57219904999</v>
      </c>
      <c r="E40" s="36">
        <f>SUM(E41:E48)</f>
        <v>413637.81028881005</v>
      </c>
    </row>
    <row r="41" spans="2:5">
      <c r="B41" s="40" t="s">
        <v>206</v>
      </c>
      <c r="C41" s="37">
        <v>109097.14767200001</v>
      </c>
      <c r="D41" s="37">
        <v>117413.26957239001</v>
      </c>
      <c r="E41" s="30">
        <v>114462.91632698009</v>
      </c>
    </row>
    <row r="42" spans="2:5">
      <c r="B42" s="40" t="s">
        <v>207</v>
      </c>
      <c r="C42" s="37">
        <v>118033.40033600001</v>
      </c>
      <c r="D42" s="37">
        <v>118687.85891314999</v>
      </c>
      <c r="E42" s="30">
        <v>116383.35520755</v>
      </c>
    </row>
    <row r="43" spans="2:5">
      <c r="B43" s="40" t="s">
        <v>208</v>
      </c>
      <c r="C43" s="37">
        <v>14314.026909</v>
      </c>
      <c r="D43" s="37">
        <v>14710.948963120001</v>
      </c>
      <c r="E43" s="30">
        <v>14672.931346469997</v>
      </c>
    </row>
    <row r="44" spans="2:5">
      <c r="B44" s="40" t="s">
        <v>209</v>
      </c>
      <c r="C44" s="37">
        <v>53770.024184000002</v>
      </c>
      <c r="D44" s="37">
        <v>84261.763456560002</v>
      </c>
      <c r="E44" s="30">
        <v>81880.838864279998</v>
      </c>
    </row>
    <row r="45" spans="2:5">
      <c r="B45" s="40" t="s">
        <v>210</v>
      </c>
      <c r="C45" s="37">
        <v>25211.809301000001</v>
      </c>
      <c r="D45" s="37">
        <v>24513.285124000002</v>
      </c>
      <c r="E45" s="30">
        <v>24464.495173659987</v>
      </c>
    </row>
    <row r="46" spans="2:5">
      <c r="B46" s="40" t="s">
        <v>211</v>
      </c>
      <c r="C46" s="38">
        <v>0</v>
      </c>
      <c r="D46" s="30">
        <v>45190.376023969999</v>
      </c>
      <c r="E46" s="30">
        <v>40613.317820729993</v>
      </c>
    </row>
    <row r="47" spans="2:5">
      <c r="B47" s="40" t="s">
        <v>212</v>
      </c>
      <c r="C47" s="30">
        <v>777.41101400000002</v>
      </c>
      <c r="D47" s="30">
        <v>797.71202720999997</v>
      </c>
      <c r="E47" s="30">
        <v>738.34406720000027</v>
      </c>
    </row>
    <row r="48" spans="2:5">
      <c r="B48" s="40" t="s">
        <v>213</v>
      </c>
      <c r="C48" s="37">
        <v>14439.64986</v>
      </c>
      <c r="D48" s="37">
        <v>20827.358118650001</v>
      </c>
      <c r="E48" s="30">
        <v>20421.611481939992</v>
      </c>
    </row>
    <row r="49" spans="2:5">
      <c r="B49" s="39" t="s">
        <v>214</v>
      </c>
      <c r="C49" s="36">
        <f>SUM(C50:C56)</f>
        <v>42703.145658999994</v>
      </c>
      <c r="D49" s="36">
        <f>SUM(D50:D56)</f>
        <v>60954.194039430004</v>
      </c>
      <c r="E49" s="38">
        <f>SUM(E50:E56)</f>
        <v>46605.206603999985</v>
      </c>
    </row>
    <row r="50" spans="2:5">
      <c r="B50" s="40" t="s">
        <v>215</v>
      </c>
      <c r="C50" s="37">
        <v>539.88325999999995</v>
      </c>
      <c r="D50" s="37">
        <v>1168.6466425599999</v>
      </c>
      <c r="E50" s="30">
        <v>1158.8756418</v>
      </c>
    </row>
    <row r="51" spans="2:5">
      <c r="B51" s="40" t="s">
        <v>216</v>
      </c>
      <c r="C51" s="37">
        <v>10554.328154999999</v>
      </c>
      <c r="D51" s="37">
        <v>12702.236814850001</v>
      </c>
      <c r="E51" s="30">
        <v>9464.3954114299959</v>
      </c>
    </row>
    <row r="52" spans="2:5">
      <c r="B52" s="40" t="s">
        <v>217</v>
      </c>
      <c r="C52" s="37">
        <v>8576.1003500000006</v>
      </c>
      <c r="D52" s="37">
        <v>10770.644692859998</v>
      </c>
      <c r="E52" s="30">
        <v>10690.520616299995</v>
      </c>
    </row>
    <row r="53" spans="2:5">
      <c r="B53" s="40" t="s">
        <v>218</v>
      </c>
      <c r="C53" s="37">
        <v>23009.383893999999</v>
      </c>
      <c r="D53" s="37">
        <v>33407.606756760004</v>
      </c>
      <c r="E53" s="30">
        <v>22405.011376079998</v>
      </c>
    </row>
    <row r="54" spans="2:5">
      <c r="B54" s="40" t="s">
        <v>1027</v>
      </c>
      <c r="C54" s="37">
        <v>0</v>
      </c>
      <c r="D54" s="37">
        <v>2500</v>
      </c>
      <c r="E54" s="30">
        <v>2500</v>
      </c>
    </row>
    <row r="55" spans="2:5">
      <c r="B55" s="40" t="s">
        <v>1051</v>
      </c>
      <c r="C55" s="37">
        <v>0</v>
      </c>
      <c r="D55" s="37">
        <v>396.71413240000004</v>
      </c>
      <c r="E55" s="30">
        <v>378.06355838999997</v>
      </c>
    </row>
    <row r="56" spans="2:5">
      <c r="B56" s="40" t="s">
        <v>219</v>
      </c>
      <c r="C56" s="37">
        <v>23.45</v>
      </c>
      <c r="D56" s="37">
        <v>8.3450000000000006</v>
      </c>
      <c r="E56" s="30">
        <v>8.34</v>
      </c>
    </row>
    <row r="57" spans="2:5">
      <c r="B57" s="39" t="s">
        <v>220</v>
      </c>
      <c r="C57" s="36">
        <f>SUM(C58:C66)</f>
        <v>28001.130613000001</v>
      </c>
      <c r="D57" s="36">
        <f>SUM(D58:D66)</f>
        <v>32583.039587750005</v>
      </c>
      <c r="E57" s="36">
        <f>SUM(E58:E66)</f>
        <v>22110.294652060005</v>
      </c>
    </row>
    <row r="58" spans="2:5">
      <c r="B58" s="40" t="s">
        <v>221</v>
      </c>
      <c r="C58" s="37">
        <v>14846.633959000001</v>
      </c>
      <c r="D58" s="37">
        <v>14186.821164820007</v>
      </c>
      <c r="E58" s="30">
        <v>9629.661198470003</v>
      </c>
    </row>
    <row r="59" spans="2:5">
      <c r="B59" s="40" t="s">
        <v>222</v>
      </c>
      <c r="C59" s="37">
        <v>1313.3212719999999</v>
      </c>
      <c r="D59" s="37">
        <v>804.25545491000037</v>
      </c>
      <c r="E59" s="30">
        <v>389.55529671000011</v>
      </c>
    </row>
    <row r="60" spans="2:5">
      <c r="B60" s="40" t="s">
        <v>223</v>
      </c>
      <c r="C60" s="37">
        <v>640.36814200000003</v>
      </c>
      <c r="D60" s="37">
        <v>1289.62145356</v>
      </c>
      <c r="E60" s="30">
        <v>1125.87589609</v>
      </c>
    </row>
    <row r="61" spans="2:5">
      <c r="B61" s="40" t="s">
        <v>224</v>
      </c>
      <c r="C61" s="37">
        <v>4444.9931930000002</v>
      </c>
      <c r="D61" s="37">
        <v>5497.2945646600001</v>
      </c>
      <c r="E61" s="30">
        <v>3620.0815136200022</v>
      </c>
    </row>
    <row r="62" spans="2:5">
      <c r="B62" s="40" t="s">
        <v>225</v>
      </c>
      <c r="C62" s="37">
        <v>2266.8475440000002</v>
      </c>
      <c r="D62" s="37">
        <v>2852.6361309099998</v>
      </c>
      <c r="E62" s="30">
        <v>1564.9312975900002</v>
      </c>
    </row>
    <row r="63" spans="2:5">
      <c r="B63" s="40" t="s">
        <v>226</v>
      </c>
      <c r="C63" s="37">
        <v>341.15006799999998</v>
      </c>
      <c r="D63" s="37">
        <v>652.74378509999997</v>
      </c>
      <c r="E63" s="30">
        <v>500.67573544999988</v>
      </c>
    </row>
    <row r="64" spans="2:5">
      <c r="B64" s="40" t="s">
        <v>227</v>
      </c>
      <c r="C64" s="37">
        <v>243.72336999999999</v>
      </c>
      <c r="D64" s="37">
        <v>1258.7177715700004</v>
      </c>
      <c r="E64" s="30">
        <v>844.12632126000005</v>
      </c>
    </row>
    <row r="65" spans="2:5">
      <c r="B65" s="40" t="s">
        <v>228</v>
      </c>
      <c r="C65" s="37">
        <v>1335.0959889999999</v>
      </c>
      <c r="D65" s="37">
        <v>643.06311163999999</v>
      </c>
      <c r="E65" s="30">
        <v>224.73379042999991</v>
      </c>
    </row>
    <row r="66" spans="2:5">
      <c r="B66" s="40" t="s">
        <v>229</v>
      </c>
      <c r="C66" s="37">
        <v>2568.9970760000001</v>
      </c>
      <c r="D66" s="37">
        <v>5397.8861505799996</v>
      </c>
      <c r="E66" s="30">
        <v>4210.6536024400011</v>
      </c>
    </row>
    <row r="67" spans="2:5">
      <c r="B67" s="39" t="s">
        <v>230</v>
      </c>
      <c r="C67" s="36">
        <f>SUM(C68:C71)</f>
        <v>62380.072744999998</v>
      </c>
      <c r="D67" s="36">
        <f>SUM(D68:D71)</f>
        <v>64541.843987469983</v>
      </c>
      <c r="E67" s="38">
        <f>SUM(E68:E71)</f>
        <v>50386.830065320042</v>
      </c>
    </row>
    <row r="68" spans="2:5">
      <c r="B68" s="40" t="s">
        <v>231</v>
      </c>
      <c r="C68" s="37">
        <v>35352.916226000001</v>
      </c>
      <c r="D68" s="37">
        <v>29292.515301039984</v>
      </c>
      <c r="E68" s="30">
        <v>23893.695035900015</v>
      </c>
    </row>
    <row r="69" spans="2:5">
      <c r="B69" s="40" t="s">
        <v>232</v>
      </c>
      <c r="C69" s="37">
        <v>25580.872243999998</v>
      </c>
      <c r="D69" s="37">
        <v>35199.674125789992</v>
      </c>
      <c r="E69" s="30">
        <v>26493.135029420024</v>
      </c>
    </row>
    <row r="70" spans="2:5">
      <c r="B70" s="40" t="s">
        <v>1029</v>
      </c>
      <c r="C70" s="37">
        <v>0</v>
      </c>
      <c r="D70" s="37">
        <v>0</v>
      </c>
      <c r="E70" s="30">
        <v>0</v>
      </c>
    </row>
    <row r="71" spans="2:5">
      <c r="B71" s="40" t="s">
        <v>233</v>
      </c>
      <c r="C71" s="37">
        <v>1446.284275</v>
      </c>
      <c r="D71" s="37">
        <v>49.654560640000192</v>
      </c>
      <c r="E71" s="30">
        <v>0</v>
      </c>
    </row>
    <row r="72" spans="2:5">
      <c r="B72" s="39" t="s">
        <v>234</v>
      </c>
      <c r="C72" s="36">
        <f>SUM(C73:C76)</f>
        <v>193105.78345500003</v>
      </c>
      <c r="D72" s="36">
        <f t="shared" ref="D72:E72" si="2">SUM(D73:D76)</f>
        <v>188293.39482267998</v>
      </c>
      <c r="E72" s="36">
        <f t="shared" si="2"/>
        <v>184080.97050712002</v>
      </c>
    </row>
    <row r="73" spans="2:5">
      <c r="B73" s="40" t="s">
        <v>235</v>
      </c>
      <c r="C73" s="37">
        <v>79907.001109999997</v>
      </c>
      <c r="D73" s="37">
        <v>81560.181110000005</v>
      </c>
      <c r="E73" s="37">
        <v>79849.525078699997</v>
      </c>
    </row>
    <row r="74" spans="2:5">
      <c r="B74" s="40" t="s">
        <v>236</v>
      </c>
      <c r="C74" s="37">
        <v>111940.449884</v>
      </c>
      <c r="D74" s="37">
        <v>105428.04988399999</v>
      </c>
      <c r="E74" s="37">
        <v>103107.49939683001</v>
      </c>
    </row>
    <row r="75" spans="2:5">
      <c r="B75" s="40" t="s">
        <v>237</v>
      </c>
      <c r="C75" s="37">
        <v>1258.332461</v>
      </c>
      <c r="D75" s="37">
        <v>1303.332461</v>
      </c>
      <c r="E75" s="37">
        <v>1123.9460315900003</v>
      </c>
    </row>
    <row r="76" spans="2:5">
      <c r="B76" s="40" t="s">
        <v>1068</v>
      </c>
      <c r="C76" s="37"/>
      <c r="D76" s="37">
        <v>1.8313676799999998</v>
      </c>
      <c r="E76" s="37">
        <v>0</v>
      </c>
    </row>
    <row r="77" spans="2:5">
      <c r="B77" s="23" t="s">
        <v>27</v>
      </c>
      <c r="C77" s="20">
        <f>C78+C80+C82+C84</f>
        <v>109284.59931199999</v>
      </c>
      <c r="D77" s="20">
        <f>D78+D80+D82+D84</f>
        <v>89208.729231000005</v>
      </c>
      <c r="E77" s="20">
        <f>E78+E80+E82+E84</f>
        <v>69101.492557589998</v>
      </c>
    </row>
    <row r="78" spans="2:5">
      <c r="B78" s="39" t="s">
        <v>238</v>
      </c>
      <c r="C78" s="36">
        <f>C79</f>
        <v>6051.954592</v>
      </c>
      <c r="D78" s="36">
        <f>D79</f>
        <v>5903.2844089999999</v>
      </c>
      <c r="E78" s="38">
        <f>E79</f>
        <v>5640.7644058400001</v>
      </c>
    </row>
    <row r="79" spans="2:5">
      <c r="B79" s="40" t="s">
        <v>239</v>
      </c>
      <c r="C79" s="37">
        <v>6051.954592</v>
      </c>
      <c r="D79" s="37">
        <v>5903.2844089999999</v>
      </c>
      <c r="E79" s="30">
        <v>5640.7644058400001</v>
      </c>
    </row>
    <row r="80" spans="2:5">
      <c r="B80" s="39" t="s">
        <v>240</v>
      </c>
      <c r="C80" s="36">
        <f>C81</f>
        <v>103232.64472</v>
      </c>
      <c r="D80" s="36">
        <f>D81</f>
        <v>77430.158928000004</v>
      </c>
      <c r="E80" s="36">
        <f>E81</f>
        <v>57585.442261290002</v>
      </c>
    </row>
    <row r="81" spans="2:8">
      <c r="B81" s="40" t="s">
        <v>241</v>
      </c>
      <c r="C81" s="37">
        <v>103232.64472</v>
      </c>
      <c r="D81" s="37">
        <v>77430.158928000004</v>
      </c>
      <c r="E81" s="37">
        <v>57585.442261290002</v>
      </c>
    </row>
    <row r="82" spans="2:8">
      <c r="B82" s="39" t="s">
        <v>242</v>
      </c>
      <c r="C82" s="30">
        <f>C83</f>
        <v>0</v>
      </c>
      <c r="D82" s="38">
        <f>D83</f>
        <v>802.23873500000002</v>
      </c>
      <c r="E82" s="36">
        <f>E83</f>
        <v>802.23873290000006</v>
      </c>
    </row>
    <row r="83" spans="2:8">
      <c r="B83" s="40" t="s">
        <v>243</v>
      </c>
      <c r="C83" s="38">
        <v>0</v>
      </c>
      <c r="D83" s="30">
        <v>802.23873500000002</v>
      </c>
      <c r="E83" s="37">
        <v>802.23873290000006</v>
      </c>
    </row>
    <row r="84" spans="2:8">
      <c r="B84" s="39" t="s">
        <v>244</v>
      </c>
      <c r="C84" s="30">
        <f>C85</f>
        <v>0</v>
      </c>
      <c r="D84" s="38">
        <f>D85</f>
        <v>5073.0471589999997</v>
      </c>
      <c r="E84" s="36">
        <f>E85</f>
        <v>5073.0471575599995</v>
      </c>
    </row>
    <row r="85" spans="2:8">
      <c r="B85" s="40" t="s">
        <v>245</v>
      </c>
      <c r="C85" s="38">
        <v>0</v>
      </c>
      <c r="D85" s="30">
        <v>5073.0471589999997</v>
      </c>
      <c r="E85" s="37">
        <v>5073.0471575599995</v>
      </c>
      <c r="H85" s="118"/>
    </row>
    <row r="86" spans="2:8">
      <c r="B86" s="35" t="s">
        <v>32</v>
      </c>
      <c r="C86" s="31">
        <f>C13+C77</f>
        <v>1155565.3106500001</v>
      </c>
      <c r="D86" s="31">
        <f>D13+D77</f>
        <v>1275427.5821604999</v>
      </c>
      <c r="E86" s="31">
        <f>E13+E77</f>
        <v>1150464.1914120307</v>
      </c>
    </row>
    <row r="87" spans="2:8">
      <c r="B87" s="15" t="s">
        <v>13</v>
      </c>
      <c r="C87" s="15"/>
      <c r="D87" s="15"/>
      <c r="E87" s="15"/>
    </row>
    <row r="88" spans="2:8" ht="21.75" customHeight="1">
      <c r="B88" s="128" t="s">
        <v>1067</v>
      </c>
      <c r="C88" s="128"/>
      <c r="D88" s="128"/>
      <c r="E88" s="128"/>
    </row>
    <row r="89" spans="2:8" ht="21.75" customHeight="1">
      <c r="B89" s="128" t="s">
        <v>1033</v>
      </c>
      <c r="C89" s="128"/>
      <c r="D89" s="128"/>
      <c r="E89" s="128"/>
    </row>
    <row r="90" spans="2:8" ht="15" customHeight="1">
      <c r="B90" s="15" t="s">
        <v>33</v>
      </c>
      <c r="C90" s="15"/>
      <c r="D90" s="15"/>
      <c r="E90" s="15"/>
    </row>
    <row r="91" spans="2:8" ht="12.75" customHeight="1">
      <c r="C91" s="10"/>
      <c r="D91" s="10"/>
      <c r="E91" s="10"/>
      <c r="H91" s="69"/>
    </row>
    <row r="92" spans="2:8" ht="23.25" customHeight="1">
      <c r="B92" s="9"/>
      <c r="C92" s="10"/>
      <c r="D92" s="10"/>
      <c r="E92" s="10"/>
      <c r="H92" s="12"/>
    </row>
    <row r="93" spans="2:8">
      <c r="B93" s="9"/>
      <c r="C93" s="10"/>
      <c r="D93" s="10"/>
      <c r="E93" s="10"/>
    </row>
    <row r="94" spans="2:8">
      <c r="B94" s="9"/>
      <c r="C94" s="10"/>
      <c r="D94" s="10"/>
      <c r="E94" s="10"/>
    </row>
    <row r="95" spans="2:8">
      <c r="B95" s="51"/>
      <c r="C95" s="51"/>
      <c r="D95" s="10"/>
      <c r="E95" s="10"/>
    </row>
    <row r="96" spans="2:8">
      <c r="B96" s="51"/>
      <c r="C96" s="51"/>
      <c r="D96" s="10"/>
      <c r="E96" s="10"/>
    </row>
    <row r="97" spans="2:5">
      <c r="B97" s="51"/>
      <c r="C97" s="51"/>
      <c r="D97" s="10"/>
      <c r="E97" s="10"/>
    </row>
    <row r="98" spans="2:5">
      <c r="B98" s="51"/>
      <c r="C98" s="51"/>
      <c r="D98" s="10"/>
      <c r="E98" s="10"/>
    </row>
    <row r="99" spans="2:5">
      <c r="B99" s="9"/>
      <c r="C99" s="10"/>
      <c r="D99" s="10"/>
      <c r="E99" s="10"/>
    </row>
    <row r="100" spans="2:5">
      <c r="B100" s="9"/>
      <c r="C100" s="10"/>
      <c r="D100" s="10"/>
      <c r="E100" s="10"/>
    </row>
    <row r="101" spans="2:5">
      <c r="C101" s="10"/>
      <c r="D101" s="10"/>
      <c r="E101" s="10"/>
    </row>
    <row r="102" spans="2:5">
      <c r="B102" s="13"/>
      <c r="C102" s="10"/>
      <c r="D102" s="10"/>
      <c r="E102" s="10"/>
    </row>
    <row r="103" spans="2:5">
      <c r="B103" s="14"/>
      <c r="C103" s="10"/>
      <c r="D103" s="10"/>
      <c r="E103" s="10"/>
    </row>
    <row r="104" spans="2:5">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10"/>
      <c r="D108" s="10"/>
      <c r="E108" s="10"/>
    </row>
    <row r="109" spans="2:5">
      <c r="B109" s="9"/>
      <c r="C109" s="44"/>
      <c r="D109" s="44"/>
      <c r="E109" s="44"/>
    </row>
    <row r="110" spans="2:5">
      <c r="B110" s="44"/>
      <c r="C110" s="44"/>
      <c r="D110" s="44"/>
      <c r="E110" s="44"/>
    </row>
    <row r="111" spans="2:5">
      <c r="B111" s="44"/>
    </row>
  </sheetData>
  <mergeCells count="11">
    <mergeCell ref="B89:E89"/>
    <mergeCell ref="A1:F1"/>
    <mergeCell ref="A2:F2"/>
    <mergeCell ref="A3:F3"/>
    <mergeCell ref="B11:B12"/>
    <mergeCell ref="B88:E88"/>
    <mergeCell ref="E11:E12"/>
    <mergeCell ref="A5:G5"/>
    <mergeCell ref="A6:F6"/>
    <mergeCell ref="A7:F7"/>
    <mergeCell ref="A8:F8"/>
  </mergeCells>
  <pageMargins left="0.7" right="0.7" top="0.75" bottom="0.75" header="0.3" footer="0.3"/>
  <pageSetup orientation="portrait" r:id="rId1"/>
  <ignoredErrors>
    <ignoredError sqref="C20 E30 E20 E80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G1819"/>
  <sheetViews>
    <sheetView showGridLines="0" zoomScaleNormal="100" workbookViewId="0">
      <selection activeCell="J1817" sqref="J1817"/>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6" max="7" width="11.85546875" bestFit="1" customWidth="1"/>
  </cols>
  <sheetData>
    <row r="1" spans="1:7" ht="28.5" customHeight="1">
      <c r="A1" s="120" t="s">
        <v>0</v>
      </c>
      <c r="B1" s="120"/>
      <c r="C1" s="120"/>
      <c r="D1" s="120"/>
      <c r="E1" s="120"/>
      <c r="F1" s="120"/>
    </row>
    <row r="2" spans="1:7" ht="21" customHeight="1">
      <c r="A2" s="121" t="s">
        <v>1</v>
      </c>
      <c r="B2" s="121"/>
      <c r="C2" s="121"/>
      <c r="D2" s="121"/>
      <c r="E2" s="121"/>
      <c r="F2" s="121"/>
    </row>
    <row r="3" spans="1:7" ht="15" customHeight="1">
      <c r="A3" s="129" t="s">
        <v>2</v>
      </c>
      <c r="B3" s="129"/>
      <c r="C3" s="129"/>
      <c r="D3" s="129"/>
      <c r="E3" s="129"/>
      <c r="F3" s="129"/>
    </row>
    <row r="5" spans="1:7" ht="18.75" customHeight="1">
      <c r="A5" s="131" t="s">
        <v>14</v>
      </c>
      <c r="B5" s="131"/>
      <c r="C5" s="131"/>
      <c r="D5" s="131"/>
      <c r="E5" s="131"/>
      <c r="F5" s="131"/>
      <c r="G5" s="131"/>
    </row>
    <row r="6" spans="1:7" ht="18.75">
      <c r="A6" s="130" t="s">
        <v>248</v>
      </c>
      <c r="B6" s="130"/>
      <c r="C6" s="130"/>
      <c r="D6" s="130"/>
      <c r="E6" s="130"/>
      <c r="F6" s="130"/>
    </row>
    <row r="7" spans="1:7" ht="18.75">
      <c r="A7" s="136" t="s">
        <v>1065</v>
      </c>
      <c r="B7" s="136"/>
      <c r="C7" s="136"/>
      <c r="D7" s="136"/>
      <c r="E7" s="136"/>
      <c r="F7" s="136"/>
    </row>
    <row r="8" spans="1:7" ht="15.75">
      <c r="A8" s="133" t="s">
        <v>3</v>
      </c>
      <c r="B8" s="133"/>
      <c r="C8" s="133"/>
      <c r="D8" s="133"/>
      <c r="E8" s="133"/>
      <c r="F8" s="133"/>
    </row>
    <row r="11" spans="1:7" ht="15" customHeight="1">
      <c r="B11" s="132" t="s">
        <v>4</v>
      </c>
      <c r="C11" s="54" t="s">
        <v>5</v>
      </c>
      <c r="D11" s="134" t="s">
        <v>1028</v>
      </c>
      <c r="E11" s="134" t="s">
        <v>6</v>
      </c>
    </row>
    <row r="12" spans="1:7" ht="15.75" customHeight="1">
      <c r="B12" s="132"/>
      <c r="C12" s="58" t="s">
        <v>7</v>
      </c>
      <c r="D12" s="134"/>
      <c r="E12" s="134"/>
    </row>
    <row r="13" spans="1:7">
      <c r="B13" s="73" t="s">
        <v>8</v>
      </c>
      <c r="C13" s="76">
        <v>1046280.711338</v>
      </c>
      <c r="D13" s="76">
        <v>1186218.8529294974</v>
      </c>
      <c r="E13" s="76">
        <v>1081362.6988544443</v>
      </c>
    </row>
    <row r="14" spans="1:7">
      <c r="B14" s="74" t="s">
        <v>890</v>
      </c>
      <c r="C14" s="75">
        <v>992551.27882999997</v>
      </c>
      <c r="D14" s="75">
        <v>1120234.6852798993</v>
      </c>
      <c r="E14" s="75">
        <v>1030252.7773851912</v>
      </c>
    </row>
    <row r="15" spans="1:7">
      <c r="B15" s="65" t="s">
        <v>249</v>
      </c>
      <c r="C15" s="51">
        <v>29859.085477000001</v>
      </c>
      <c r="D15" s="51">
        <v>35891.674284150016</v>
      </c>
      <c r="E15" s="51">
        <v>25121.154371030021</v>
      </c>
    </row>
    <row r="16" spans="1:7">
      <c r="B16" s="70" t="s">
        <v>250</v>
      </c>
      <c r="C16" s="112">
        <v>22676.040590000001</v>
      </c>
      <c r="D16" s="112">
        <v>31564.195824780003</v>
      </c>
      <c r="E16" s="112">
        <v>24716.508047970012</v>
      </c>
    </row>
    <row r="17" spans="2:5">
      <c r="B17" s="70" t="s">
        <v>251</v>
      </c>
      <c r="C17" s="112">
        <v>403.335759</v>
      </c>
      <c r="D17" s="112">
        <v>635.80860899999993</v>
      </c>
      <c r="E17" s="112">
        <v>143.14624387000006</v>
      </c>
    </row>
    <row r="18" spans="2:5">
      <c r="B18" s="70" t="s">
        <v>252</v>
      </c>
      <c r="C18" s="112">
        <v>6574.266208</v>
      </c>
      <c r="D18" s="112">
        <v>3438.1745659999997</v>
      </c>
      <c r="E18" s="112">
        <v>221.39548890999998</v>
      </c>
    </row>
    <row r="19" spans="2:5">
      <c r="B19" s="70" t="s">
        <v>253</v>
      </c>
      <c r="C19" s="112">
        <v>205.44291999999999</v>
      </c>
      <c r="D19" s="112">
        <v>253.49528437000001</v>
      </c>
      <c r="E19" s="112">
        <v>40.104590280000004</v>
      </c>
    </row>
    <row r="20" spans="2:5">
      <c r="B20" s="65" t="s">
        <v>254</v>
      </c>
      <c r="C20" s="51">
        <v>23.720514999999999</v>
      </c>
      <c r="D20" s="51">
        <v>3.5801440000000002</v>
      </c>
      <c r="E20" s="51">
        <v>3.5801440000000007</v>
      </c>
    </row>
    <row r="21" spans="2:5">
      <c r="B21" s="70" t="s">
        <v>250</v>
      </c>
      <c r="C21" s="112">
        <v>23.720514999999999</v>
      </c>
      <c r="D21" s="112">
        <v>3.5801440000000002</v>
      </c>
      <c r="E21" s="112">
        <v>3.5801440000000007</v>
      </c>
    </row>
    <row r="22" spans="2:5">
      <c r="B22" s="65" t="s">
        <v>255</v>
      </c>
      <c r="C22" s="51">
        <v>34.713437999999996</v>
      </c>
      <c r="D22" s="51">
        <v>17.503709100000002</v>
      </c>
      <c r="E22" s="51">
        <v>14.364311340000004</v>
      </c>
    </row>
    <row r="23" spans="2:5">
      <c r="B23" s="70" t="s">
        <v>250</v>
      </c>
      <c r="C23" s="112">
        <v>34.713437999999996</v>
      </c>
      <c r="D23" s="112">
        <v>17.503709100000002</v>
      </c>
      <c r="E23" s="112">
        <v>14.364311340000004</v>
      </c>
    </row>
    <row r="24" spans="2:5">
      <c r="B24" s="65" t="s">
        <v>256</v>
      </c>
      <c r="C24" s="51">
        <v>52.019531999999998</v>
      </c>
      <c r="D24" s="51">
        <v>17.745425009999998</v>
      </c>
      <c r="E24" s="51">
        <v>11.786673559999997</v>
      </c>
    </row>
    <row r="25" spans="2:5">
      <c r="B25" s="70" t="s">
        <v>250</v>
      </c>
      <c r="C25" s="112">
        <v>52.019531999999998</v>
      </c>
      <c r="D25" s="112">
        <v>17.745425009999998</v>
      </c>
      <c r="E25" s="112">
        <v>11.786673559999997</v>
      </c>
    </row>
    <row r="26" spans="2:5">
      <c r="B26" s="65" t="s">
        <v>257</v>
      </c>
      <c r="C26" s="51">
        <v>15.910102</v>
      </c>
      <c r="D26" s="51">
        <v>12.35270706</v>
      </c>
      <c r="E26" s="51">
        <v>11.312489100000004</v>
      </c>
    </row>
    <row r="27" spans="2:5">
      <c r="B27" s="70" t="s">
        <v>250</v>
      </c>
      <c r="C27" s="112">
        <v>15.910102</v>
      </c>
      <c r="D27" s="112">
        <v>12.35270706</v>
      </c>
      <c r="E27" s="112">
        <v>11.312489100000004</v>
      </c>
    </row>
    <row r="28" spans="2:5">
      <c r="B28" s="65" t="s">
        <v>258</v>
      </c>
      <c r="C28" s="51">
        <v>21.058274000000001</v>
      </c>
      <c r="D28" s="51">
        <v>9.2949640000000002</v>
      </c>
      <c r="E28" s="51">
        <v>8.7542271799999991</v>
      </c>
    </row>
    <row r="29" spans="2:5">
      <c r="B29" s="70" t="s">
        <v>250</v>
      </c>
      <c r="C29" s="112">
        <v>21.058274000000001</v>
      </c>
      <c r="D29" s="112">
        <v>9.2949640000000002</v>
      </c>
      <c r="E29" s="112">
        <v>8.7542271799999991</v>
      </c>
    </row>
    <row r="30" spans="2:5">
      <c r="B30" s="65" t="s">
        <v>259</v>
      </c>
      <c r="C30" s="51">
        <v>37.721542999999997</v>
      </c>
      <c r="D30" s="51">
        <v>36.059623199999997</v>
      </c>
      <c r="E30" s="51">
        <v>32.259934539999996</v>
      </c>
    </row>
    <row r="31" spans="2:5">
      <c r="B31" s="70" t="s">
        <v>250</v>
      </c>
      <c r="C31" s="112">
        <v>37.721542999999997</v>
      </c>
      <c r="D31" s="112">
        <v>36.059623199999997</v>
      </c>
      <c r="E31" s="112">
        <v>32.259934539999996</v>
      </c>
    </row>
    <row r="32" spans="2:5">
      <c r="B32" s="65" t="s">
        <v>260</v>
      </c>
      <c r="C32" s="51">
        <v>74.293397999999996</v>
      </c>
      <c r="D32" s="51">
        <v>46.989605060000002</v>
      </c>
      <c r="E32" s="51">
        <v>42.242494049999991</v>
      </c>
    </row>
    <row r="33" spans="2:5">
      <c r="B33" s="70" t="s">
        <v>250</v>
      </c>
      <c r="C33" s="112">
        <v>74.293397999999996</v>
      </c>
      <c r="D33" s="112">
        <v>46.989605060000002</v>
      </c>
      <c r="E33" s="112">
        <v>42.242494049999991</v>
      </c>
    </row>
    <row r="34" spans="2:5">
      <c r="B34" s="65" t="s">
        <v>261</v>
      </c>
      <c r="C34" s="51">
        <v>48.326056999999999</v>
      </c>
      <c r="D34" s="51">
        <v>13.137648</v>
      </c>
      <c r="E34" s="51">
        <v>13.137647999999999</v>
      </c>
    </row>
    <row r="35" spans="2:5">
      <c r="B35" s="70" t="s">
        <v>250</v>
      </c>
      <c r="C35" s="112">
        <v>48.326056999999999</v>
      </c>
      <c r="D35" s="112">
        <v>13.137648</v>
      </c>
      <c r="E35" s="112">
        <v>13.137647999999999</v>
      </c>
    </row>
    <row r="36" spans="2:5">
      <c r="B36" s="65" t="s">
        <v>262</v>
      </c>
      <c r="C36" s="51">
        <v>87.865701999999999</v>
      </c>
      <c r="D36" s="51">
        <v>76.553810060000004</v>
      </c>
      <c r="E36" s="51">
        <v>67.975404239999975</v>
      </c>
    </row>
    <row r="37" spans="2:5">
      <c r="B37" s="70" t="s">
        <v>250</v>
      </c>
      <c r="C37" s="112">
        <v>87.865701999999999</v>
      </c>
      <c r="D37" s="112">
        <v>76.553810060000004</v>
      </c>
      <c r="E37" s="112">
        <v>67.975404239999975</v>
      </c>
    </row>
    <row r="38" spans="2:5">
      <c r="B38" s="65" t="s">
        <v>263</v>
      </c>
      <c r="C38" s="51">
        <v>28.204999999999998</v>
      </c>
      <c r="D38" s="51">
        <v>12.141235</v>
      </c>
      <c r="E38" s="51">
        <v>5.5774999999999997</v>
      </c>
    </row>
    <row r="39" spans="2:5">
      <c r="B39" s="70" t="s">
        <v>250</v>
      </c>
      <c r="C39" s="112">
        <v>28.204999999999998</v>
      </c>
      <c r="D39" s="112">
        <v>12.141235</v>
      </c>
      <c r="E39" s="112">
        <v>5.5774999999999997</v>
      </c>
    </row>
    <row r="40" spans="2:5">
      <c r="B40" s="65" t="s">
        <v>264</v>
      </c>
      <c r="C40" s="51">
        <v>37.447139999999997</v>
      </c>
      <c r="D40" s="51">
        <v>76.451198000000005</v>
      </c>
      <c r="E40" s="51">
        <v>71.412234799999993</v>
      </c>
    </row>
    <row r="41" spans="2:5">
      <c r="B41" s="70" t="s">
        <v>250</v>
      </c>
      <c r="C41" s="112">
        <v>37.447139999999997</v>
      </c>
      <c r="D41" s="112">
        <v>76.451198000000005</v>
      </c>
      <c r="E41" s="112">
        <v>71.412234799999993</v>
      </c>
    </row>
    <row r="42" spans="2:5">
      <c r="B42" s="65" t="s">
        <v>265</v>
      </c>
      <c r="C42" s="51">
        <v>30.843246000000001</v>
      </c>
      <c r="D42" s="51">
        <v>27.714853000000002</v>
      </c>
      <c r="E42" s="51">
        <v>24.598565000000001</v>
      </c>
    </row>
    <row r="43" spans="2:5">
      <c r="B43" s="70" t="s">
        <v>250</v>
      </c>
      <c r="C43" s="112">
        <v>30.843246000000001</v>
      </c>
      <c r="D43" s="112">
        <v>27.714853000000002</v>
      </c>
      <c r="E43" s="112">
        <v>24.598565000000001</v>
      </c>
    </row>
    <row r="44" spans="2:5">
      <c r="B44" s="65" t="s">
        <v>266</v>
      </c>
      <c r="C44" s="51">
        <v>53.354787999999999</v>
      </c>
      <c r="D44" s="51">
        <v>22.060287800000001</v>
      </c>
      <c r="E44" s="51">
        <v>16.366376189999997</v>
      </c>
    </row>
    <row r="45" spans="2:5">
      <c r="B45" s="70" t="s">
        <v>250</v>
      </c>
      <c r="C45" s="112">
        <v>53.354787999999999</v>
      </c>
      <c r="D45" s="112">
        <v>22.060287800000001</v>
      </c>
      <c r="E45" s="112">
        <v>16.366376189999997</v>
      </c>
    </row>
    <row r="46" spans="2:5">
      <c r="B46" s="65" t="s">
        <v>267</v>
      </c>
      <c r="C46" s="51">
        <v>40.123913999999999</v>
      </c>
      <c r="D46" s="51">
        <v>38.546373079999995</v>
      </c>
      <c r="E46" s="51">
        <v>34.54253554000001</v>
      </c>
    </row>
    <row r="47" spans="2:5">
      <c r="B47" s="70" t="s">
        <v>250</v>
      </c>
      <c r="C47" s="112">
        <v>40.123913999999999</v>
      </c>
      <c r="D47" s="112">
        <v>38.546373079999995</v>
      </c>
      <c r="E47" s="112">
        <v>34.54253554000001</v>
      </c>
    </row>
    <row r="48" spans="2:5">
      <c r="B48" s="65" t="s">
        <v>268</v>
      </c>
      <c r="C48" s="51">
        <v>36.559139999999999</v>
      </c>
      <c r="D48" s="51">
        <v>10.3254</v>
      </c>
      <c r="E48" s="51">
        <v>8.7750000000000004</v>
      </c>
    </row>
    <row r="49" spans="2:5">
      <c r="B49" s="70" t="s">
        <v>250</v>
      </c>
      <c r="C49" s="112">
        <v>36.559139999999999</v>
      </c>
      <c r="D49" s="112">
        <v>10.3254</v>
      </c>
      <c r="E49" s="112">
        <v>8.7750000000000004</v>
      </c>
    </row>
    <row r="50" spans="2:5">
      <c r="B50" s="65" t="s">
        <v>269</v>
      </c>
      <c r="C50" s="51">
        <v>53.140546000000001</v>
      </c>
      <c r="D50" s="51">
        <v>22.073898320000001</v>
      </c>
      <c r="E50" s="51">
        <v>19.168348460000001</v>
      </c>
    </row>
    <row r="51" spans="2:5">
      <c r="B51" s="70" t="s">
        <v>250</v>
      </c>
      <c r="C51" s="112">
        <v>53.140546000000001</v>
      </c>
      <c r="D51" s="112">
        <v>22.073898320000001</v>
      </c>
      <c r="E51" s="112">
        <v>19.168348460000001</v>
      </c>
    </row>
    <row r="52" spans="2:5">
      <c r="B52" s="65" t="s">
        <v>270</v>
      </c>
      <c r="C52" s="51">
        <v>41.740864999999999</v>
      </c>
      <c r="D52" s="51">
        <v>41.681162139999998</v>
      </c>
      <c r="E52" s="51">
        <v>38.52991913000001</v>
      </c>
    </row>
    <row r="53" spans="2:5">
      <c r="B53" s="70" t="s">
        <v>250</v>
      </c>
      <c r="C53" s="112">
        <v>41.740864999999999</v>
      </c>
      <c r="D53" s="112">
        <v>41.681162139999998</v>
      </c>
      <c r="E53" s="112">
        <v>38.52991913000001</v>
      </c>
    </row>
    <row r="54" spans="2:5">
      <c r="B54" s="65" t="s">
        <v>271</v>
      </c>
      <c r="C54" s="51">
        <v>365.97077000000002</v>
      </c>
      <c r="D54" s="51">
        <v>269.88552285000003</v>
      </c>
      <c r="E54" s="51">
        <v>250.72051049000018</v>
      </c>
    </row>
    <row r="55" spans="2:5">
      <c r="B55" s="70" t="s">
        <v>250</v>
      </c>
      <c r="C55" s="112">
        <v>365.97077000000002</v>
      </c>
      <c r="D55" s="112">
        <v>269.88552285000003</v>
      </c>
      <c r="E55" s="112">
        <v>250.72051049000018</v>
      </c>
    </row>
    <row r="56" spans="2:5">
      <c r="B56" s="65" t="s">
        <v>272</v>
      </c>
      <c r="C56" s="51">
        <v>961609.17938300001</v>
      </c>
      <c r="D56" s="51">
        <v>1083588.9134300705</v>
      </c>
      <c r="E56" s="51">
        <v>1004456.5186985431</v>
      </c>
    </row>
    <row r="57" spans="2:5">
      <c r="B57" s="70" t="s">
        <v>250</v>
      </c>
      <c r="C57" s="112">
        <v>693500.66154899995</v>
      </c>
      <c r="D57" s="112">
        <v>763206.20979334996</v>
      </c>
      <c r="E57" s="112">
        <v>713504.66229239001</v>
      </c>
    </row>
    <row r="58" spans="2:5">
      <c r="B58" s="70" t="s">
        <v>251</v>
      </c>
      <c r="C58" s="112">
        <v>89385.916966000004</v>
      </c>
      <c r="D58" s="112">
        <v>93869.120782259983</v>
      </c>
      <c r="E58" s="112">
        <v>84335.356322510386</v>
      </c>
    </row>
    <row r="59" spans="2:5">
      <c r="B59" s="70" t="s">
        <v>273</v>
      </c>
      <c r="C59" s="112">
        <v>66456.635102</v>
      </c>
      <c r="D59" s="112">
        <v>88013.764952989979</v>
      </c>
      <c r="E59" s="112">
        <v>79208.106384499988</v>
      </c>
    </row>
    <row r="60" spans="2:5">
      <c r="B60" s="70" t="s">
        <v>252</v>
      </c>
      <c r="C60" s="112">
        <v>110935.488254</v>
      </c>
      <c r="D60" s="112">
        <v>136746.55349188001</v>
      </c>
      <c r="E60" s="112">
        <v>127217.31704466001</v>
      </c>
    </row>
    <row r="61" spans="2:5">
      <c r="B61" s="70" t="s">
        <v>253</v>
      </c>
      <c r="C61" s="112">
        <v>1330.4775119999999</v>
      </c>
      <c r="D61" s="112">
        <v>1753.2644095899993</v>
      </c>
      <c r="E61" s="112">
        <v>191.07665448000012</v>
      </c>
    </row>
    <row r="62" spans="2:5">
      <c r="B62" s="74" t="s">
        <v>1086</v>
      </c>
      <c r="C62" s="75">
        <v>53729.432507999998</v>
      </c>
      <c r="D62" s="75">
        <v>65984.167649599971</v>
      </c>
      <c r="E62" s="75">
        <v>51109.92146925009</v>
      </c>
    </row>
    <row r="63" spans="2:5">
      <c r="B63" s="65" t="s">
        <v>249</v>
      </c>
      <c r="C63" s="51">
        <v>3954.8934810000001</v>
      </c>
      <c r="D63" s="51">
        <v>4733.4219803999977</v>
      </c>
      <c r="E63" s="51">
        <v>3370.8088680000023</v>
      </c>
    </row>
    <row r="64" spans="2:5">
      <c r="B64" s="70" t="s">
        <v>250</v>
      </c>
      <c r="C64" s="112">
        <v>1822.0397680000001</v>
      </c>
      <c r="D64" s="112">
        <v>1759.1476000499974</v>
      </c>
      <c r="E64" s="112">
        <v>1499.3958492599995</v>
      </c>
    </row>
    <row r="65" spans="2:5">
      <c r="B65" s="71">
        <v>12526</v>
      </c>
      <c r="C65" s="51">
        <v>56.373148999999998</v>
      </c>
      <c r="D65" s="51">
        <v>92.934103140000005</v>
      </c>
      <c r="E65" s="51">
        <v>82.697669999999988</v>
      </c>
    </row>
    <row r="66" spans="2:5">
      <c r="B66" s="72" t="s">
        <v>274</v>
      </c>
      <c r="C66" s="51">
        <v>56.373148999999998</v>
      </c>
      <c r="D66" s="51">
        <v>92.934103140000005</v>
      </c>
      <c r="E66" s="51">
        <v>82.697669999999988</v>
      </c>
    </row>
    <row r="67" spans="2:5">
      <c r="B67" s="71">
        <v>12567</v>
      </c>
      <c r="C67" s="51">
        <v>1.7786869999999999</v>
      </c>
      <c r="D67" s="51">
        <v>8.8602463500000006</v>
      </c>
      <c r="E67" s="51">
        <v>8.7923823500000005</v>
      </c>
    </row>
    <row r="68" spans="2:5">
      <c r="B68" s="72" t="s">
        <v>275</v>
      </c>
      <c r="C68" s="51">
        <v>1.7786869999999999</v>
      </c>
      <c r="D68" s="51">
        <v>8.8602463500000006</v>
      </c>
      <c r="E68" s="51">
        <v>8.7923823500000005</v>
      </c>
    </row>
    <row r="69" spans="2:5">
      <c r="B69" s="71">
        <v>13046</v>
      </c>
      <c r="C69" s="51">
        <v>50.118684000000002</v>
      </c>
      <c r="D69" s="51">
        <v>20.710067939999998</v>
      </c>
      <c r="E69" s="51">
        <v>8.483925300000001</v>
      </c>
    </row>
    <row r="70" spans="2:5">
      <c r="B70" s="72" t="s">
        <v>276</v>
      </c>
      <c r="C70" s="51">
        <v>50.118684000000002</v>
      </c>
      <c r="D70" s="51">
        <v>20.710067939999998</v>
      </c>
      <c r="E70" s="51">
        <v>8.483925300000001</v>
      </c>
    </row>
    <row r="71" spans="2:5">
      <c r="B71" s="71">
        <v>13382</v>
      </c>
      <c r="C71" s="51">
        <v>35.402723000000002</v>
      </c>
      <c r="D71" s="51">
        <v>38.680367580000002</v>
      </c>
      <c r="E71" s="51">
        <v>17.841350809999998</v>
      </c>
    </row>
    <row r="72" spans="2:5">
      <c r="B72" s="72" t="s">
        <v>277</v>
      </c>
      <c r="C72" s="51">
        <v>35.402723000000002</v>
      </c>
      <c r="D72" s="51">
        <v>38.680367580000002</v>
      </c>
      <c r="E72" s="51">
        <v>17.841350809999998</v>
      </c>
    </row>
    <row r="73" spans="2:5">
      <c r="B73" s="71">
        <v>13423</v>
      </c>
      <c r="C73" s="51">
        <v>42.236327000000003</v>
      </c>
      <c r="D73" s="51">
        <v>0</v>
      </c>
      <c r="E73" s="51">
        <v>0</v>
      </c>
    </row>
    <row r="74" spans="2:5">
      <c r="B74" s="72" t="s">
        <v>278</v>
      </c>
      <c r="C74" s="51">
        <v>42.236327000000003</v>
      </c>
      <c r="D74" s="51">
        <v>0</v>
      </c>
      <c r="E74" s="51">
        <v>0</v>
      </c>
    </row>
    <row r="75" spans="2:5">
      <c r="B75" s="71">
        <v>13491</v>
      </c>
      <c r="C75" s="51">
        <v>95.146553999999995</v>
      </c>
      <c r="D75" s="51">
        <v>92.375924999999995</v>
      </c>
      <c r="E75" s="51">
        <v>92.375924020000014</v>
      </c>
    </row>
    <row r="76" spans="2:5">
      <c r="B76" s="72" t="s">
        <v>279</v>
      </c>
      <c r="C76" s="51">
        <v>95.146553999999995</v>
      </c>
      <c r="D76" s="51">
        <v>92.375924999999995</v>
      </c>
      <c r="E76" s="51">
        <v>92.375924020000014</v>
      </c>
    </row>
    <row r="77" spans="2:5">
      <c r="B77" s="71">
        <v>13547</v>
      </c>
      <c r="C77" s="51">
        <v>68.631315999999998</v>
      </c>
      <c r="D77" s="51">
        <v>41.069670010000003</v>
      </c>
      <c r="E77" s="51">
        <v>41.069669240000003</v>
      </c>
    </row>
    <row r="78" spans="2:5">
      <c r="B78" s="72" t="s">
        <v>908</v>
      </c>
      <c r="C78" s="51">
        <v>68.631315999999998</v>
      </c>
      <c r="D78" s="51">
        <v>41.069670010000003</v>
      </c>
      <c r="E78" s="51">
        <v>41.069669240000003</v>
      </c>
    </row>
    <row r="79" spans="2:5">
      <c r="B79" s="71">
        <v>13548</v>
      </c>
      <c r="C79" s="51">
        <v>16.655859</v>
      </c>
      <c r="D79" s="51">
        <v>10.959189449999998</v>
      </c>
      <c r="E79" s="51">
        <v>10.95918236</v>
      </c>
    </row>
    <row r="80" spans="2:5">
      <c r="B80" s="72" t="s">
        <v>909</v>
      </c>
      <c r="C80" s="51">
        <v>16.655859</v>
      </c>
      <c r="D80" s="51">
        <v>10.959189449999998</v>
      </c>
      <c r="E80" s="51">
        <v>10.95918236</v>
      </c>
    </row>
    <row r="81" spans="2:5">
      <c r="B81" s="71">
        <v>13610</v>
      </c>
      <c r="C81" s="51">
        <v>54.403613999999997</v>
      </c>
      <c r="D81" s="51">
        <v>30.87746332</v>
      </c>
      <c r="E81" s="51">
        <v>3.1740156399999999</v>
      </c>
    </row>
    <row r="82" spans="2:5">
      <c r="B82" s="72" t="s">
        <v>280</v>
      </c>
      <c r="C82" s="51">
        <v>54.403613999999997</v>
      </c>
      <c r="D82" s="51">
        <v>30.87746332</v>
      </c>
      <c r="E82" s="51">
        <v>3.1740156399999999</v>
      </c>
    </row>
    <row r="83" spans="2:5">
      <c r="B83" s="71">
        <v>13824</v>
      </c>
      <c r="C83" s="51">
        <v>150</v>
      </c>
      <c r="D83" s="51">
        <v>380</v>
      </c>
      <c r="E83" s="51">
        <v>379.90188198999999</v>
      </c>
    </row>
    <row r="84" spans="2:5">
      <c r="B84" s="72" t="s">
        <v>281</v>
      </c>
      <c r="C84" s="51">
        <v>150</v>
      </c>
      <c r="D84" s="51">
        <v>380</v>
      </c>
      <c r="E84" s="51">
        <v>379.90188198999999</v>
      </c>
    </row>
    <row r="85" spans="2:5">
      <c r="B85" s="71">
        <v>14209</v>
      </c>
      <c r="C85" s="51">
        <v>0</v>
      </c>
      <c r="D85" s="51">
        <v>7.4369482800000002</v>
      </c>
      <c r="E85" s="51">
        <v>7.4353465599999993</v>
      </c>
    </row>
    <row r="86" spans="2:5">
      <c r="B86" s="72" t="s">
        <v>282</v>
      </c>
      <c r="C86" s="51">
        <v>0</v>
      </c>
      <c r="D86" s="51">
        <v>7.4369482800000002</v>
      </c>
      <c r="E86" s="51">
        <v>7.4353465599999993</v>
      </c>
    </row>
    <row r="87" spans="2:5">
      <c r="B87" s="71">
        <v>14234</v>
      </c>
      <c r="C87" s="51">
        <v>613.31977099999995</v>
      </c>
      <c r="D87" s="51">
        <v>570.52292481000006</v>
      </c>
      <c r="E87" s="51">
        <v>569.44877849</v>
      </c>
    </row>
    <row r="88" spans="2:5">
      <c r="B88" s="72" t="s">
        <v>283</v>
      </c>
      <c r="C88" s="51">
        <v>613.31977099999995</v>
      </c>
      <c r="D88" s="51">
        <v>570.52292481000006</v>
      </c>
      <c r="E88" s="51">
        <v>569.44877849</v>
      </c>
    </row>
    <row r="89" spans="2:5">
      <c r="B89" s="71">
        <v>14279</v>
      </c>
      <c r="C89" s="51">
        <v>300</v>
      </c>
      <c r="D89" s="51">
        <v>97.255819670000008</v>
      </c>
      <c r="E89" s="51">
        <v>97.255818599999998</v>
      </c>
    </row>
    <row r="90" spans="2:5">
      <c r="B90" s="72" t="s">
        <v>284</v>
      </c>
      <c r="C90" s="51">
        <v>300</v>
      </c>
      <c r="D90" s="51">
        <v>97.255819670000008</v>
      </c>
      <c r="E90" s="51">
        <v>97.255818599999998</v>
      </c>
    </row>
    <row r="91" spans="2:5">
      <c r="B91" s="71">
        <v>14541</v>
      </c>
      <c r="C91" s="51">
        <v>187.973084</v>
      </c>
      <c r="D91" s="51">
        <v>82.446839999999909</v>
      </c>
      <c r="E91" s="51">
        <v>41.667665399999997</v>
      </c>
    </row>
    <row r="92" spans="2:5">
      <c r="B92" s="72" t="s">
        <v>285</v>
      </c>
      <c r="C92" s="51">
        <v>187.973084</v>
      </c>
      <c r="D92" s="51">
        <v>82.446839999999909</v>
      </c>
      <c r="E92" s="51">
        <v>41.667665399999997</v>
      </c>
    </row>
    <row r="93" spans="2:5">
      <c r="B93" s="71">
        <v>14693</v>
      </c>
      <c r="C93" s="51">
        <v>0</v>
      </c>
      <c r="D93" s="51">
        <v>9.5880030000000005</v>
      </c>
      <c r="E93" s="51">
        <v>9.5880025500000006</v>
      </c>
    </row>
    <row r="94" spans="2:5">
      <c r="B94" s="72" t="s">
        <v>286</v>
      </c>
      <c r="C94" s="51">
        <v>0</v>
      </c>
      <c r="D94" s="51">
        <v>9.5880030000000005</v>
      </c>
      <c r="E94" s="51">
        <v>9.5880025500000006</v>
      </c>
    </row>
    <row r="95" spans="2:5">
      <c r="B95" s="71">
        <v>14704</v>
      </c>
      <c r="C95" s="51">
        <v>0</v>
      </c>
      <c r="D95" s="51">
        <v>9.4433696000000005</v>
      </c>
      <c r="E95" s="51">
        <v>7.0825273200000005</v>
      </c>
    </row>
    <row r="96" spans="2:5">
      <c r="B96" s="72" t="s">
        <v>287</v>
      </c>
      <c r="C96" s="51">
        <v>0</v>
      </c>
      <c r="D96" s="51">
        <v>9.4433696000000005</v>
      </c>
      <c r="E96" s="51">
        <v>7.0825273200000005</v>
      </c>
    </row>
    <row r="97" spans="2:5">
      <c r="B97" s="71">
        <v>14705</v>
      </c>
      <c r="C97" s="51">
        <v>0</v>
      </c>
      <c r="D97" s="51">
        <v>8.5432100000000002</v>
      </c>
      <c r="E97" s="51">
        <v>8.5432097500000008</v>
      </c>
    </row>
    <row r="98" spans="2:5">
      <c r="B98" s="72" t="s">
        <v>288</v>
      </c>
      <c r="C98" s="51">
        <v>0</v>
      </c>
      <c r="D98" s="51">
        <v>8.5432100000000002</v>
      </c>
      <c r="E98" s="51">
        <v>8.5432097500000008</v>
      </c>
    </row>
    <row r="99" spans="2:5">
      <c r="B99" s="71">
        <v>14706</v>
      </c>
      <c r="C99" s="51">
        <v>0</v>
      </c>
      <c r="D99" s="51">
        <v>23.042085520000004</v>
      </c>
      <c r="E99" s="51">
        <v>23.042085520000001</v>
      </c>
    </row>
    <row r="100" spans="2:5">
      <c r="B100" s="72" t="s">
        <v>289</v>
      </c>
      <c r="C100" s="51">
        <v>0</v>
      </c>
      <c r="D100" s="51">
        <v>23.042085520000004</v>
      </c>
      <c r="E100" s="51">
        <v>23.042085520000001</v>
      </c>
    </row>
    <row r="101" spans="2:5">
      <c r="B101" s="71">
        <v>14723</v>
      </c>
      <c r="C101" s="51">
        <v>0</v>
      </c>
      <c r="D101" s="51">
        <v>1.3743445300000003</v>
      </c>
      <c r="E101" s="51">
        <v>1.3743445299999999</v>
      </c>
    </row>
    <row r="102" spans="2:5">
      <c r="B102" s="72" t="s">
        <v>290</v>
      </c>
      <c r="C102" s="51">
        <v>0</v>
      </c>
      <c r="D102" s="51">
        <v>1.3743445300000003</v>
      </c>
      <c r="E102" s="51">
        <v>1.3743445299999999</v>
      </c>
    </row>
    <row r="103" spans="2:5">
      <c r="B103" s="71">
        <v>14724</v>
      </c>
      <c r="C103" s="51">
        <v>0</v>
      </c>
      <c r="D103" s="51">
        <v>9.3231408599999988</v>
      </c>
      <c r="E103" s="51">
        <v>9.3231398900000002</v>
      </c>
    </row>
    <row r="104" spans="2:5">
      <c r="B104" s="72" t="s">
        <v>291</v>
      </c>
      <c r="C104" s="51">
        <v>0</v>
      </c>
      <c r="D104" s="51">
        <v>9.3231408599999988</v>
      </c>
      <c r="E104" s="51">
        <v>9.3231398900000002</v>
      </c>
    </row>
    <row r="105" spans="2:5">
      <c r="B105" s="71">
        <v>14741</v>
      </c>
      <c r="C105" s="51">
        <v>0</v>
      </c>
      <c r="D105" s="51">
        <v>17.945196790000001</v>
      </c>
      <c r="E105" s="51">
        <v>17.945196790000001</v>
      </c>
    </row>
    <row r="106" spans="2:5">
      <c r="B106" s="72" t="s">
        <v>292</v>
      </c>
      <c r="C106" s="51">
        <v>0</v>
      </c>
      <c r="D106" s="51">
        <v>17.945196790000001</v>
      </c>
      <c r="E106" s="51">
        <v>17.945196790000001</v>
      </c>
    </row>
    <row r="107" spans="2:5">
      <c r="B107" s="71">
        <v>14749</v>
      </c>
      <c r="C107" s="51">
        <v>0</v>
      </c>
      <c r="D107" s="51">
        <v>38.556048789999998</v>
      </c>
      <c r="E107" s="51">
        <v>38.556048789999998</v>
      </c>
    </row>
    <row r="108" spans="2:5">
      <c r="B108" s="72" t="s">
        <v>293</v>
      </c>
      <c r="C108" s="51">
        <v>0</v>
      </c>
      <c r="D108" s="51">
        <v>38.556048789999998</v>
      </c>
      <c r="E108" s="51">
        <v>38.556048789999998</v>
      </c>
    </row>
    <row r="109" spans="2:5">
      <c r="B109" s="71">
        <v>14773</v>
      </c>
      <c r="C109" s="51">
        <v>0</v>
      </c>
      <c r="D109" s="51">
        <v>17.182054609999998</v>
      </c>
      <c r="E109" s="51">
        <v>6.7945651400000004</v>
      </c>
    </row>
    <row r="110" spans="2:5">
      <c r="B110" s="72" t="s">
        <v>294</v>
      </c>
      <c r="C110" s="51">
        <v>0</v>
      </c>
      <c r="D110" s="51">
        <v>17.182054609999998</v>
      </c>
      <c r="E110" s="51">
        <v>6.7945651400000004</v>
      </c>
    </row>
    <row r="111" spans="2:5">
      <c r="B111" s="71">
        <v>14936</v>
      </c>
      <c r="C111" s="51">
        <v>0</v>
      </c>
      <c r="D111" s="51">
        <v>9.8254330000000003</v>
      </c>
      <c r="E111" s="51">
        <v>8.8515082100000004</v>
      </c>
    </row>
    <row r="112" spans="2:5">
      <c r="B112" s="72" t="s">
        <v>295</v>
      </c>
      <c r="C112" s="51">
        <v>0</v>
      </c>
      <c r="D112" s="51">
        <v>9.8254330000000003</v>
      </c>
      <c r="E112" s="51">
        <v>8.8515082100000004</v>
      </c>
    </row>
    <row r="113" spans="2:5">
      <c r="B113" s="71">
        <v>14881</v>
      </c>
      <c r="C113" s="51">
        <v>0</v>
      </c>
      <c r="D113" s="51">
        <v>0</v>
      </c>
      <c r="E113" s="51">
        <v>0</v>
      </c>
    </row>
    <row r="114" spans="2:5">
      <c r="B114" s="72" t="s">
        <v>935</v>
      </c>
      <c r="C114" s="51">
        <v>0</v>
      </c>
      <c r="D114" s="51">
        <v>0</v>
      </c>
      <c r="E114" s="51">
        <v>0</v>
      </c>
    </row>
    <row r="115" spans="2:5">
      <c r="B115" s="71">
        <v>14815</v>
      </c>
      <c r="C115" s="51">
        <v>0</v>
      </c>
      <c r="D115" s="51">
        <v>6.6516101999999995</v>
      </c>
      <c r="E115" s="51">
        <v>6.6516100099999997</v>
      </c>
    </row>
    <row r="116" spans="2:5">
      <c r="B116" s="72" t="s">
        <v>936</v>
      </c>
      <c r="C116" s="51">
        <v>0</v>
      </c>
      <c r="D116" s="51">
        <v>6.6516101999999995</v>
      </c>
      <c r="E116" s="51">
        <v>6.6516100099999997</v>
      </c>
    </row>
    <row r="117" spans="2:5">
      <c r="B117" s="71">
        <v>14838</v>
      </c>
      <c r="C117" s="51">
        <v>0</v>
      </c>
      <c r="D117" s="51">
        <v>0</v>
      </c>
      <c r="E117" s="51">
        <v>0</v>
      </c>
    </row>
    <row r="118" spans="2:5">
      <c r="B118" s="72" t="s">
        <v>937</v>
      </c>
      <c r="C118" s="51">
        <v>0</v>
      </c>
      <c r="D118" s="51">
        <v>0</v>
      </c>
      <c r="E118" s="51">
        <v>0</v>
      </c>
    </row>
    <row r="119" spans="2:5">
      <c r="B119" s="71">
        <v>14840</v>
      </c>
      <c r="C119" s="51">
        <v>0</v>
      </c>
      <c r="D119" s="51">
        <v>0</v>
      </c>
      <c r="E119" s="51">
        <v>0</v>
      </c>
    </row>
    <row r="120" spans="2:5">
      <c r="B120" s="72" t="s">
        <v>938</v>
      </c>
      <c r="C120" s="51">
        <v>0</v>
      </c>
      <c r="D120" s="51">
        <v>0</v>
      </c>
      <c r="E120" s="51">
        <v>0</v>
      </c>
    </row>
    <row r="121" spans="2:5">
      <c r="B121" s="71">
        <v>14920</v>
      </c>
      <c r="C121" s="51">
        <v>0</v>
      </c>
      <c r="D121" s="51">
        <v>0</v>
      </c>
      <c r="E121" s="51">
        <v>0</v>
      </c>
    </row>
    <row r="122" spans="2:5">
      <c r="B122" s="72" t="s">
        <v>939</v>
      </c>
      <c r="C122" s="51">
        <v>0</v>
      </c>
      <c r="D122" s="51">
        <v>0</v>
      </c>
      <c r="E122" s="51">
        <v>0</v>
      </c>
    </row>
    <row r="123" spans="2:5">
      <c r="B123" s="71">
        <v>14902</v>
      </c>
      <c r="C123" s="51">
        <v>0</v>
      </c>
      <c r="D123" s="51">
        <v>6.000000000931323E-7</v>
      </c>
      <c r="E123" s="51">
        <v>0</v>
      </c>
    </row>
    <row r="124" spans="2:5">
      <c r="B124" s="72" t="s">
        <v>940</v>
      </c>
      <c r="C124" s="51">
        <v>0</v>
      </c>
      <c r="D124" s="51">
        <v>6.000000000931323E-7</v>
      </c>
      <c r="E124" s="51">
        <v>0</v>
      </c>
    </row>
    <row r="125" spans="2:5">
      <c r="B125" s="70" t="s">
        <v>251</v>
      </c>
      <c r="C125" s="112">
        <v>0</v>
      </c>
      <c r="D125" s="112">
        <v>110</v>
      </c>
      <c r="E125" s="112">
        <v>110</v>
      </c>
    </row>
    <row r="126" spans="2:5">
      <c r="B126" s="71">
        <v>13824</v>
      </c>
      <c r="C126" s="51">
        <v>0</v>
      </c>
      <c r="D126" s="51">
        <v>110</v>
      </c>
      <c r="E126" s="51">
        <v>110</v>
      </c>
    </row>
    <row r="127" spans="2:5">
      <c r="B127" s="72" t="s">
        <v>281</v>
      </c>
      <c r="C127" s="51">
        <v>0</v>
      </c>
      <c r="D127" s="51">
        <v>110</v>
      </c>
      <c r="E127" s="51">
        <v>110</v>
      </c>
    </row>
    <row r="128" spans="2:5">
      <c r="B128" s="70" t="s">
        <v>273</v>
      </c>
      <c r="C128" s="112">
        <v>1524.48</v>
      </c>
      <c r="D128" s="112">
        <v>1524.48</v>
      </c>
      <c r="E128" s="112">
        <v>1369.6314996399997</v>
      </c>
    </row>
    <row r="129" spans="2:5">
      <c r="B129" s="71">
        <v>13924</v>
      </c>
      <c r="C129" s="51">
        <v>1524.48</v>
      </c>
      <c r="D129" s="51">
        <v>1524.48</v>
      </c>
      <c r="E129" s="51">
        <v>1369.6314996399997</v>
      </c>
    </row>
    <row r="130" spans="2:5">
      <c r="B130" s="72" t="s">
        <v>296</v>
      </c>
      <c r="C130" s="51">
        <v>1524.48</v>
      </c>
      <c r="D130" s="51">
        <v>1524.48</v>
      </c>
      <c r="E130" s="51">
        <v>1369.6314996399997</v>
      </c>
    </row>
    <row r="131" spans="2:5">
      <c r="B131" s="70" t="s">
        <v>252</v>
      </c>
      <c r="C131" s="112">
        <v>569.09114699999998</v>
      </c>
      <c r="D131" s="112">
        <v>1300.5118143499997</v>
      </c>
      <c r="E131" s="112">
        <v>391.78151910000003</v>
      </c>
    </row>
    <row r="132" spans="2:5">
      <c r="B132" s="71">
        <v>13475</v>
      </c>
      <c r="C132" s="51">
        <v>0</v>
      </c>
      <c r="D132" s="51">
        <v>12.20947299</v>
      </c>
      <c r="E132" s="51">
        <v>12.20947299</v>
      </c>
    </row>
    <row r="133" spans="2:5">
      <c r="B133" s="72" t="s">
        <v>297</v>
      </c>
      <c r="C133" s="51">
        <v>0</v>
      </c>
      <c r="D133" s="51">
        <v>12.20947299</v>
      </c>
      <c r="E133" s="51">
        <v>12.20947299</v>
      </c>
    </row>
    <row r="134" spans="2:5">
      <c r="B134" s="71">
        <v>13710</v>
      </c>
      <c r="C134" s="51">
        <v>0</v>
      </c>
      <c r="D134" s="51">
        <v>0</v>
      </c>
      <c r="E134" s="51">
        <v>0</v>
      </c>
    </row>
    <row r="135" spans="2:5">
      <c r="B135" s="72" t="s">
        <v>298</v>
      </c>
      <c r="C135" s="51">
        <v>0</v>
      </c>
      <c r="D135" s="51">
        <v>0</v>
      </c>
      <c r="E135" s="51">
        <v>0</v>
      </c>
    </row>
    <row r="136" spans="2:5">
      <c r="B136" s="71">
        <v>13824</v>
      </c>
      <c r="C136" s="51">
        <v>0</v>
      </c>
      <c r="D136" s="51">
        <v>267.50949800000001</v>
      </c>
      <c r="E136" s="51">
        <v>267.50949704999999</v>
      </c>
    </row>
    <row r="137" spans="2:5">
      <c r="B137" s="72" t="s">
        <v>281</v>
      </c>
      <c r="C137" s="51">
        <v>0</v>
      </c>
      <c r="D137" s="51">
        <v>267.50949800000001</v>
      </c>
      <c r="E137" s="51">
        <v>267.50949704999999</v>
      </c>
    </row>
    <row r="138" spans="2:5">
      <c r="B138" s="71">
        <v>13855</v>
      </c>
      <c r="C138" s="51">
        <v>453.22500000000002</v>
      </c>
      <c r="D138" s="51">
        <v>865.9799999999999</v>
      </c>
      <c r="E138" s="51">
        <v>6.7270299700000002</v>
      </c>
    </row>
    <row r="139" spans="2:5">
      <c r="B139" s="72" t="s">
        <v>299</v>
      </c>
      <c r="C139" s="51">
        <v>453.22500000000002</v>
      </c>
      <c r="D139" s="51">
        <v>865.9799999999999</v>
      </c>
      <c r="E139" s="51">
        <v>6.7270299700000002</v>
      </c>
    </row>
    <row r="140" spans="2:5">
      <c r="B140" s="71">
        <v>13967</v>
      </c>
      <c r="C140" s="51">
        <v>0</v>
      </c>
      <c r="D140" s="51">
        <v>0</v>
      </c>
      <c r="E140" s="51">
        <v>0</v>
      </c>
    </row>
    <row r="141" spans="2:5">
      <c r="B141" s="72" t="s">
        <v>300</v>
      </c>
      <c r="C141" s="51">
        <v>0</v>
      </c>
      <c r="D141" s="51">
        <v>0</v>
      </c>
      <c r="E141" s="51">
        <v>0</v>
      </c>
    </row>
    <row r="142" spans="2:5">
      <c r="B142" s="71">
        <v>13976</v>
      </c>
      <c r="C142" s="51">
        <v>0</v>
      </c>
      <c r="D142" s="51">
        <v>0</v>
      </c>
      <c r="E142" s="51">
        <v>0</v>
      </c>
    </row>
    <row r="143" spans="2:5">
      <c r="B143" s="72" t="s">
        <v>301</v>
      </c>
      <c r="C143" s="51">
        <v>0</v>
      </c>
      <c r="D143" s="51">
        <v>0</v>
      </c>
      <c r="E143" s="51">
        <v>0</v>
      </c>
    </row>
    <row r="144" spans="2:5">
      <c r="B144" s="71">
        <v>14234</v>
      </c>
      <c r="C144" s="51">
        <v>0</v>
      </c>
      <c r="D144" s="51">
        <v>60.892349359999997</v>
      </c>
      <c r="E144" s="51">
        <v>60.892349090000003</v>
      </c>
    </row>
    <row r="145" spans="2:5">
      <c r="B145" s="72" t="s">
        <v>283</v>
      </c>
      <c r="C145" s="51">
        <v>0</v>
      </c>
      <c r="D145" s="51">
        <v>60.892349359999997</v>
      </c>
      <c r="E145" s="51">
        <v>60.892349090000003</v>
      </c>
    </row>
    <row r="146" spans="2:5">
      <c r="B146" s="71">
        <v>14663</v>
      </c>
      <c r="C146" s="51">
        <v>0</v>
      </c>
      <c r="D146" s="51">
        <v>0</v>
      </c>
      <c r="E146" s="51">
        <v>0</v>
      </c>
    </row>
    <row r="147" spans="2:5">
      <c r="B147" s="72" t="s">
        <v>302</v>
      </c>
      <c r="C147" s="51">
        <v>0</v>
      </c>
      <c r="D147" s="51">
        <v>0</v>
      </c>
      <c r="E147" s="51">
        <v>0</v>
      </c>
    </row>
    <row r="148" spans="2:5">
      <c r="B148" s="71">
        <v>14693</v>
      </c>
      <c r="C148" s="51">
        <v>0</v>
      </c>
      <c r="D148" s="51">
        <v>43.903170000000003</v>
      </c>
      <c r="E148" s="51">
        <v>43.903170000000003</v>
      </c>
    </row>
    <row r="149" spans="2:5">
      <c r="B149" s="72" t="s">
        <v>286</v>
      </c>
      <c r="C149" s="51">
        <v>0</v>
      </c>
      <c r="D149" s="51">
        <v>43.903170000000003</v>
      </c>
      <c r="E149" s="51">
        <v>43.903170000000003</v>
      </c>
    </row>
    <row r="150" spans="2:5">
      <c r="B150" s="70" t="s">
        <v>253</v>
      </c>
      <c r="C150" s="112">
        <v>39.282566000000003</v>
      </c>
      <c r="D150" s="112">
        <v>39.282566000000003</v>
      </c>
      <c r="E150" s="112">
        <v>0</v>
      </c>
    </row>
    <row r="151" spans="2:5">
      <c r="B151" s="65" t="s">
        <v>254</v>
      </c>
      <c r="C151" s="51">
        <v>2952.6481140000001</v>
      </c>
      <c r="D151" s="51">
        <v>2205.141577020001</v>
      </c>
      <c r="E151" s="51">
        <v>1343.9340645200045</v>
      </c>
    </row>
    <row r="152" spans="2:5">
      <c r="B152" s="70" t="s">
        <v>250</v>
      </c>
      <c r="C152" s="112">
        <v>846.75633200000004</v>
      </c>
      <c r="D152" s="112">
        <v>1037.59851215</v>
      </c>
      <c r="E152" s="112">
        <v>969.89347695000026</v>
      </c>
    </row>
    <row r="153" spans="2:5">
      <c r="B153" s="71">
        <v>12522</v>
      </c>
      <c r="C153" s="51">
        <v>45.981827000000003</v>
      </c>
      <c r="D153" s="51">
        <v>31.518345889999999</v>
      </c>
      <c r="E153" s="51">
        <v>31.517291970000002</v>
      </c>
    </row>
    <row r="154" spans="2:5">
      <c r="B154" s="72" t="s">
        <v>303</v>
      </c>
      <c r="C154" s="51">
        <v>45.981827000000003</v>
      </c>
      <c r="D154" s="51">
        <v>31.518345889999999</v>
      </c>
      <c r="E154" s="51">
        <v>31.517291970000002</v>
      </c>
    </row>
    <row r="155" spans="2:5">
      <c r="B155" s="71">
        <v>12602</v>
      </c>
      <c r="C155" s="51">
        <v>30.420183999999999</v>
      </c>
      <c r="D155" s="51">
        <v>25.016767939999998</v>
      </c>
      <c r="E155" s="51">
        <v>16.225658399999997</v>
      </c>
    </row>
    <row r="156" spans="2:5">
      <c r="B156" s="72" t="s">
        <v>304</v>
      </c>
      <c r="C156" s="51">
        <v>30.420183999999999</v>
      </c>
      <c r="D156" s="51">
        <v>25.016767939999998</v>
      </c>
      <c r="E156" s="51">
        <v>16.225658399999997</v>
      </c>
    </row>
    <row r="157" spans="2:5">
      <c r="B157" s="71">
        <v>12628</v>
      </c>
      <c r="C157" s="51">
        <v>103.604905</v>
      </c>
      <c r="D157" s="51">
        <v>520.04983900000002</v>
      </c>
      <c r="E157" s="51">
        <v>505.42338228000006</v>
      </c>
    </row>
    <row r="158" spans="2:5">
      <c r="B158" s="72" t="s">
        <v>305</v>
      </c>
      <c r="C158" s="51">
        <v>103.604905</v>
      </c>
      <c r="D158" s="51">
        <v>520.04983900000002</v>
      </c>
      <c r="E158" s="51">
        <v>505.42338228000006</v>
      </c>
    </row>
    <row r="159" spans="2:5">
      <c r="B159" s="71">
        <v>13067</v>
      </c>
      <c r="C159" s="51">
        <v>11.391855</v>
      </c>
      <c r="D159" s="51">
        <v>0</v>
      </c>
      <c r="E159" s="51">
        <v>0</v>
      </c>
    </row>
    <row r="160" spans="2:5">
      <c r="B160" s="72" t="s">
        <v>306</v>
      </c>
      <c r="C160" s="51">
        <v>11.391855</v>
      </c>
      <c r="D160" s="51">
        <v>0</v>
      </c>
      <c r="E160" s="51">
        <v>0</v>
      </c>
    </row>
    <row r="161" spans="2:5">
      <c r="B161" s="71">
        <v>13378</v>
      </c>
      <c r="C161" s="51">
        <v>41.005532000000002</v>
      </c>
      <c r="D161" s="51">
        <v>23.821596829999997</v>
      </c>
      <c r="E161" s="51">
        <v>18.302209340000001</v>
      </c>
    </row>
    <row r="162" spans="2:5">
      <c r="B162" s="72" t="s">
        <v>307</v>
      </c>
      <c r="C162" s="51">
        <v>41.005532000000002</v>
      </c>
      <c r="D162" s="51">
        <v>23.821596829999997</v>
      </c>
      <c r="E162" s="51">
        <v>18.302209340000001</v>
      </c>
    </row>
    <row r="163" spans="2:5">
      <c r="B163" s="71">
        <v>13445</v>
      </c>
      <c r="C163" s="51">
        <v>5.4007740000000002</v>
      </c>
      <c r="D163" s="51">
        <v>13.2</v>
      </c>
      <c r="E163" s="51">
        <v>6.6241823200000001</v>
      </c>
    </row>
    <row r="164" spans="2:5">
      <c r="B164" s="72" t="s">
        <v>308</v>
      </c>
      <c r="C164" s="51">
        <v>5.4007740000000002</v>
      </c>
      <c r="D164" s="51">
        <v>13.2</v>
      </c>
      <c r="E164" s="51">
        <v>6.6241823200000001</v>
      </c>
    </row>
    <row r="165" spans="2:5">
      <c r="B165" s="71">
        <v>13539</v>
      </c>
      <c r="C165" s="51">
        <v>96.772452000000001</v>
      </c>
      <c r="D165" s="51">
        <v>56.749043489999991</v>
      </c>
      <c r="E165" s="51">
        <v>42.957399810000005</v>
      </c>
    </row>
    <row r="166" spans="2:5">
      <c r="B166" s="72" t="s">
        <v>309</v>
      </c>
      <c r="C166" s="51">
        <v>96.772452000000001</v>
      </c>
      <c r="D166" s="51">
        <v>56.749043489999991</v>
      </c>
      <c r="E166" s="51">
        <v>42.957399810000005</v>
      </c>
    </row>
    <row r="167" spans="2:5">
      <c r="B167" s="71">
        <v>13562</v>
      </c>
      <c r="C167" s="51">
        <v>4.9170999999999999E-2</v>
      </c>
      <c r="D167" s="51">
        <v>0</v>
      </c>
      <c r="E167" s="51">
        <v>0</v>
      </c>
    </row>
    <row r="168" spans="2:5">
      <c r="B168" s="72" t="s">
        <v>310</v>
      </c>
      <c r="C168" s="51">
        <v>4.9170999999999999E-2</v>
      </c>
      <c r="D168" s="51">
        <v>0</v>
      </c>
      <c r="E168" s="51">
        <v>0</v>
      </c>
    </row>
    <row r="169" spans="2:5">
      <c r="B169" s="71">
        <v>13797</v>
      </c>
      <c r="C169" s="51">
        <v>130</v>
      </c>
      <c r="D169" s="51">
        <v>126.1</v>
      </c>
      <c r="E169" s="51">
        <v>126.09999944999998</v>
      </c>
    </row>
    <row r="170" spans="2:5">
      <c r="B170" s="72" t="s">
        <v>311</v>
      </c>
      <c r="C170" s="51">
        <v>130</v>
      </c>
      <c r="D170" s="51">
        <v>126.1</v>
      </c>
      <c r="E170" s="51">
        <v>126.09999944999998</v>
      </c>
    </row>
    <row r="171" spans="2:5">
      <c r="B171" s="71">
        <v>14097</v>
      </c>
      <c r="C171" s="51">
        <v>0</v>
      </c>
      <c r="D171" s="51">
        <v>6.000000000931323E-7</v>
      </c>
      <c r="E171" s="51">
        <v>0</v>
      </c>
    </row>
    <row r="172" spans="2:5">
      <c r="B172" s="72" t="s">
        <v>312</v>
      </c>
      <c r="C172" s="51">
        <v>0</v>
      </c>
      <c r="D172" s="51">
        <v>6.000000000931323E-7</v>
      </c>
      <c r="E172" s="51">
        <v>0</v>
      </c>
    </row>
    <row r="173" spans="2:5">
      <c r="B173" s="71">
        <v>14103</v>
      </c>
      <c r="C173" s="51">
        <v>0</v>
      </c>
      <c r="D173" s="51">
        <v>0.50497243999999997</v>
      </c>
      <c r="E173" s="51">
        <v>0</v>
      </c>
    </row>
    <row r="174" spans="2:5">
      <c r="B174" s="72" t="s">
        <v>313</v>
      </c>
      <c r="C174" s="51">
        <v>0</v>
      </c>
      <c r="D174" s="51">
        <v>0.50497243999999997</v>
      </c>
      <c r="E174" s="51">
        <v>0</v>
      </c>
    </row>
    <row r="175" spans="2:5">
      <c r="B175" s="71">
        <v>14207</v>
      </c>
      <c r="C175" s="51">
        <v>15.440588999999999</v>
      </c>
      <c r="D175" s="51">
        <v>3.918374</v>
      </c>
      <c r="E175" s="51">
        <v>3.7799390099999997</v>
      </c>
    </row>
    <row r="176" spans="2:5">
      <c r="B176" s="72" t="s">
        <v>314</v>
      </c>
      <c r="C176" s="51">
        <v>15.440588999999999</v>
      </c>
      <c r="D176" s="51">
        <v>3.918374</v>
      </c>
      <c r="E176" s="51">
        <v>3.7799390099999997</v>
      </c>
    </row>
    <row r="177" spans="2:5">
      <c r="B177" s="71">
        <v>14255</v>
      </c>
      <c r="C177" s="51">
        <v>14.907114999999999</v>
      </c>
      <c r="D177" s="51">
        <v>14.274995000000001</v>
      </c>
      <c r="E177" s="51">
        <v>10.853604280000001</v>
      </c>
    </row>
    <row r="178" spans="2:5">
      <c r="B178" s="72" t="s">
        <v>315</v>
      </c>
      <c r="C178" s="51">
        <v>14.907114999999999</v>
      </c>
      <c r="D178" s="51">
        <v>14.274995000000001</v>
      </c>
      <c r="E178" s="51">
        <v>10.853604280000001</v>
      </c>
    </row>
    <row r="179" spans="2:5">
      <c r="B179" s="71">
        <v>14557</v>
      </c>
      <c r="C179" s="51">
        <v>5.628082</v>
      </c>
      <c r="D179" s="51">
        <v>2.8347659599999999</v>
      </c>
      <c r="E179" s="51">
        <v>0</v>
      </c>
    </row>
    <row r="180" spans="2:5">
      <c r="B180" s="72" t="s">
        <v>316</v>
      </c>
      <c r="C180" s="51">
        <v>5.628082</v>
      </c>
      <c r="D180" s="51">
        <v>2.8347659599999999</v>
      </c>
      <c r="E180" s="51">
        <v>0</v>
      </c>
    </row>
    <row r="181" spans="2:5">
      <c r="B181" s="71">
        <v>14639</v>
      </c>
      <c r="C181" s="51">
        <v>346.15384599999999</v>
      </c>
      <c r="D181" s="51">
        <v>219.60981100000001</v>
      </c>
      <c r="E181" s="51">
        <v>208.10981009</v>
      </c>
    </row>
    <row r="182" spans="2:5">
      <c r="B182" s="72" t="s">
        <v>317</v>
      </c>
      <c r="C182" s="51">
        <v>346.15384599999999</v>
      </c>
      <c r="D182" s="51">
        <v>219.60981100000001</v>
      </c>
      <c r="E182" s="51">
        <v>208.10981009</v>
      </c>
    </row>
    <row r="183" spans="2:5">
      <c r="B183" s="71">
        <v>14898</v>
      </c>
      <c r="C183" s="51">
        <v>0</v>
      </c>
      <c r="D183" s="51">
        <v>0</v>
      </c>
      <c r="E183" s="51">
        <v>0</v>
      </c>
    </row>
    <row r="184" spans="2:5">
      <c r="B184" s="72" t="s">
        <v>941</v>
      </c>
      <c r="C184" s="51">
        <v>0</v>
      </c>
      <c r="D184" s="51">
        <v>0</v>
      </c>
      <c r="E184" s="51">
        <v>0</v>
      </c>
    </row>
    <row r="185" spans="2:5">
      <c r="B185" s="71">
        <v>14899</v>
      </c>
      <c r="C185" s="51">
        <v>0</v>
      </c>
      <c r="D185" s="51">
        <v>0</v>
      </c>
      <c r="E185" s="51">
        <v>0</v>
      </c>
    </row>
    <row r="186" spans="2:5">
      <c r="B186" s="72" t="s">
        <v>942</v>
      </c>
      <c r="C186" s="51">
        <v>0</v>
      </c>
      <c r="D186" s="51">
        <v>0</v>
      </c>
      <c r="E186" s="51">
        <v>0</v>
      </c>
    </row>
    <row r="187" spans="2:5">
      <c r="B187" s="71">
        <v>14896</v>
      </c>
      <c r="C187" s="51">
        <v>0</v>
      </c>
      <c r="D187" s="51">
        <v>0</v>
      </c>
      <c r="E187" s="51">
        <v>0</v>
      </c>
    </row>
    <row r="188" spans="2:5">
      <c r="B188" s="72" t="s">
        <v>943</v>
      </c>
      <c r="C188" s="51">
        <v>0</v>
      </c>
      <c r="D188" s="51">
        <v>0</v>
      </c>
      <c r="E188" s="51">
        <v>0</v>
      </c>
    </row>
    <row r="189" spans="2:5">
      <c r="B189" s="71">
        <v>14892</v>
      </c>
      <c r="C189" s="51">
        <v>0</v>
      </c>
      <c r="D189" s="51">
        <v>0</v>
      </c>
      <c r="E189" s="51">
        <v>0</v>
      </c>
    </row>
    <row r="190" spans="2:5">
      <c r="B190" s="72" t="s">
        <v>944</v>
      </c>
      <c r="C190" s="51">
        <v>0</v>
      </c>
      <c r="D190" s="51">
        <v>0</v>
      </c>
      <c r="E190" s="51">
        <v>0</v>
      </c>
    </row>
    <row r="191" spans="2:5">
      <c r="B191" s="71">
        <v>14893</v>
      </c>
      <c r="C191" s="51">
        <v>0</v>
      </c>
      <c r="D191" s="51">
        <v>0</v>
      </c>
      <c r="E191" s="51">
        <v>0</v>
      </c>
    </row>
    <row r="192" spans="2:5">
      <c r="B192" s="72" t="s">
        <v>945</v>
      </c>
      <c r="C192" s="51">
        <v>0</v>
      </c>
      <c r="D192" s="51">
        <v>0</v>
      </c>
      <c r="E192" s="51">
        <v>0</v>
      </c>
    </row>
    <row r="193" spans="2:5">
      <c r="B193" s="70" t="s">
        <v>251</v>
      </c>
      <c r="C193" s="112">
        <v>0</v>
      </c>
      <c r="D193" s="112">
        <v>50</v>
      </c>
      <c r="E193" s="112">
        <v>49.999999940000002</v>
      </c>
    </row>
    <row r="194" spans="2:5">
      <c r="B194" s="71">
        <v>13797</v>
      </c>
      <c r="C194" s="51">
        <v>0</v>
      </c>
      <c r="D194" s="51">
        <v>50</v>
      </c>
      <c r="E194" s="51">
        <v>49.999999940000002</v>
      </c>
    </row>
    <row r="195" spans="2:5">
      <c r="B195" s="72" t="s">
        <v>311</v>
      </c>
      <c r="C195" s="51">
        <v>0</v>
      </c>
      <c r="D195" s="51">
        <v>50</v>
      </c>
      <c r="E195" s="51">
        <v>49.999999940000002</v>
      </c>
    </row>
    <row r="196" spans="2:5">
      <c r="B196" s="70" t="s">
        <v>273</v>
      </c>
      <c r="C196" s="112">
        <v>0</v>
      </c>
      <c r="D196" s="112">
        <v>0.1</v>
      </c>
      <c r="E196" s="112">
        <v>0</v>
      </c>
    </row>
    <row r="197" spans="2:5">
      <c r="B197" s="71">
        <v>14713</v>
      </c>
      <c r="C197" s="51">
        <v>0</v>
      </c>
      <c r="D197" s="51">
        <v>0.1</v>
      </c>
      <c r="E197" s="51">
        <v>0</v>
      </c>
    </row>
    <row r="198" spans="2:5">
      <c r="B198" s="72" t="s">
        <v>318</v>
      </c>
      <c r="C198" s="51">
        <v>0</v>
      </c>
      <c r="D198" s="51">
        <v>0.1</v>
      </c>
      <c r="E198" s="51">
        <v>0</v>
      </c>
    </row>
    <row r="199" spans="2:5">
      <c r="B199" s="70" t="s">
        <v>252</v>
      </c>
      <c r="C199" s="112">
        <v>2105.8917820000001</v>
      </c>
      <c r="D199" s="112">
        <v>1117.4430648699997</v>
      </c>
      <c r="E199" s="112">
        <v>324.04058762999989</v>
      </c>
    </row>
    <row r="200" spans="2:5">
      <c r="B200" s="71">
        <v>13797</v>
      </c>
      <c r="C200" s="51">
        <v>0</v>
      </c>
      <c r="D200" s="51">
        <v>30</v>
      </c>
      <c r="E200" s="51">
        <v>29.999961280000001</v>
      </c>
    </row>
    <row r="201" spans="2:5">
      <c r="B201" s="72" t="s">
        <v>311</v>
      </c>
      <c r="C201" s="51">
        <v>0</v>
      </c>
      <c r="D201" s="51">
        <v>30</v>
      </c>
      <c r="E201" s="51">
        <v>29.999961280000001</v>
      </c>
    </row>
    <row r="202" spans="2:5">
      <c r="B202" s="71">
        <v>13928</v>
      </c>
      <c r="C202" s="51">
        <v>2105.8917820000001</v>
      </c>
      <c r="D202" s="51">
        <v>1079.2637798699993</v>
      </c>
      <c r="E202" s="51">
        <v>285.86134206000014</v>
      </c>
    </row>
    <row r="203" spans="2:5">
      <c r="B203" s="72" t="s">
        <v>319</v>
      </c>
      <c r="C203" s="51">
        <v>1105.8917819999999</v>
      </c>
      <c r="D203" s="51">
        <v>752.59647500000005</v>
      </c>
      <c r="E203" s="51">
        <v>5.7429035199999996</v>
      </c>
    </row>
    <row r="204" spans="2:5">
      <c r="B204" s="72" t="s">
        <v>320</v>
      </c>
      <c r="C204" s="51">
        <v>1000</v>
      </c>
      <c r="D204" s="51">
        <v>326.6673048699999</v>
      </c>
      <c r="E204" s="51">
        <v>280.11843854000006</v>
      </c>
    </row>
    <row r="205" spans="2:5">
      <c r="B205" s="71">
        <v>13952</v>
      </c>
      <c r="C205" s="51">
        <v>0</v>
      </c>
      <c r="D205" s="51">
        <v>0</v>
      </c>
      <c r="E205" s="51">
        <v>0</v>
      </c>
    </row>
    <row r="206" spans="2:5">
      <c r="B206" s="72" t="s">
        <v>321</v>
      </c>
      <c r="C206" s="51">
        <v>0</v>
      </c>
      <c r="D206" s="51">
        <v>0</v>
      </c>
      <c r="E206" s="51">
        <v>0</v>
      </c>
    </row>
    <row r="207" spans="2:5">
      <c r="B207" s="71">
        <v>13960</v>
      </c>
      <c r="C207" s="51">
        <v>0</v>
      </c>
      <c r="D207" s="51">
        <v>6.3666309999999999</v>
      </c>
      <c r="E207" s="51">
        <v>6.3666309999999999</v>
      </c>
    </row>
    <row r="208" spans="2:5">
      <c r="B208" s="72" t="s">
        <v>322</v>
      </c>
      <c r="C208" s="51">
        <v>0</v>
      </c>
      <c r="D208" s="51">
        <v>6.3666309999999999</v>
      </c>
      <c r="E208" s="51">
        <v>6.3666309999999999</v>
      </c>
    </row>
    <row r="209" spans="2:5">
      <c r="B209" s="71">
        <v>14293</v>
      </c>
      <c r="C209" s="51">
        <v>0</v>
      </c>
      <c r="D209" s="51">
        <v>1.812654</v>
      </c>
      <c r="E209" s="51">
        <v>1.8126532900000001</v>
      </c>
    </row>
    <row r="210" spans="2:5">
      <c r="B210" s="72" t="s">
        <v>323</v>
      </c>
      <c r="C210" s="51">
        <v>0</v>
      </c>
      <c r="D210" s="51">
        <v>1.812654</v>
      </c>
      <c r="E210" s="51">
        <v>1.8126532900000001</v>
      </c>
    </row>
    <row r="211" spans="2:5">
      <c r="B211" s="65" t="s">
        <v>324</v>
      </c>
      <c r="C211" s="51">
        <v>1116.546664</v>
      </c>
      <c r="D211" s="51">
        <v>1406.4466827800004</v>
      </c>
      <c r="E211" s="51">
        <v>740.53355048999993</v>
      </c>
    </row>
    <row r="212" spans="2:5">
      <c r="B212" s="70" t="s">
        <v>250</v>
      </c>
      <c r="C212" s="112">
        <v>439.91715099999999</v>
      </c>
      <c r="D212" s="112">
        <v>406.69561029000005</v>
      </c>
      <c r="E212" s="112">
        <v>346.50776444000002</v>
      </c>
    </row>
    <row r="213" spans="2:5">
      <c r="B213" s="71">
        <v>12523</v>
      </c>
      <c r="C213" s="51">
        <v>10.27655</v>
      </c>
      <c r="D213" s="51">
        <v>15.359765629999998</v>
      </c>
      <c r="E213" s="51">
        <v>12.218915560000001</v>
      </c>
    </row>
    <row r="214" spans="2:5">
      <c r="B214" s="72" t="s">
        <v>325</v>
      </c>
      <c r="C214" s="51">
        <v>10.27655</v>
      </c>
      <c r="D214" s="51">
        <v>15.359765629999998</v>
      </c>
      <c r="E214" s="51">
        <v>12.218915560000001</v>
      </c>
    </row>
    <row r="215" spans="2:5">
      <c r="B215" s="71">
        <v>12570</v>
      </c>
      <c r="C215" s="51">
        <v>2.7865310000000001</v>
      </c>
      <c r="D215" s="51">
        <v>0</v>
      </c>
      <c r="E215" s="51">
        <v>0</v>
      </c>
    </row>
    <row r="216" spans="2:5">
      <c r="B216" s="72" t="s">
        <v>326</v>
      </c>
      <c r="C216" s="51">
        <v>2.7865310000000001</v>
      </c>
      <c r="D216" s="51">
        <v>0</v>
      </c>
      <c r="E216" s="51">
        <v>0</v>
      </c>
    </row>
    <row r="217" spans="2:5">
      <c r="B217" s="71">
        <v>13044</v>
      </c>
      <c r="C217" s="51">
        <v>7.0139999999999994E-2</v>
      </c>
      <c r="D217" s="51">
        <v>4.2624054200000003</v>
      </c>
      <c r="E217" s="51">
        <v>0.42637798999999998</v>
      </c>
    </row>
    <row r="218" spans="2:5">
      <c r="B218" s="72" t="s">
        <v>327</v>
      </c>
      <c r="C218" s="51">
        <v>7.0139999999999994E-2</v>
      </c>
      <c r="D218" s="51">
        <v>4.2624054200000003</v>
      </c>
      <c r="E218" s="51">
        <v>0.42637798999999998</v>
      </c>
    </row>
    <row r="219" spans="2:5">
      <c r="B219" s="71">
        <v>13347</v>
      </c>
      <c r="C219" s="51">
        <v>4.3472999999999998E-2</v>
      </c>
      <c r="D219" s="51">
        <v>0</v>
      </c>
      <c r="E219" s="51">
        <v>0</v>
      </c>
    </row>
    <row r="220" spans="2:5">
      <c r="B220" s="72" t="s">
        <v>328</v>
      </c>
      <c r="C220" s="51">
        <v>4.3472999999999998E-2</v>
      </c>
      <c r="D220" s="51">
        <v>0</v>
      </c>
      <c r="E220" s="51">
        <v>0</v>
      </c>
    </row>
    <row r="221" spans="2:5">
      <c r="B221" s="71">
        <v>13379</v>
      </c>
      <c r="C221" s="51">
        <v>14.510408999999999</v>
      </c>
      <c r="D221" s="51">
        <v>18.008512</v>
      </c>
      <c r="E221" s="51">
        <v>0</v>
      </c>
    </row>
    <row r="222" spans="2:5">
      <c r="B222" s="72" t="s">
        <v>329</v>
      </c>
      <c r="C222" s="51">
        <v>14.510408999999999</v>
      </c>
      <c r="D222" s="51">
        <v>18.008512</v>
      </c>
      <c r="E222" s="51">
        <v>0</v>
      </c>
    </row>
    <row r="223" spans="2:5">
      <c r="B223" s="71">
        <v>13466</v>
      </c>
      <c r="C223" s="51">
        <v>14.911716</v>
      </c>
      <c r="D223" s="51">
        <v>0</v>
      </c>
      <c r="E223" s="51">
        <v>0</v>
      </c>
    </row>
    <row r="224" spans="2:5">
      <c r="B224" s="72" t="s">
        <v>330</v>
      </c>
      <c r="C224" s="51">
        <v>14.911716</v>
      </c>
      <c r="D224" s="51">
        <v>0</v>
      </c>
      <c r="E224" s="51">
        <v>0</v>
      </c>
    </row>
    <row r="225" spans="2:5">
      <c r="B225" s="71">
        <v>13542</v>
      </c>
      <c r="C225" s="51">
        <v>17.155654999999999</v>
      </c>
      <c r="D225" s="51">
        <v>49.328056750000002</v>
      </c>
      <c r="E225" s="51">
        <v>24.035233030000001</v>
      </c>
    </row>
    <row r="226" spans="2:5">
      <c r="B226" s="72" t="s">
        <v>331</v>
      </c>
      <c r="C226" s="51">
        <v>17.155654999999999</v>
      </c>
      <c r="D226" s="51">
        <v>49.328056750000002</v>
      </c>
      <c r="E226" s="51">
        <v>24.035233030000001</v>
      </c>
    </row>
    <row r="227" spans="2:5">
      <c r="B227" s="71">
        <v>13607</v>
      </c>
      <c r="C227" s="51">
        <v>1.4001399999999999</v>
      </c>
      <c r="D227" s="51">
        <v>14.674263570000001</v>
      </c>
      <c r="E227" s="51">
        <v>11.71158147</v>
      </c>
    </row>
    <row r="228" spans="2:5">
      <c r="B228" s="72" t="s">
        <v>332</v>
      </c>
      <c r="C228" s="51">
        <v>1.4001399999999999</v>
      </c>
      <c r="D228" s="51">
        <v>14.674263570000001</v>
      </c>
      <c r="E228" s="51">
        <v>11.71158147</v>
      </c>
    </row>
    <row r="229" spans="2:5">
      <c r="B229" s="71">
        <v>13818</v>
      </c>
      <c r="C229" s="51">
        <v>100</v>
      </c>
      <c r="D229" s="51">
        <v>100</v>
      </c>
      <c r="E229" s="51">
        <v>99.999999590000002</v>
      </c>
    </row>
    <row r="230" spans="2:5">
      <c r="B230" s="72" t="s">
        <v>333</v>
      </c>
      <c r="C230" s="51">
        <v>100</v>
      </c>
      <c r="D230" s="51">
        <v>100</v>
      </c>
      <c r="E230" s="51">
        <v>99.999999590000002</v>
      </c>
    </row>
    <row r="231" spans="2:5">
      <c r="B231" s="71">
        <v>14205</v>
      </c>
      <c r="C231" s="51">
        <v>3.623605</v>
      </c>
      <c r="D231" s="51">
        <v>3.623605</v>
      </c>
      <c r="E231" s="51">
        <v>3.20769707</v>
      </c>
    </row>
    <row r="232" spans="2:5">
      <c r="B232" s="72" t="s">
        <v>334</v>
      </c>
      <c r="C232" s="51">
        <v>3.623605</v>
      </c>
      <c r="D232" s="51">
        <v>3.623605</v>
      </c>
      <c r="E232" s="51">
        <v>3.20769707</v>
      </c>
    </row>
    <row r="233" spans="2:5">
      <c r="B233" s="71">
        <v>14239</v>
      </c>
      <c r="C233" s="51">
        <v>0</v>
      </c>
      <c r="D233" s="51">
        <v>0.42608399000000002</v>
      </c>
      <c r="E233" s="51">
        <v>0</v>
      </c>
    </row>
    <row r="234" spans="2:5">
      <c r="B234" s="72" t="s">
        <v>335</v>
      </c>
      <c r="C234" s="51">
        <v>0</v>
      </c>
      <c r="D234" s="51">
        <v>0.42608399000000002</v>
      </c>
      <c r="E234" s="51">
        <v>0</v>
      </c>
    </row>
    <row r="235" spans="2:5">
      <c r="B235" s="71">
        <v>14251</v>
      </c>
      <c r="C235" s="51">
        <v>0</v>
      </c>
      <c r="D235" s="51">
        <v>4.2004093300000003</v>
      </c>
      <c r="E235" s="51">
        <v>3.5598619300000003</v>
      </c>
    </row>
    <row r="236" spans="2:5">
      <c r="B236" s="72" t="s">
        <v>336</v>
      </c>
      <c r="C236" s="51">
        <v>0</v>
      </c>
      <c r="D236" s="51">
        <v>4.2004093300000003</v>
      </c>
      <c r="E236" s="51">
        <v>3.5598619300000003</v>
      </c>
    </row>
    <row r="237" spans="2:5">
      <c r="B237" s="71">
        <v>14392</v>
      </c>
      <c r="C237" s="51">
        <v>1.504759</v>
      </c>
      <c r="D237" s="51">
        <v>0</v>
      </c>
      <c r="E237" s="51">
        <v>0</v>
      </c>
    </row>
    <row r="238" spans="2:5">
      <c r="B238" s="72" t="s">
        <v>337</v>
      </c>
      <c r="C238" s="51">
        <v>1.504759</v>
      </c>
      <c r="D238" s="51">
        <v>0</v>
      </c>
      <c r="E238" s="51">
        <v>0</v>
      </c>
    </row>
    <row r="239" spans="2:5">
      <c r="B239" s="71">
        <v>14594</v>
      </c>
      <c r="C239" s="51">
        <v>42.864941000000002</v>
      </c>
      <c r="D239" s="51">
        <v>35.170741</v>
      </c>
      <c r="E239" s="51">
        <v>34.759552409999998</v>
      </c>
    </row>
    <row r="240" spans="2:5">
      <c r="B240" s="72" t="s">
        <v>338</v>
      </c>
      <c r="C240" s="51">
        <v>42.864941000000002</v>
      </c>
      <c r="D240" s="51">
        <v>35.170741</v>
      </c>
      <c r="E240" s="51">
        <v>34.759552409999998</v>
      </c>
    </row>
    <row r="241" spans="2:5">
      <c r="B241" s="71">
        <v>14636</v>
      </c>
      <c r="C241" s="51">
        <v>230.76923199999999</v>
      </c>
      <c r="D241" s="51">
        <v>156.58854600000001</v>
      </c>
      <c r="E241" s="51">
        <v>156.58854538999998</v>
      </c>
    </row>
    <row r="242" spans="2:5">
      <c r="B242" s="72" t="s">
        <v>339</v>
      </c>
      <c r="C242" s="51">
        <v>230.76923199999999</v>
      </c>
      <c r="D242" s="51">
        <v>156.58854600000001</v>
      </c>
      <c r="E242" s="51">
        <v>156.58854538999998</v>
      </c>
    </row>
    <row r="243" spans="2:5">
      <c r="B243" s="71">
        <v>14710</v>
      </c>
      <c r="C243" s="51">
        <v>0</v>
      </c>
      <c r="D243" s="51">
        <v>5.0532208000000001</v>
      </c>
      <c r="E243" s="51">
        <v>0</v>
      </c>
    </row>
    <row r="244" spans="2:5">
      <c r="B244" s="72" t="s">
        <v>340</v>
      </c>
      <c r="C244" s="51">
        <v>0</v>
      </c>
      <c r="D244" s="51">
        <v>5.0532208000000001</v>
      </c>
      <c r="E244" s="51">
        <v>0</v>
      </c>
    </row>
    <row r="245" spans="2:5">
      <c r="B245" s="71">
        <v>14888</v>
      </c>
      <c r="C245" s="51">
        <v>0</v>
      </c>
      <c r="D245" s="51">
        <v>0</v>
      </c>
      <c r="E245" s="51">
        <v>0</v>
      </c>
    </row>
    <row r="246" spans="2:5">
      <c r="B246" s="72" t="s">
        <v>946</v>
      </c>
      <c r="C246" s="51">
        <v>0</v>
      </c>
      <c r="D246" s="51">
        <v>0</v>
      </c>
      <c r="E246" s="51">
        <v>0</v>
      </c>
    </row>
    <row r="247" spans="2:5">
      <c r="B247" s="71">
        <v>395</v>
      </c>
      <c r="C247" s="51">
        <v>0</v>
      </c>
      <c r="D247" s="51">
        <v>8.0000000074505809E-7</v>
      </c>
      <c r="E247" s="51">
        <v>0</v>
      </c>
    </row>
    <row r="248" spans="2:5">
      <c r="B248" s="72" t="s">
        <v>947</v>
      </c>
      <c r="C248" s="51">
        <v>0</v>
      </c>
      <c r="D248" s="51">
        <v>8.0000000074505809E-7</v>
      </c>
      <c r="E248" s="51">
        <v>0</v>
      </c>
    </row>
    <row r="249" spans="2:5">
      <c r="B249" s="71">
        <v>14895</v>
      </c>
      <c r="C249" s="51">
        <v>0</v>
      </c>
      <c r="D249" s="51">
        <v>0</v>
      </c>
      <c r="E249" s="51">
        <v>0</v>
      </c>
    </row>
    <row r="250" spans="2:5">
      <c r="B250" s="72" t="s">
        <v>948</v>
      </c>
      <c r="C250" s="51">
        <v>0</v>
      </c>
      <c r="D250" s="51">
        <v>0</v>
      </c>
      <c r="E250" s="51">
        <v>0</v>
      </c>
    </row>
    <row r="251" spans="2:5">
      <c r="B251" s="71">
        <v>14897</v>
      </c>
      <c r="C251" s="51">
        <v>0</v>
      </c>
      <c r="D251" s="51">
        <v>0</v>
      </c>
      <c r="E251" s="51">
        <v>0</v>
      </c>
    </row>
    <row r="252" spans="2:5">
      <c r="B252" s="72" t="s">
        <v>949</v>
      </c>
      <c r="C252" s="51">
        <v>0</v>
      </c>
      <c r="D252" s="51">
        <v>0</v>
      </c>
      <c r="E252" s="51">
        <v>0</v>
      </c>
    </row>
    <row r="253" spans="2:5">
      <c r="B253" s="71">
        <v>14891</v>
      </c>
      <c r="C253" s="51">
        <v>0</v>
      </c>
      <c r="D253" s="51">
        <v>0</v>
      </c>
      <c r="E253" s="51">
        <v>0</v>
      </c>
    </row>
    <row r="254" spans="2:5">
      <c r="B254" s="72" t="s">
        <v>950</v>
      </c>
      <c r="C254" s="51">
        <v>0</v>
      </c>
      <c r="D254" s="51">
        <v>0</v>
      </c>
      <c r="E254" s="51">
        <v>0</v>
      </c>
    </row>
    <row r="255" spans="2:5">
      <c r="B255" s="70" t="s">
        <v>251</v>
      </c>
      <c r="C255" s="112">
        <v>0</v>
      </c>
      <c r="D255" s="112">
        <v>25</v>
      </c>
      <c r="E255" s="112">
        <v>24.999972979999999</v>
      </c>
    </row>
    <row r="256" spans="2:5">
      <c r="B256" s="71">
        <v>13818</v>
      </c>
      <c r="C256" s="51">
        <v>0</v>
      </c>
      <c r="D256" s="51">
        <v>25</v>
      </c>
      <c r="E256" s="51">
        <v>24.999972979999999</v>
      </c>
    </row>
    <row r="257" spans="2:5">
      <c r="B257" s="72" t="s">
        <v>333</v>
      </c>
      <c r="C257" s="51">
        <v>0</v>
      </c>
      <c r="D257" s="51">
        <v>25</v>
      </c>
      <c r="E257" s="51">
        <v>24.999972979999999</v>
      </c>
    </row>
    <row r="258" spans="2:5">
      <c r="B258" s="70" t="s">
        <v>252</v>
      </c>
      <c r="C258" s="112">
        <v>676.62951299999997</v>
      </c>
      <c r="D258" s="112">
        <v>974.75107248999984</v>
      </c>
      <c r="E258" s="112">
        <v>369.02581307000003</v>
      </c>
    </row>
    <row r="259" spans="2:5">
      <c r="B259" s="71">
        <v>13198</v>
      </c>
      <c r="C259" s="51">
        <v>0</v>
      </c>
      <c r="D259" s="51">
        <v>0</v>
      </c>
      <c r="E259" s="51">
        <v>0</v>
      </c>
    </row>
    <row r="260" spans="2:5">
      <c r="B260" s="72" t="s">
        <v>341</v>
      </c>
      <c r="C260" s="51">
        <v>0</v>
      </c>
      <c r="D260" s="51">
        <v>0</v>
      </c>
      <c r="E260" s="51">
        <v>0</v>
      </c>
    </row>
    <row r="261" spans="2:5">
      <c r="B261" s="71">
        <v>13818</v>
      </c>
      <c r="C261" s="51">
        <v>0</v>
      </c>
      <c r="D261" s="51">
        <v>30</v>
      </c>
      <c r="E261" s="51">
        <v>29.999997280000002</v>
      </c>
    </row>
    <row r="262" spans="2:5">
      <c r="B262" s="72" t="s">
        <v>333</v>
      </c>
      <c r="C262" s="51">
        <v>0</v>
      </c>
      <c r="D262" s="51">
        <v>30</v>
      </c>
      <c r="E262" s="51">
        <v>29.999997280000002</v>
      </c>
    </row>
    <row r="263" spans="2:5">
      <c r="B263" s="71">
        <v>13928</v>
      </c>
      <c r="C263" s="51">
        <v>0</v>
      </c>
      <c r="D263" s="51">
        <v>318.15002349000002</v>
      </c>
      <c r="E263" s="51">
        <v>228.9367032000001</v>
      </c>
    </row>
    <row r="264" spans="2:5">
      <c r="B264" s="72" t="s">
        <v>320</v>
      </c>
      <c r="C264" s="51">
        <v>0</v>
      </c>
      <c r="D264" s="51">
        <v>318.15002349000002</v>
      </c>
      <c r="E264" s="51">
        <v>228.9367032000001</v>
      </c>
    </row>
    <row r="265" spans="2:5">
      <c r="B265" s="65" t="s">
        <v>255</v>
      </c>
      <c r="C265" s="51">
        <v>499.50696599999998</v>
      </c>
      <c r="D265" s="51">
        <v>1124.1109617600002</v>
      </c>
      <c r="E265" s="51">
        <v>1020.07035512</v>
      </c>
    </row>
    <row r="266" spans="2:5">
      <c r="B266" s="70" t="s">
        <v>250</v>
      </c>
      <c r="C266" s="112">
        <v>499.50696599999998</v>
      </c>
      <c r="D266" s="112">
        <v>648.22913005999987</v>
      </c>
      <c r="E266" s="112">
        <v>613.54729367999983</v>
      </c>
    </row>
    <row r="267" spans="2:5">
      <c r="B267" s="71">
        <v>12524</v>
      </c>
      <c r="C267" s="51">
        <v>6.7863999999999994E-2</v>
      </c>
      <c r="D267" s="51">
        <v>0</v>
      </c>
      <c r="E267" s="51">
        <v>0</v>
      </c>
    </row>
    <row r="268" spans="2:5">
      <c r="B268" s="72" t="s">
        <v>342</v>
      </c>
      <c r="C268" s="51">
        <v>6.7863999999999994E-2</v>
      </c>
      <c r="D268" s="51">
        <v>0</v>
      </c>
      <c r="E268" s="51">
        <v>0</v>
      </c>
    </row>
    <row r="269" spans="2:5">
      <c r="B269" s="71">
        <v>12569</v>
      </c>
      <c r="C269" s="51">
        <v>4.8794620000000002</v>
      </c>
      <c r="D269" s="51">
        <v>21.981825100000002</v>
      </c>
      <c r="E269" s="51">
        <v>21.981824100000001</v>
      </c>
    </row>
    <row r="270" spans="2:5">
      <c r="B270" s="72" t="s">
        <v>343</v>
      </c>
      <c r="C270" s="51">
        <v>4.8794620000000002</v>
      </c>
      <c r="D270" s="51">
        <v>21.981825100000002</v>
      </c>
      <c r="E270" s="51">
        <v>21.981824100000001</v>
      </c>
    </row>
    <row r="271" spans="2:5">
      <c r="B271" s="71">
        <v>12635</v>
      </c>
      <c r="C271" s="51">
        <v>214</v>
      </c>
      <c r="D271" s="51">
        <v>220.45929899999999</v>
      </c>
      <c r="E271" s="51">
        <v>220.4592988</v>
      </c>
    </row>
    <row r="272" spans="2:5">
      <c r="B272" s="72" t="s">
        <v>344</v>
      </c>
      <c r="C272" s="51">
        <v>214</v>
      </c>
      <c r="D272" s="51">
        <v>220.45929899999999</v>
      </c>
      <c r="E272" s="51">
        <v>220.4592988</v>
      </c>
    </row>
    <row r="273" spans="2:5">
      <c r="B273" s="71">
        <v>13045</v>
      </c>
      <c r="C273" s="51">
        <v>1.4473370000000001</v>
      </c>
      <c r="D273" s="51">
        <v>2.3391160000000002</v>
      </c>
      <c r="E273" s="51">
        <v>2.3391151299999997</v>
      </c>
    </row>
    <row r="274" spans="2:5">
      <c r="B274" s="72" t="s">
        <v>345</v>
      </c>
      <c r="C274" s="51">
        <v>1.4473370000000001</v>
      </c>
      <c r="D274" s="51">
        <v>2.3391160000000002</v>
      </c>
      <c r="E274" s="51">
        <v>2.3391151299999997</v>
      </c>
    </row>
    <row r="275" spans="2:5">
      <c r="B275" s="71">
        <v>13380</v>
      </c>
      <c r="C275" s="51">
        <v>17.013874000000001</v>
      </c>
      <c r="D275" s="51">
        <v>15.706713979999996</v>
      </c>
      <c r="E275" s="51">
        <v>15.70671398</v>
      </c>
    </row>
    <row r="276" spans="2:5">
      <c r="B276" s="72" t="s">
        <v>346</v>
      </c>
      <c r="C276" s="51">
        <v>17.013874000000001</v>
      </c>
      <c r="D276" s="51">
        <v>15.706713979999996</v>
      </c>
      <c r="E276" s="51">
        <v>15.70671398</v>
      </c>
    </row>
    <row r="277" spans="2:5">
      <c r="B277" s="71">
        <v>13444</v>
      </c>
      <c r="C277" s="51">
        <v>0.68118299999999998</v>
      </c>
      <c r="D277" s="51">
        <v>18.77559269</v>
      </c>
      <c r="E277" s="51">
        <v>15.503971329999999</v>
      </c>
    </row>
    <row r="278" spans="2:5">
      <c r="B278" s="72" t="s">
        <v>347</v>
      </c>
      <c r="C278" s="51">
        <v>0.68118299999999998</v>
      </c>
      <c r="D278" s="51">
        <v>18.77559269</v>
      </c>
      <c r="E278" s="51">
        <v>15.503971329999999</v>
      </c>
    </row>
    <row r="279" spans="2:5">
      <c r="B279" s="71">
        <v>13544</v>
      </c>
      <c r="C279" s="51">
        <v>53.605469999999997</v>
      </c>
      <c r="D279" s="51">
        <v>19.543208379999996</v>
      </c>
      <c r="E279" s="51">
        <v>18.07749016</v>
      </c>
    </row>
    <row r="280" spans="2:5">
      <c r="B280" s="72" t="s">
        <v>348</v>
      </c>
      <c r="C280" s="51">
        <v>53.605469999999997</v>
      </c>
      <c r="D280" s="51">
        <v>19.543208379999996</v>
      </c>
      <c r="E280" s="51">
        <v>18.07749016</v>
      </c>
    </row>
    <row r="281" spans="2:5">
      <c r="B281" s="71">
        <v>13796</v>
      </c>
      <c r="C281" s="51">
        <v>130</v>
      </c>
      <c r="D281" s="51">
        <v>128.9</v>
      </c>
      <c r="E281" s="51">
        <v>126.09876396999999</v>
      </c>
    </row>
    <row r="282" spans="2:5">
      <c r="B282" s="72" t="s">
        <v>349</v>
      </c>
      <c r="C282" s="51">
        <v>130</v>
      </c>
      <c r="D282" s="51">
        <v>128.9</v>
      </c>
      <c r="E282" s="51">
        <v>126.09876396999999</v>
      </c>
    </row>
    <row r="283" spans="2:5">
      <c r="B283" s="71">
        <v>14087</v>
      </c>
      <c r="C283" s="51">
        <v>0</v>
      </c>
      <c r="D283" s="51">
        <v>0.37723899999999999</v>
      </c>
      <c r="E283" s="51">
        <v>0</v>
      </c>
    </row>
    <row r="284" spans="2:5">
      <c r="B284" s="72" t="s">
        <v>350</v>
      </c>
      <c r="C284" s="51">
        <v>0</v>
      </c>
      <c r="D284" s="51">
        <v>0.37723899999999999</v>
      </c>
      <c r="E284" s="51">
        <v>0</v>
      </c>
    </row>
    <row r="285" spans="2:5">
      <c r="B285" s="71">
        <v>14228</v>
      </c>
      <c r="C285" s="51">
        <v>13.317906000000001</v>
      </c>
      <c r="D285" s="51">
        <v>0.30043999999999998</v>
      </c>
      <c r="E285" s="51">
        <v>0</v>
      </c>
    </row>
    <row r="286" spans="2:5">
      <c r="B286" s="72" t="s">
        <v>351</v>
      </c>
      <c r="C286" s="51">
        <v>13.317906000000001</v>
      </c>
      <c r="D286" s="51">
        <v>0.30043999999999998</v>
      </c>
      <c r="E286" s="51">
        <v>0</v>
      </c>
    </row>
    <row r="287" spans="2:5">
      <c r="B287" s="71">
        <v>14540</v>
      </c>
      <c r="C287" s="51">
        <v>6.6050269999999998</v>
      </c>
      <c r="D287" s="51">
        <v>7.5486026800000001</v>
      </c>
      <c r="E287" s="51">
        <v>5.4868314400000004</v>
      </c>
    </row>
    <row r="288" spans="2:5">
      <c r="B288" s="72" t="s">
        <v>352</v>
      </c>
      <c r="C288" s="51">
        <v>6.6050269999999998</v>
      </c>
      <c r="D288" s="51">
        <v>7.5486026800000001</v>
      </c>
      <c r="E288" s="51">
        <v>5.4868314400000004</v>
      </c>
    </row>
    <row r="289" spans="2:5">
      <c r="B289" s="71">
        <v>14577</v>
      </c>
      <c r="C289" s="51">
        <v>57.888843000000001</v>
      </c>
      <c r="D289" s="51">
        <v>32.860074429999997</v>
      </c>
      <c r="E289" s="51">
        <v>26.608319889999997</v>
      </c>
    </row>
    <row r="290" spans="2:5">
      <c r="B290" s="72" t="s">
        <v>353</v>
      </c>
      <c r="C290" s="51">
        <v>57.888843000000001</v>
      </c>
      <c r="D290" s="51">
        <v>32.860074429999997</v>
      </c>
      <c r="E290" s="51">
        <v>26.608319889999997</v>
      </c>
    </row>
    <row r="291" spans="2:5">
      <c r="B291" s="71">
        <v>14619</v>
      </c>
      <c r="C291" s="51">
        <v>0</v>
      </c>
      <c r="D291" s="51">
        <v>161.284965</v>
      </c>
      <c r="E291" s="51">
        <v>161.28496487999999</v>
      </c>
    </row>
    <row r="292" spans="2:5">
      <c r="B292" s="72" t="s">
        <v>354</v>
      </c>
      <c r="C292" s="51">
        <v>0</v>
      </c>
      <c r="D292" s="51">
        <v>161.284965</v>
      </c>
      <c r="E292" s="51">
        <v>161.28496487999999</v>
      </c>
    </row>
    <row r="293" spans="2:5">
      <c r="B293" s="71">
        <v>14645</v>
      </c>
      <c r="C293" s="51">
        <v>0</v>
      </c>
      <c r="D293" s="51">
        <v>18.152053800000001</v>
      </c>
      <c r="E293" s="51">
        <v>0</v>
      </c>
    </row>
    <row r="294" spans="2:5">
      <c r="B294" s="72" t="s">
        <v>355</v>
      </c>
      <c r="C294" s="51">
        <v>0</v>
      </c>
      <c r="D294" s="51">
        <v>18.152053800000001</v>
      </c>
      <c r="E294" s="51">
        <v>0</v>
      </c>
    </row>
    <row r="295" spans="2:5">
      <c r="B295" s="71">
        <v>14886</v>
      </c>
      <c r="C295" s="51">
        <v>0</v>
      </c>
      <c r="D295" s="51">
        <v>0</v>
      </c>
      <c r="E295" s="51">
        <v>0</v>
      </c>
    </row>
    <row r="296" spans="2:5">
      <c r="B296" s="72" t="s">
        <v>951</v>
      </c>
      <c r="C296" s="51">
        <v>0</v>
      </c>
      <c r="D296" s="51">
        <v>0</v>
      </c>
      <c r="E296" s="51">
        <v>0</v>
      </c>
    </row>
    <row r="297" spans="2:5">
      <c r="B297" s="71">
        <v>14894</v>
      </c>
      <c r="C297" s="51">
        <v>0</v>
      </c>
      <c r="D297" s="51">
        <v>0</v>
      </c>
      <c r="E297" s="51">
        <v>0</v>
      </c>
    </row>
    <row r="298" spans="2:5">
      <c r="B298" s="72" t="s">
        <v>952</v>
      </c>
      <c r="C298" s="51">
        <v>0</v>
      </c>
      <c r="D298" s="51">
        <v>0</v>
      </c>
      <c r="E298" s="51">
        <v>0</v>
      </c>
    </row>
    <row r="299" spans="2:5">
      <c r="B299" s="70" t="s">
        <v>251</v>
      </c>
      <c r="C299" s="112">
        <v>0</v>
      </c>
      <c r="D299" s="112">
        <v>50</v>
      </c>
      <c r="E299" s="112">
        <v>49.999953179999999</v>
      </c>
    </row>
    <row r="300" spans="2:5">
      <c r="B300" s="71">
        <v>13796</v>
      </c>
      <c r="C300" s="51">
        <v>0</v>
      </c>
      <c r="D300" s="51">
        <v>50</v>
      </c>
      <c r="E300" s="51">
        <v>49.999953179999999</v>
      </c>
    </row>
    <row r="301" spans="2:5">
      <c r="B301" s="72" t="s">
        <v>349</v>
      </c>
      <c r="C301" s="51">
        <v>0</v>
      </c>
      <c r="D301" s="51">
        <v>50</v>
      </c>
      <c r="E301" s="51">
        <v>49.999953179999999</v>
      </c>
    </row>
    <row r="302" spans="2:5">
      <c r="B302" s="70" t="s">
        <v>252</v>
      </c>
      <c r="C302" s="112">
        <v>0</v>
      </c>
      <c r="D302" s="112">
        <v>425.88183169999991</v>
      </c>
      <c r="E302" s="112">
        <v>356.52310825999996</v>
      </c>
    </row>
    <row r="303" spans="2:5">
      <c r="B303" s="71">
        <v>13652</v>
      </c>
      <c r="C303" s="51">
        <v>0</v>
      </c>
      <c r="D303" s="51">
        <v>0</v>
      </c>
      <c r="E303" s="51">
        <v>0</v>
      </c>
    </row>
    <row r="304" spans="2:5">
      <c r="B304" s="72" t="s">
        <v>356</v>
      </c>
      <c r="C304" s="51">
        <v>0</v>
      </c>
      <c r="D304" s="51">
        <v>0</v>
      </c>
      <c r="E304" s="51">
        <v>0</v>
      </c>
    </row>
    <row r="305" spans="2:5">
      <c r="B305" s="71">
        <v>13796</v>
      </c>
      <c r="C305" s="51">
        <v>0</v>
      </c>
      <c r="D305" s="51">
        <v>100</v>
      </c>
      <c r="E305" s="51">
        <v>94</v>
      </c>
    </row>
    <row r="306" spans="2:5">
      <c r="B306" s="72" t="s">
        <v>349</v>
      </c>
      <c r="C306" s="51">
        <v>0</v>
      </c>
      <c r="D306" s="51">
        <v>100</v>
      </c>
      <c r="E306" s="51">
        <v>94</v>
      </c>
    </row>
    <row r="307" spans="2:5">
      <c r="B307" s="71">
        <v>13928</v>
      </c>
      <c r="C307" s="51">
        <v>0</v>
      </c>
      <c r="D307" s="51">
        <v>287.38382260000003</v>
      </c>
      <c r="E307" s="51">
        <v>255.84940416000003</v>
      </c>
    </row>
    <row r="308" spans="2:5">
      <c r="B308" s="72" t="s">
        <v>320</v>
      </c>
      <c r="C308" s="51">
        <v>0</v>
      </c>
      <c r="D308" s="51">
        <v>287.38382260000003</v>
      </c>
      <c r="E308" s="51">
        <v>255.84940416000003</v>
      </c>
    </row>
    <row r="309" spans="2:5">
      <c r="B309" s="71">
        <v>14670</v>
      </c>
      <c r="C309" s="51">
        <v>0</v>
      </c>
      <c r="D309" s="51">
        <v>8.4980090999999973</v>
      </c>
      <c r="E309" s="51">
        <v>6.6737040999999993</v>
      </c>
    </row>
    <row r="310" spans="2:5">
      <c r="B310" s="72" t="s">
        <v>357</v>
      </c>
      <c r="C310" s="51">
        <v>0</v>
      </c>
      <c r="D310" s="51">
        <v>8.4980090999999973</v>
      </c>
      <c r="E310" s="51">
        <v>6.6737040999999993</v>
      </c>
    </row>
    <row r="311" spans="2:5">
      <c r="B311" s="71">
        <v>6070</v>
      </c>
      <c r="C311" s="51">
        <v>0</v>
      </c>
      <c r="D311" s="51">
        <v>30</v>
      </c>
      <c r="E311" s="51">
        <v>0</v>
      </c>
    </row>
    <row r="312" spans="2:5">
      <c r="B312" s="72" t="s">
        <v>1069</v>
      </c>
      <c r="C312" s="51">
        <v>0</v>
      </c>
      <c r="D312" s="51">
        <v>30</v>
      </c>
      <c r="E312" s="51">
        <v>0</v>
      </c>
    </row>
    <row r="313" spans="2:5">
      <c r="B313" s="65" t="s">
        <v>358</v>
      </c>
      <c r="C313" s="51">
        <v>681.94600300000002</v>
      </c>
      <c r="D313" s="51">
        <v>1703.0888246700001</v>
      </c>
      <c r="E313" s="51">
        <v>1409.4054389799996</v>
      </c>
    </row>
    <row r="314" spans="2:5">
      <c r="B314" s="70" t="s">
        <v>250</v>
      </c>
      <c r="C314" s="112">
        <v>609.57731000000001</v>
      </c>
      <c r="D314" s="112">
        <v>1580.72013167</v>
      </c>
      <c r="E314" s="112">
        <v>1359.4054417399996</v>
      </c>
    </row>
    <row r="315" spans="2:5">
      <c r="B315" s="71">
        <v>6131</v>
      </c>
      <c r="C315" s="51">
        <v>126.862072</v>
      </c>
      <c r="D315" s="51">
        <v>122.24409</v>
      </c>
      <c r="E315" s="51">
        <v>122.24408919</v>
      </c>
    </row>
    <row r="316" spans="2:5">
      <c r="B316" s="72" t="s">
        <v>369</v>
      </c>
      <c r="C316" s="51">
        <v>126.862072</v>
      </c>
      <c r="D316" s="51">
        <v>122.24409</v>
      </c>
      <c r="E316" s="51">
        <v>122.24408919</v>
      </c>
    </row>
    <row r="317" spans="2:5">
      <c r="B317" s="71">
        <v>12525</v>
      </c>
      <c r="C317" s="51">
        <v>6.3970060000000002</v>
      </c>
      <c r="D317" s="51">
        <v>0</v>
      </c>
      <c r="E317" s="51">
        <v>0</v>
      </c>
    </row>
    <row r="318" spans="2:5">
      <c r="B318" s="72" t="s">
        <v>359</v>
      </c>
      <c r="C318" s="51">
        <v>6.3970060000000002</v>
      </c>
      <c r="D318" s="51">
        <v>0</v>
      </c>
      <c r="E318" s="51">
        <v>0</v>
      </c>
    </row>
    <row r="319" spans="2:5">
      <c r="B319" s="71">
        <v>12568</v>
      </c>
      <c r="C319" s="51">
        <v>4.9753740000000004</v>
      </c>
      <c r="D319" s="51">
        <v>31.373738740000004</v>
      </c>
      <c r="E319" s="51">
        <v>26.212720740000002</v>
      </c>
    </row>
    <row r="320" spans="2:5">
      <c r="B320" s="72" t="s">
        <v>360</v>
      </c>
      <c r="C320" s="51">
        <v>4.9753740000000004</v>
      </c>
      <c r="D320" s="51">
        <v>31.373738740000004</v>
      </c>
      <c r="E320" s="51">
        <v>26.212720740000002</v>
      </c>
    </row>
    <row r="321" spans="2:5">
      <c r="B321" s="71">
        <v>13043</v>
      </c>
      <c r="C321" s="51">
        <v>3.4891230000000002</v>
      </c>
      <c r="D321" s="51">
        <v>0</v>
      </c>
      <c r="E321" s="51">
        <v>0</v>
      </c>
    </row>
    <row r="322" spans="2:5">
      <c r="B322" s="72" t="s">
        <v>361</v>
      </c>
      <c r="C322" s="51">
        <v>3.4891230000000002</v>
      </c>
      <c r="D322" s="51">
        <v>0</v>
      </c>
      <c r="E322" s="51">
        <v>0</v>
      </c>
    </row>
    <row r="323" spans="2:5">
      <c r="B323" s="71">
        <v>13381</v>
      </c>
      <c r="C323" s="51">
        <v>15.236758</v>
      </c>
      <c r="D323" s="51">
        <v>7.5195999999999996</v>
      </c>
      <c r="E323" s="51">
        <v>7.5195644400000008</v>
      </c>
    </row>
    <row r="324" spans="2:5">
      <c r="B324" s="72" t="s">
        <v>362</v>
      </c>
      <c r="C324" s="51">
        <v>15.236758</v>
      </c>
      <c r="D324" s="51">
        <v>7.5195999999999996</v>
      </c>
      <c r="E324" s="51">
        <v>7.5195644400000008</v>
      </c>
    </row>
    <row r="325" spans="2:5">
      <c r="B325" s="71">
        <v>13459</v>
      </c>
      <c r="C325" s="51">
        <v>3.7603179999999998</v>
      </c>
      <c r="D325" s="51">
        <v>1.2458184500000002</v>
      </c>
      <c r="E325" s="51">
        <v>0.76305207999999991</v>
      </c>
    </row>
    <row r="326" spans="2:5">
      <c r="B326" s="72" t="s">
        <v>363</v>
      </c>
      <c r="C326" s="51">
        <v>3.7603179999999998</v>
      </c>
      <c r="D326" s="51">
        <v>1.2458184500000002</v>
      </c>
      <c r="E326" s="51">
        <v>0.76305207999999991</v>
      </c>
    </row>
    <row r="327" spans="2:5">
      <c r="B327" s="71">
        <v>13546</v>
      </c>
      <c r="C327" s="51">
        <v>11.993252</v>
      </c>
      <c r="D327" s="51">
        <v>26.805225019999998</v>
      </c>
      <c r="E327" s="51">
        <v>6.7565107400000004</v>
      </c>
    </row>
    <row r="328" spans="2:5">
      <c r="B328" s="72" t="s">
        <v>910</v>
      </c>
      <c r="C328" s="51">
        <v>11.993252</v>
      </c>
      <c r="D328" s="51">
        <v>26.805225019999998</v>
      </c>
      <c r="E328" s="51">
        <v>6.7565107400000004</v>
      </c>
    </row>
    <row r="329" spans="2:5">
      <c r="B329" s="71">
        <v>13817</v>
      </c>
      <c r="C329" s="51">
        <v>100</v>
      </c>
      <c r="D329" s="51">
        <v>100</v>
      </c>
      <c r="E329" s="51">
        <v>100</v>
      </c>
    </row>
    <row r="330" spans="2:5">
      <c r="B330" s="72" t="s">
        <v>364</v>
      </c>
      <c r="C330" s="51">
        <v>100</v>
      </c>
      <c r="D330" s="51">
        <v>100</v>
      </c>
      <c r="E330" s="51">
        <v>100</v>
      </c>
    </row>
    <row r="331" spans="2:5">
      <c r="B331" s="71">
        <v>14178</v>
      </c>
      <c r="C331" s="51">
        <v>321.91753199999999</v>
      </c>
      <c r="D331" s="51">
        <v>365.12682445999997</v>
      </c>
      <c r="E331" s="51">
        <v>365.12682159999997</v>
      </c>
    </row>
    <row r="332" spans="2:5">
      <c r="B332" s="72" t="s">
        <v>365</v>
      </c>
      <c r="C332" s="51">
        <v>321.91753199999999</v>
      </c>
      <c r="D332" s="51">
        <v>365.12682445999997</v>
      </c>
      <c r="E332" s="51">
        <v>365.12682159999997</v>
      </c>
    </row>
    <row r="333" spans="2:5">
      <c r="B333" s="71">
        <v>14390</v>
      </c>
      <c r="C333" s="51">
        <v>14.945874999999999</v>
      </c>
      <c r="D333" s="51">
        <v>14.945874999999999</v>
      </c>
      <c r="E333" s="51">
        <v>13.623923360000001</v>
      </c>
    </row>
    <row r="334" spans="2:5">
      <c r="B334" s="72" t="s">
        <v>366</v>
      </c>
      <c r="C334" s="51">
        <v>14.945874999999999</v>
      </c>
      <c r="D334" s="51">
        <v>14.945874999999999</v>
      </c>
      <c r="E334" s="51">
        <v>13.623923360000001</v>
      </c>
    </row>
    <row r="335" spans="2:5">
      <c r="B335" s="71">
        <v>14584</v>
      </c>
      <c r="C335" s="51">
        <v>0</v>
      </c>
      <c r="D335" s="51">
        <v>0</v>
      </c>
      <c r="E335" s="51">
        <v>0</v>
      </c>
    </row>
    <row r="336" spans="2:5">
      <c r="B336" s="72" t="s">
        <v>367</v>
      </c>
      <c r="C336" s="51">
        <v>0</v>
      </c>
      <c r="D336" s="51">
        <v>0</v>
      </c>
      <c r="E336" s="51">
        <v>0</v>
      </c>
    </row>
    <row r="337" spans="2:5">
      <c r="B337" s="71">
        <v>14697</v>
      </c>
      <c r="C337" s="51">
        <v>0</v>
      </c>
      <c r="D337" s="51">
        <v>909.95896000000005</v>
      </c>
      <c r="E337" s="51">
        <v>717.11975958999994</v>
      </c>
    </row>
    <row r="338" spans="2:5">
      <c r="B338" s="72" t="s">
        <v>368</v>
      </c>
      <c r="C338" s="51">
        <v>0</v>
      </c>
      <c r="D338" s="51">
        <v>909.95896000000005</v>
      </c>
      <c r="E338" s="51">
        <v>717.11975958999994</v>
      </c>
    </row>
    <row r="339" spans="2:5">
      <c r="B339" s="70" t="s">
        <v>251</v>
      </c>
      <c r="C339" s="112">
        <v>0</v>
      </c>
      <c r="D339" s="112">
        <v>25</v>
      </c>
      <c r="E339" s="112">
        <v>24.999999409999997</v>
      </c>
    </row>
    <row r="340" spans="2:5">
      <c r="B340" s="71">
        <v>13817</v>
      </c>
      <c r="C340" s="51">
        <v>0</v>
      </c>
      <c r="D340" s="51">
        <v>25</v>
      </c>
      <c r="E340" s="51">
        <v>24.999999409999997</v>
      </c>
    </row>
    <row r="341" spans="2:5">
      <c r="B341" s="72" t="s">
        <v>364</v>
      </c>
      <c r="C341" s="51">
        <v>0</v>
      </c>
      <c r="D341" s="51">
        <v>25</v>
      </c>
      <c r="E341" s="51">
        <v>24.999999409999997</v>
      </c>
    </row>
    <row r="342" spans="2:5">
      <c r="B342" s="70" t="s">
        <v>252</v>
      </c>
      <c r="C342" s="112">
        <v>0</v>
      </c>
      <c r="D342" s="112">
        <v>25</v>
      </c>
      <c r="E342" s="112">
        <v>24.999997829999998</v>
      </c>
    </row>
    <row r="343" spans="2:5">
      <c r="B343" s="71">
        <v>13817</v>
      </c>
      <c r="C343" s="51">
        <v>0</v>
      </c>
      <c r="D343" s="51">
        <v>25</v>
      </c>
      <c r="E343" s="51">
        <v>24.999997829999998</v>
      </c>
    </row>
    <row r="344" spans="2:5">
      <c r="B344" s="72" t="s">
        <v>364</v>
      </c>
      <c r="C344" s="51">
        <v>0</v>
      </c>
      <c r="D344" s="51">
        <v>25</v>
      </c>
      <c r="E344" s="51">
        <v>24.999997829999998</v>
      </c>
    </row>
    <row r="345" spans="2:5">
      <c r="B345" s="70" t="s">
        <v>253</v>
      </c>
      <c r="C345" s="112">
        <v>72.368692999999993</v>
      </c>
      <c r="D345" s="112">
        <v>72.368692999999993</v>
      </c>
      <c r="E345" s="112">
        <v>0</v>
      </c>
    </row>
    <row r="346" spans="2:5">
      <c r="B346" s="65" t="s">
        <v>256</v>
      </c>
      <c r="C346" s="51">
        <v>2184.7459309999999</v>
      </c>
      <c r="D346" s="51">
        <v>1853.35065003</v>
      </c>
      <c r="E346" s="51">
        <v>1600.1620966200001</v>
      </c>
    </row>
    <row r="347" spans="2:5">
      <c r="B347" s="70" t="s">
        <v>250</v>
      </c>
      <c r="C347" s="112">
        <v>2063.8859309999998</v>
      </c>
      <c r="D347" s="112">
        <v>1583.36638851</v>
      </c>
      <c r="E347" s="112">
        <v>1347.94058152</v>
      </c>
    </row>
    <row r="348" spans="2:5">
      <c r="B348" s="71">
        <v>12527</v>
      </c>
      <c r="C348" s="51">
        <v>5.8507410000000002</v>
      </c>
      <c r="D348" s="51">
        <v>2.1439979500000002</v>
      </c>
      <c r="E348" s="51">
        <v>2.1439979500000002</v>
      </c>
    </row>
    <row r="349" spans="2:5">
      <c r="B349" s="72" t="s">
        <v>370</v>
      </c>
      <c r="C349" s="51">
        <v>5.8507410000000002</v>
      </c>
      <c r="D349" s="51">
        <v>2.1439979500000002</v>
      </c>
      <c r="E349" s="51">
        <v>2.1439979500000002</v>
      </c>
    </row>
    <row r="350" spans="2:5">
      <c r="B350" s="71">
        <v>12566</v>
      </c>
      <c r="C350" s="51">
        <v>15.029163</v>
      </c>
      <c r="D350" s="51">
        <v>27.073657470000004</v>
      </c>
      <c r="E350" s="51">
        <v>27.00579299</v>
      </c>
    </row>
    <row r="351" spans="2:5">
      <c r="B351" s="72" t="s">
        <v>371</v>
      </c>
      <c r="C351" s="51">
        <v>15.029163</v>
      </c>
      <c r="D351" s="51">
        <v>27.073657470000004</v>
      </c>
      <c r="E351" s="51">
        <v>27.00579299</v>
      </c>
    </row>
    <row r="352" spans="2:5">
      <c r="B352" s="71">
        <v>13047</v>
      </c>
      <c r="C352" s="51">
        <v>7.8349219999999997</v>
      </c>
      <c r="D352" s="51">
        <v>1.8668154800000001</v>
      </c>
      <c r="E352" s="51">
        <v>1.8668124799999999</v>
      </c>
    </row>
    <row r="353" spans="2:5">
      <c r="B353" s="72" t="s">
        <v>372</v>
      </c>
      <c r="C353" s="51">
        <v>7.8349219999999997</v>
      </c>
      <c r="D353" s="51">
        <v>1.8668154800000001</v>
      </c>
      <c r="E353" s="51">
        <v>1.8668124799999999</v>
      </c>
    </row>
    <row r="354" spans="2:5">
      <c r="B354" s="71">
        <v>13383</v>
      </c>
      <c r="C354" s="51">
        <v>66.712107000000003</v>
      </c>
      <c r="D354" s="51">
        <v>51.128125390000001</v>
      </c>
      <c r="E354" s="51">
        <v>51.128124379999996</v>
      </c>
    </row>
    <row r="355" spans="2:5">
      <c r="B355" s="72" t="s">
        <v>373</v>
      </c>
      <c r="C355" s="51">
        <v>66.712107000000003</v>
      </c>
      <c r="D355" s="51">
        <v>51.128125390000001</v>
      </c>
      <c r="E355" s="51">
        <v>51.128124379999996</v>
      </c>
    </row>
    <row r="356" spans="2:5">
      <c r="B356" s="71">
        <v>13437</v>
      </c>
      <c r="C356" s="51">
        <v>12.313435</v>
      </c>
      <c r="D356" s="51">
        <v>0</v>
      </c>
      <c r="E356" s="51">
        <v>0</v>
      </c>
    </row>
    <row r="357" spans="2:5">
      <c r="B357" s="72" t="s">
        <v>374</v>
      </c>
      <c r="C357" s="51">
        <v>12.313435</v>
      </c>
      <c r="D357" s="51">
        <v>0</v>
      </c>
      <c r="E357" s="51">
        <v>0</v>
      </c>
    </row>
    <row r="358" spans="2:5">
      <c r="B358" s="71">
        <v>13549</v>
      </c>
      <c r="C358" s="51">
        <v>27.28979</v>
      </c>
      <c r="D358" s="51">
        <v>7.1698500399999991</v>
      </c>
      <c r="E358" s="51">
        <v>5.2665280399999999</v>
      </c>
    </row>
    <row r="359" spans="2:5">
      <c r="B359" s="72" t="s">
        <v>375</v>
      </c>
      <c r="C359" s="51">
        <v>27.28979</v>
      </c>
      <c r="D359" s="51">
        <v>7.1698500399999991</v>
      </c>
      <c r="E359" s="51">
        <v>5.2665280399999999</v>
      </c>
    </row>
    <row r="360" spans="2:5">
      <c r="B360" s="71">
        <v>13579</v>
      </c>
      <c r="C360" s="51">
        <v>1.804989</v>
      </c>
      <c r="D360" s="51">
        <v>1.804989</v>
      </c>
      <c r="E360" s="51">
        <v>0.67375751000000006</v>
      </c>
    </row>
    <row r="361" spans="2:5">
      <c r="B361" s="72" t="s">
        <v>376</v>
      </c>
      <c r="C361" s="51">
        <v>1.804989</v>
      </c>
      <c r="D361" s="51">
        <v>1.804989</v>
      </c>
      <c r="E361" s="51">
        <v>0.67375751000000006</v>
      </c>
    </row>
    <row r="362" spans="2:5">
      <c r="B362" s="71">
        <v>13619</v>
      </c>
      <c r="C362" s="51">
        <v>4.1972000000000002E-2</v>
      </c>
      <c r="D362" s="51">
        <v>3.3289056799999996</v>
      </c>
      <c r="E362" s="51">
        <v>3.3289056800000001</v>
      </c>
    </row>
    <row r="363" spans="2:5">
      <c r="B363" s="72" t="s">
        <v>377</v>
      </c>
      <c r="C363" s="51">
        <v>4.1972000000000002E-2</v>
      </c>
      <c r="D363" s="51">
        <v>3.3289056799999996</v>
      </c>
      <c r="E363" s="51">
        <v>3.3289056800000001</v>
      </c>
    </row>
    <row r="364" spans="2:5">
      <c r="B364" s="71">
        <v>13656</v>
      </c>
      <c r="C364" s="51">
        <v>822.75795100000005</v>
      </c>
      <c r="D364" s="51">
        <v>878.05071635000002</v>
      </c>
      <c r="E364" s="51">
        <v>791.90863766999996</v>
      </c>
    </row>
    <row r="365" spans="2:5">
      <c r="B365" s="72" t="s">
        <v>378</v>
      </c>
      <c r="C365" s="51">
        <v>822.75795100000005</v>
      </c>
      <c r="D365" s="51">
        <v>878.05071635000002</v>
      </c>
      <c r="E365" s="51">
        <v>791.90863766999996</v>
      </c>
    </row>
    <row r="366" spans="2:5">
      <c r="B366" s="71">
        <v>13805</v>
      </c>
      <c r="C366" s="51">
        <v>130</v>
      </c>
      <c r="D366" s="51">
        <v>126.1</v>
      </c>
      <c r="E366" s="51">
        <v>126.09999978</v>
      </c>
    </row>
    <row r="367" spans="2:5">
      <c r="B367" s="72" t="s">
        <v>379</v>
      </c>
      <c r="C367" s="51">
        <v>130</v>
      </c>
      <c r="D367" s="51">
        <v>126.1</v>
      </c>
      <c r="E367" s="51">
        <v>126.09999978</v>
      </c>
    </row>
    <row r="368" spans="2:5">
      <c r="B368" s="71">
        <v>13839</v>
      </c>
      <c r="C368" s="51">
        <v>300</v>
      </c>
      <c r="D368" s="51">
        <v>45.346131999999997</v>
      </c>
      <c r="E368" s="51">
        <v>45.346131849999999</v>
      </c>
    </row>
    <row r="369" spans="2:5">
      <c r="B369" s="72" t="s">
        <v>380</v>
      </c>
      <c r="C369" s="51">
        <v>300</v>
      </c>
      <c r="D369" s="51">
        <v>45.346131999999997</v>
      </c>
      <c r="E369" s="51">
        <v>45.346131849999999</v>
      </c>
    </row>
    <row r="370" spans="2:5">
      <c r="B370" s="71">
        <v>14244</v>
      </c>
      <c r="C370" s="51">
        <v>18.597757000000001</v>
      </c>
      <c r="D370" s="51">
        <v>14.878205599999999</v>
      </c>
      <c r="E370" s="51">
        <v>10.98789193</v>
      </c>
    </row>
    <row r="371" spans="2:5">
      <c r="B371" s="72" t="s">
        <v>381</v>
      </c>
      <c r="C371" s="51">
        <v>18.597757000000001</v>
      </c>
      <c r="D371" s="51">
        <v>14.878205599999999</v>
      </c>
      <c r="E371" s="51">
        <v>10.98789193</v>
      </c>
    </row>
    <row r="372" spans="2:5">
      <c r="B372" s="71">
        <v>14497</v>
      </c>
      <c r="C372" s="51">
        <v>98.574766999999994</v>
      </c>
      <c r="D372" s="51">
        <v>66.574766999999994</v>
      </c>
      <c r="E372" s="51">
        <v>55.548430049999986</v>
      </c>
    </row>
    <row r="373" spans="2:5">
      <c r="B373" s="72" t="s">
        <v>382</v>
      </c>
      <c r="C373" s="51">
        <v>98.574766999999994</v>
      </c>
      <c r="D373" s="51">
        <v>66.574766999999994</v>
      </c>
      <c r="E373" s="51">
        <v>55.548430049999986</v>
      </c>
    </row>
    <row r="374" spans="2:5">
      <c r="B374" s="71">
        <v>14570</v>
      </c>
      <c r="C374" s="51">
        <v>85.957851000000005</v>
      </c>
      <c r="D374" s="51">
        <v>79.806950999999998</v>
      </c>
      <c r="E374" s="51">
        <v>79.759855760000008</v>
      </c>
    </row>
    <row r="375" spans="2:5">
      <c r="B375" s="72" t="s">
        <v>383</v>
      </c>
      <c r="C375" s="51">
        <v>85.957851000000005</v>
      </c>
      <c r="D375" s="51">
        <v>79.806950999999998</v>
      </c>
      <c r="E375" s="51">
        <v>79.759855760000008</v>
      </c>
    </row>
    <row r="376" spans="2:5">
      <c r="B376" s="71">
        <v>14585</v>
      </c>
      <c r="C376" s="51">
        <v>252.50135599999999</v>
      </c>
      <c r="D376" s="51">
        <v>108.59448744999999</v>
      </c>
      <c r="E376" s="51">
        <v>84.55051653999999</v>
      </c>
    </row>
    <row r="377" spans="2:5">
      <c r="B377" s="72" t="s">
        <v>384</v>
      </c>
      <c r="C377" s="51">
        <v>252.50135599999999</v>
      </c>
      <c r="D377" s="51">
        <v>108.59448744999999</v>
      </c>
      <c r="E377" s="51">
        <v>84.55051653999999</v>
      </c>
    </row>
    <row r="378" spans="2:5">
      <c r="B378" s="71">
        <v>14586</v>
      </c>
      <c r="C378" s="51">
        <v>43.474330000000002</v>
      </c>
      <c r="D378" s="51">
        <v>10.701613999999999</v>
      </c>
      <c r="E378" s="51">
        <v>9.825198910000001</v>
      </c>
    </row>
    <row r="379" spans="2:5">
      <c r="B379" s="72" t="s">
        <v>385</v>
      </c>
      <c r="C379" s="51">
        <v>43.474330000000002</v>
      </c>
      <c r="D379" s="51">
        <v>10.701613999999999</v>
      </c>
      <c r="E379" s="51">
        <v>9.825198910000001</v>
      </c>
    </row>
    <row r="380" spans="2:5">
      <c r="B380" s="71">
        <v>14615</v>
      </c>
      <c r="C380" s="51">
        <v>175.1448</v>
      </c>
      <c r="D380" s="51">
        <v>52.5</v>
      </c>
      <c r="E380" s="51">
        <v>52.5</v>
      </c>
    </row>
    <row r="381" spans="2:5">
      <c r="B381" s="72" t="s">
        <v>386</v>
      </c>
      <c r="C381" s="51">
        <v>175.1448</v>
      </c>
      <c r="D381" s="51">
        <v>52.5</v>
      </c>
      <c r="E381" s="51">
        <v>52.5</v>
      </c>
    </row>
    <row r="382" spans="2:5">
      <c r="B382" s="71">
        <v>14642</v>
      </c>
      <c r="C382" s="51">
        <v>0</v>
      </c>
      <c r="D382" s="51">
        <v>1</v>
      </c>
      <c r="E382" s="51">
        <v>0</v>
      </c>
    </row>
    <row r="383" spans="2:5">
      <c r="B383" s="72" t="s">
        <v>387</v>
      </c>
      <c r="C383" s="51">
        <v>0</v>
      </c>
      <c r="D383" s="51">
        <v>1</v>
      </c>
      <c r="E383" s="51">
        <v>0</v>
      </c>
    </row>
    <row r="384" spans="2:5">
      <c r="B384" s="71">
        <v>14829</v>
      </c>
      <c r="C384" s="51">
        <v>0</v>
      </c>
      <c r="D384" s="51">
        <v>0</v>
      </c>
      <c r="E384" s="51">
        <v>0</v>
      </c>
    </row>
    <row r="385" spans="2:5">
      <c r="B385" s="72" t="s">
        <v>953</v>
      </c>
      <c r="C385" s="51">
        <v>0</v>
      </c>
      <c r="D385" s="51">
        <v>0</v>
      </c>
      <c r="E385" s="51">
        <v>0</v>
      </c>
    </row>
    <row r="386" spans="2:5">
      <c r="B386" s="71">
        <v>6233</v>
      </c>
      <c r="C386" s="51">
        <v>0</v>
      </c>
      <c r="D386" s="51">
        <v>105.29717409999999</v>
      </c>
      <c r="E386" s="51">
        <v>0</v>
      </c>
    </row>
    <row r="387" spans="2:5">
      <c r="B387" s="72" t="s">
        <v>1070</v>
      </c>
      <c r="C387" s="51">
        <v>0</v>
      </c>
      <c r="D387" s="51">
        <v>105.29717409999999</v>
      </c>
      <c r="E387" s="51">
        <v>0</v>
      </c>
    </row>
    <row r="388" spans="2:5">
      <c r="B388" s="70" t="s">
        <v>251</v>
      </c>
      <c r="C388" s="112">
        <v>0</v>
      </c>
      <c r="D388" s="112">
        <v>75</v>
      </c>
      <c r="E388" s="112">
        <v>74.999999430000003</v>
      </c>
    </row>
    <row r="389" spans="2:5">
      <c r="B389" s="71">
        <v>13805</v>
      </c>
      <c r="C389" s="51">
        <v>0</v>
      </c>
      <c r="D389" s="51">
        <v>75</v>
      </c>
      <c r="E389" s="51">
        <v>74.999999430000003</v>
      </c>
    </row>
    <row r="390" spans="2:5">
      <c r="B390" s="72" t="s">
        <v>379</v>
      </c>
      <c r="C390" s="51">
        <v>0</v>
      </c>
      <c r="D390" s="51">
        <v>75</v>
      </c>
      <c r="E390" s="51">
        <v>74.999999430000003</v>
      </c>
    </row>
    <row r="391" spans="2:5">
      <c r="B391" s="70" t="s">
        <v>252</v>
      </c>
      <c r="C391" s="112">
        <v>120.86</v>
      </c>
      <c r="D391" s="112">
        <v>194.98426151999999</v>
      </c>
      <c r="E391" s="112">
        <v>177.22151567000003</v>
      </c>
    </row>
    <row r="392" spans="2:5">
      <c r="B392" s="71">
        <v>2451</v>
      </c>
      <c r="C392" s="51">
        <v>0</v>
      </c>
      <c r="D392" s="51">
        <v>4.5284490000000002</v>
      </c>
      <c r="E392" s="51">
        <v>4.5284472000000004</v>
      </c>
    </row>
    <row r="393" spans="2:5">
      <c r="B393" s="72" t="s">
        <v>389</v>
      </c>
      <c r="C393" s="51">
        <v>0</v>
      </c>
      <c r="D393" s="51">
        <v>4.5284490000000002</v>
      </c>
      <c r="E393" s="51">
        <v>4.5284472000000004</v>
      </c>
    </row>
    <row r="394" spans="2:5">
      <c r="B394" s="71">
        <v>13656</v>
      </c>
      <c r="C394" s="51">
        <v>0</v>
      </c>
      <c r="D394" s="51">
        <v>2.7627429999999999</v>
      </c>
      <c r="E394" s="51">
        <v>0</v>
      </c>
    </row>
    <row r="395" spans="2:5">
      <c r="B395" s="72" t="s">
        <v>378</v>
      </c>
      <c r="C395" s="51">
        <v>0</v>
      </c>
      <c r="D395" s="51">
        <v>2.7627429999999999</v>
      </c>
      <c r="E395" s="51">
        <v>0</v>
      </c>
    </row>
    <row r="396" spans="2:5">
      <c r="B396" s="71">
        <v>13805</v>
      </c>
      <c r="C396" s="51">
        <v>0</v>
      </c>
      <c r="D396" s="51">
        <v>80</v>
      </c>
      <c r="E396" s="51">
        <v>79.999999819999999</v>
      </c>
    </row>
    <row r="397" spans="2:5">
      <c r="B397" s="72" t="s">
        <v>379</v>
      </c>
      <c r="C397" s="51">
        <v>0</v>
      </c>
      <c r="D397" s="51">
        <v>80</v>
      </c>
      <c r="E397" s="51">
        <v>79.999999819999999</v>
      </c>
    </row>
    <row r="398" spans="2:5">
      <c r="B398" s="71">
        <v>13837</v>
      </c>
      <c r="C398" s="51">
        <v>0</v>
      </c>
      <c r="D398" s="51">
        <v>92.693069520000009</v>
      </c>
      <c r="E398" s="51">
        <v>92.693068650000001</v>
      </c>
    </row>
    <row r="399" spans="2:5">
      <c r="B399" s="72" t="s">
        <v>388</v>
      </c>
      <c r="C399" s="51">
        <v>0</v>
      </c>
      <c r="D399" s="51">
        <v>92.693069520000009</v>
      </c>
      <c r="E399" s="51">
        <v>92.693068650000001</v>
      </c>
    </row>
    <row r="400" spans="2:5">
      <c r="B400" s="71">
        <v>14615</v>
      </c>
      <c r="C400" s="51">
        <v>120.86</v>
      </c>
      <c r="D400" s="51">
        <v>0</v>
      </c>
      <c r="E400" s="51">
        <v>0</v>
      </c>
    </row>
    <row r="401" spans="2:5">
      <c r="B401" s="72" t="s">
        <v>386</v>
      </c>
      <c r="C401" s="51">
        <v>120.86</v>
      </c>
      <c r="D401" s="51">
        <v>0</v>
      </c>
      <c r="E401" s="51">
        <v>0</v>
      </c>
    </row>
    <row r="402" spans="2:5">
      <c r="B402" s="71">
        <v>6233</v>
      </c>
      <c r="C402" s="51">
        <v>0</v>
      </c>
      <c r="D402" s="51">
        <v>15</v>
      </c>
      <c r="E402" s="51">
        <v>0</v>
      </c>
    </row>
    <row r="403" spans="2:5">
      <c r="B403" s="72" t="s">
        <v>1070</v>
      </c>
      <c r="C403" s="51">
        <v>0</v>
      </c>
      <c r="D403" s="51">
        <v>15</v>
      </c>
      <c r="E403" s="51">
        <v>0</v>
      </c>
    </row>
    <row r="404" spans="2:5">
      <c r="B404" s="65" t="s">
        <v>390</v>
      </c>
      <c r="C404" s="51">
        <v>173.05806799999999</v>
      </c>
      <c r="D404" s="51">
        <v>459.2659606000002</v>
      </c>
      <c r="E404" s="51">
        <v>408.34875376000031</v>
      </c>
    </row>
    <row r="405" spans="2:5">
      <c r="B405" s="70" t="s">
        <v>250</v>
      </c>
      <c r="C405" s="112">
        <v>173.05806799999999</v>
      </c>
      <c r="D405" s="112">
        <v>171.16503735000001</v>
      </c>
      <c r="E405" s="112">
        <v>142.06962532999998</v>
      </c>
    </row>
    <row r="406" spans="2:5">
      <c r="B406" s="71">
        <v>12528</v>
      </c>
      <c r="C406" s="51">
        <v>24.857641000000001</v>
      </c>
      <c r="D406" s="51">
        <v>16.57183165</v>
      </c>
      <c r="E406" s="51">
        <v>8.296108649999999</v>
      </c>
    </row>
    <row r="407" spans="2:5">
      <c r="B407" s="72" t="s">
        <v>391</v>
      </c>
      <c r="C407" s="51">
        <v>24.857641000000001</v>
      </c>
      <c r="D407" s="51">
        <v>16.57183165</v>
      </c>
      <c r="E407" s="51">
        <v>8.296108649999999</v>
      </c>
    </row>
    <row r="408" spans="2:5">
      <c r="B408" s="71">
        <v>12565</v>
      </c>
      <c r="C408" s="51">
        <v>12.020491</v>
      </c>
      <c r="D408" s="51">
        <v>4.7008046199999995</v>
      </c>
      <c r="E408" s="51">
        <v>4.6329406200000003</v>
      </c>
    </row>
    <row r="409" spans="2:5">
      <c r="B409" s="72" t="s">
        <v>392</v>
      </c>
      <c r="C409" s="51">
        <v>12.020491</v>
      </c>
      <c r="D409" s="51">
        <v>4.7008046199999995</v>
      </c>
      <c r="E409" s="51">
        <v>4.6329406200000003</v>
      </c>
    </row>
    <row r="410" spans="2:5">
      <c r="B410" s="71">
        <v>13048</v>
      </c>
      <c r="C410" s="51">
        <v>8.0825940000000003</v>
      </c>
      <c r="D410" s="51">
        <v>3.4982839999999999</v>
      </c>
      <c r="E410" s="51">
        <v>3.4982813899999998</v>
      </c>
    </row>
    <row r="411" spans="2:5">
      <c r="B411" s="72" t="s">
        <v>393</v>
      </c>
      <c r="C411" s="51">
        <v>8.0825940000000003</v>
      </c>
      <c r="D411" s="51">
        <v>3.4982839999999999</v>
      </c>
      <c r="E411" s="51">
        <v>3.4982813899999998</v>
      </c>
    </row>
    <row r="412" spans="2:5">
      <c r="B412" s="71">
        <v>13399</v>
      </c>
      <c r="C412" s="51">
        <v>21.101996</v>
      </c>
      <c r="D412" s="51">
        <v>10.5336</v>
      </c>
      <c r="E412" s="51">
        <v>10.533599390000001</v>
      </c>
    </row>
    <row r="413" spans="2:5">
      <c r="B413" s="72" t="s">
        <v>394</v>
      </c>
      <c r="C413" s="51">
        <v>21.101996</v>
      </c>
      <c r="D413" s="51">
        <v>10.5336</v>
      </c>
      <c r="E413" s="51">
        <v>10.533599390000001</v>
      </c>
    </row>
    <row r="414" spans="2:5">
      <c r="B414" s="71">
        <v>13449</v>
      </c>
      <c r="C414" s="51">
        <v>8.1677E-2</v>
      </c>
      <c r="D414" s="51">
        <v>0</v>
      </c>
      <c r="E414" s="51">
        <v>0</v>
      </c>
    </row>
    <row r="415" spans="2:5">
      <c r="B415" s="72" t="s">
        <v>395</v>
      </c>
      <c r="C415" s="51">
        <v>8.1677E-2</v>
      </c>
      <c r="D415" s="51">
        <v>0</v>
      </c>
      <c r="E415" s="51">
        <v>0</v>
      </c>
    </row>
    <row r="416" spans="2:5">
      <c r="B416" s="71">
        <v>13552</v>
      </c>
      <c r="C416" s="51">
        <v>4.5073100000000004</v>
      </c>
      <c r="D416" s="51">
        <v>30.555148160000002</v>
      </c>
      <c r="E416" s="51">
        <v>11.447120589999999</v>
      </c>
    </row>
    <row r="417" spans="2:5">
      <c r="B417" s="72" t="s">
        <v>911</v>
      </c>
      <c r="C417" s="51">
        <v>4.5073100000000004</v>
      </c>
      <c r="D417" s="51">
        <v>30.555148160000002</v>
      </c>
      <c r="E417" s="51">
        <v>11.447120589999999</v>
      </c>
    </row>
    <row r="418" spans="2:5">
      <c r="B418" s="71">
        <v>13613</v>
      </c>
      <c r="C418" s="51">
        <v>1.464018</v>
      </c>
      <c r="D418" s="51">
        <v>3.1364550000000002</v>
      </c>
      <c r="E418" s="51">
        <v>3.1364541899999998</v>
      </c>
    </row>
    <row r="419" spans="2:5">
      <c r="B419" s="72" t="s">
        <v>396</v>
      </c>
      <c r="C419" s="51">
        <v>1.464018</v>
      </c>
      <c r="D419" s="51">
        <v>3.1364550000000002</v>
      </c>
      <c r="E419" s="51">
        <v>3.1364541899999998</v>
      </c>
    </row>
    <row r="420" spans="2:5">
      <c r="B420" s="71">
        <v>13814</v>
      </c>
      <c r="C420" s="51">
        <v>100</v>
      </c>
      <c r="D420" s="51">
        <v>97</v>
      </c>
      <c r="E420" s="51">
        <v>96.839879010000004</v>
      </c>
    </row>
    <row r="421" spans="2:5">
      <c r="B421" s="72" t="s">
        <v>397</v>
      </c>
      <c r="C421" s="51">
        <v>100</v>
      </c>
      <c r="D421" s="51">
        <v>97</v>
      </c>
      <c r="E421" s="51">
        <v>96.839879010000004</v>
      </c>
    </row>
    <row r="422" spans="2:5">
      <c r="B422" s="71">
        <v>14210</v>
      </c>
      <c r="C422" s="51">
        <v>0</v>
      </c>
      <c r="D422" s="51">
        <v>9.1999999992549422E-7</v>
      </c>
      <c r="E422" s="51">
        <v>0</v>
      </c>
    </row>
    <row r="423" spans="2:5">
      <c r="B423" s="72" t="s">
        <v>398</v>
      </c>
      <c r="C423" s="51">
        <v>0</v>
      </c>
      <c r="D423" s="51">
        <v>9.1999999992549422E-7</v>
      </c>
      <c r="E423" s="51">
        <v>0</v>
      </c>
    </row>
    <row r="424" spans="2:5">
      <c r="B424" s="71">
        <v>14243</v>
      </c>
      <c r="C424" s="51">
        <v>0</v>
      </c>
      <c r="D424" s="51">
        <v>1.4076340000000001</v>
      </c>
      <c r="E424" s="51">
        <v>0</v>
      </c>
    </row>
    <row r="425" spans="2:5">
      <c r="B425" s="72" t="s">
        <v>399</v>
      </c>
      <c r="C425" s="51">
        <v>0</v>
      </c>
      <c r="D425" s="51">
        <v>1.4076340000000001</v>
      </c>
      <c r="E425" s="51">
        <v>0</v>
      </c>
    </row>
    <row r="426" spans="2:5">
      <c r="B426" s="71">
        <v>14262</v>
      </c>
      <c r="C426" s="51">
        <v>0.94234099999999998</v>
      </c>
      <c r="D426" s="51">
        <v>3.761279</v>
      </c>
      <c r="E426" s="51">
        <v>3.6852414900000001</v>
      </c>
    </row>
    <row r="427" spans="2:5">
      <c r="B427" s="72" t="s">
        <v>400</v>
      </c>
      <c r="C427" s="51">
        <v>0.94234099999999998</v>
      </c>
      <c r="D427" s="51">
        <v>3.761279</v>
      </c>
      <c r="E427" s="51">
        <v>3.6852414900000001</v>
      </c>
    </row>
    <row r="428" spans="2:5">
      <c r="B428" s="71">
        <v>14876</v>
      </c>
      <c r="C428" s="51">
        <v>0</v>
      </c>
      <c r="D428" s="51">
        <v>0</v>
      </c>
      <c r="E428" s="51">
        <v>0</v>
      </c>
    </row>
    <row r="429" spans="2:5">
      <c r="B429" s="72" t="s">
        <v>954</v>
      </c>
      <c r="C429" s="51">
        <v>0</v>
      </c>
      <c r="D429" s="51">
        <v>0</v>
      </c>
      <c r="E429" s="51">
        <v>0</v>
      </c>
    </row>
    <row r="430" spans="2:5">
      <c r="B430" s="70" t="s">
        <v>252</v>
      </c>
      <c r="C430" s="112">
        <v>0</v>
      </c>
      <c r="D430" s="112">
        <v>288.10092324999988</v>
      </c>
      <c r="E430" s="112">
        <v>266.27912843000001</v>
      </c>
    </row>
    <row r="431" spans="2:5">
      <c r="B431" s="71">
        <v>12080</v>
      </c>
      <c r="C431" s="51">
        <v>0</v>
      </c>
      <c r="D431" s="51">
        <v>63.770048000000003</v>
      </c>
      <c r="E431" s="51">
        <v>63.770047499999997</v>
      </c>
    </row>
    <row r="432" spans="2:5">
      <c r="B432" s="72" t="s">
        <v>401</v>
      </c>
      <c r="C432" s="51">
        <v>0</v>
      </c>
      <c r="D432" s="51">
        <v>63.770048000000003</v>
      </c>
      <c r="E432" s="51">
        <v>63.770047499999997</v>
      </c>
    </row>
    <row r="433" spans="2:5">
      <c r="B433" s="71">
        <v>12092</v>
      </c>
      <c r="C433" s="51">
        <v>0</v>
      </c>
      <c r="D433" s="51">
        <v>3.7252902984619139E-15</v>
      </c>
      <c r="E433" s="51">
        <v>0</v>
      </c>
    </row>
    <row r="434" spans="2:5">
      <c r="B434" s="72" t="s">
        <v>402</v>
      </c>
      <c r="C434" s="51">
        <v>0</v>
      </c>
      <c r="D434" s="51">
        <v>3.7252902984619139E-15</v>
      </c>
      <c r="E434" s="51">
        <v>0</v>
      </c>
    </row>
    <row r="435" spans="2:5">
      <c r="B435" s="71">
        <v>13814</v>
      </c>
      <c r="C435" s="51">
        <v>0</v>
      </c>
      <c r="D435" s="51">
        <v>30</v>
      </c>
      <c r="E435" s="51">
        <v>29.999997280000002</v>
      </c>
    </row>
    <row r="436" spans="2:5">
      <c r="B436" s="72" t="s">
        <v>397</v>
      </c>
      <c r="C436" s="51">
        <v>0</v>
      </c>
      <c r="D436" s="51">
        <v>30</v>
      </c>
      <c r="E436" s="51">
        <v>29.999997280000002</v>
      </c>
    </row>
    <row r="437" spans="2:5">
      <c r="B437" s="71">
        <v>13928</v>
      </c>
      <c r="C437" s="51">
        <v>0</v>
      </c>
      <c r="D437" s="51">
        <v>194.33087524999999</v>
      </c>
      <c r="E437" s="51">
        <v>172.50908365000001</v>
      </c>
    </row>
    <row r="438" spans="2:5">
      <c r="B438" s="72" t="s">
        <v>320</v>
      </c>
      <c r="C438" s="51">
        <v>0</v>
      </c>
      <c r="D438" s="51">
        <v>194.33087524999999</v>
      </c>
      <c r="E438" s="51">
        <v>172.50908365000001</v>
      </c>
    </row>
    <row r="439" spans="2:5">
      <c r="B439" s="65" t="s">
        <v>257</v>
      </c>
      <c r="C439" s="51">
        <v>259.97291200000001</v>
      </c>
      <c r="D439" s="51">
        <v>441.62198850999999</v>
      </c>
      <c r="E439" s="51">
        <v>441.58028710000002</v>
      </c>
    </row>
    <row r="440" spans="2:5">
      <c r="B440" s="70" t="s">
        <v>250</v>
      </c>
      <c r="C440" s="112">
        <v>259.97291200000001</v>
      </c>
      <c r="D440" s="112">
        <v>349.90277650999997</v>
      </c>
      <c r="E440" s="112">
        <v>349.90219626999999</v>
      </c>
    </row>
    <row r="441" spans="2:5">
      <c r="B441" s="71">
        <v>12529</v>
      </c>
      <c r="C441" s="51">
        <v>0.13572799999999999</v>
      </c>
      <c r="D441" s="51">
        <v>0</v>
      </c>
      <c r="E441" s="51">
        <v>0</v>
      </c>
    </row>
    <row r="442" spans="2:5">
      <c r="B442" s="72" t="s">
        <v>403</v>
      </c>
      <c r="C442" s="51">
        <v>0.13572799999999999</v>
      </c>
      <c r="D442" s="51">
        <v>0</v>
      </c>
      <c r="E442" s="51">
        <v>0</v>
      </c>
    </row>
    <row r="443" spans="2:5">
      <c r="B443" s="71">
        <v>13050</v>
      </c>
      <c r="C443" s="51">
        <v>7.0139999999999994E-2</v>
      </c>
      <c r="D443" s="51">
        <v>0</v>
      </c>
      <c r="E443" s="51">
        <v>0</v>
      </c>
    </row>
    <row r="444" spans="2:5">
      <c r="B444" s="72" t="s">
        <v>404</v>
      </c>
      <c r="C444" s="51">
        <v>7.0139999999999994E-2</v>
      </c>
      <c r="D444" s="51">
        <v>0</v>
      </c>
      <c r="E444" s="51">
        <v>0</v>
      </c>
    </row>
    <row r="445" spans="2:5">
      <c r="B445" s="71">
        <v>13352</v>
      </c>
      <c r="C445" s="51">
        <v>5.1610250000000004</v>
      </c>
      <c r="D445" s="51">
        <v>0</v>
      </c>
      <c r="E445" s="51">
        <v>0</v>
      </c>
    </row>
    <row r="446" spans="2:5">
      <c r="B446" s="72" t="s">
        <v>405</v>
      </c>
      <c r="C446" s="51">
        <v>5.1610250000000004</v>
      </c>
      <c r="D446" s="51">
        <v>0</v>
      </c>
      <c r="E446" s="51">
        <v>0</v>
      </c>
    </row>
    <row r="447" spans="2:5">
      <c r="B447" s="71">
        <v>13433</v>
      </c>
      <c r="C447" s="51">
        <v>30.768661999999999</v>
      </c>
      <c r="D447" s="51">
        <v>18.95798666</v>
      </c>
      <c r="E447" s="51">
        <v>18.95798666</v>
      </c>
    </row>
    <row r="448" spans="2:5">
      <c r="B448" s="72" t="s">
        <v>406</v>
      </c>
      <c r="C448" s="51">
        <v>30.768661999999999</v>
      </c>
      <c r="D448" s="51">
        <v>18.95798666</v>
      </c>
      <c r="E448" s="51">
        <v>18.95798666</v>
      </c>
    </row>
    <row r="449" spans="2:5">
      <c r="B449" s="71">
        <v>13458</v>
      </c>
      <c r="C449" s="51">
        <v>6.089213</v>
      </c>
      <c r="D449" s="51">
        <v>0</v>
      </c>
      <c r="E449" s="51">
        <v>0</v>
      </c>
    </row>
    <row r="450" spans="2:5">
      <c r="B450" s="72" t="s">
        <v>407</v>
      </c>
      <c r="C450" s="51">
        <v>6.089213</v>
      </c>
      <c r="D450" s="51">
        <v>0</v>
      </c>
      <c r="E450" s="51">
        <v>0</v>
      </c>
    </row>
    <row r="451" spans="2:5">
      <c r="B451" s="71">
        <v>13550</v>
      </c>
      <c r="C451" s="51">
        <v>17.748144</v>
      </c>
      <c r="D451" s="51">
        <v>25.032779619999996</v>
      </c>
      <c r="E451" s="51">
        <v>25.03277902</v>
      </c>
    </row>
    <row r="452" spans="2:5">
      <c r="B452" s="72" t="s">
        <v>912</v>
      </c>
      <c r="C452" s="51">
        <v>17.748144</v>
      </c>
      <c r="D452" s="51">
        <v>25.032779619999996</v>
      </c>
      <c r="E452" s="51">
        <v>25.03277902</v>
      </c>
    </row>
    <row r="453" spans="2:5">
      <c r="B453" s="71">
        <v>13669</v>
      </c>
      <c r="C453" s="51">
        <v>0</v>
      </c>
      <c r="D453" s="51">
        <v>15.98228617</v>
      </c>
      <c r="E453" s="51">
        <v>15.982285170000003</v>
      </c>
    </row>
    <row r="454" spans="2:5">
      <c r="B454" s="72" t="s">
        <v>408</v>
      </c>
      <c r="C454" s="51">
        <v>0</v>
      </c>
      <c r="D454" s="51">
        <v>15.98228617</v>
      </c>
      <c r="E454" s="51">
        <v>15.982285170000003</v>
      </c>
    </row>
    <row r="455" spans="2:5">
      <c r="B455" s="71">
        <v>13747</v>
      </c>
      <c r="C455" s="51">
        <v>100</v>
      </c>
      <c r="D455" s="51">
        <v>183.20009150000001</v>
      </c>
      <c r="E455" s="51">
        <v>183.20008842999999</v>
      </c>
    </row>
    <row r="456" spans="2:5">
      <c r="B456" s="72" t="s">
        <v>409</v>
      </c>
      <c r="C456" s="51">
        <v>100</v>
      </c>
      <c r="D456" s="51">
        <v>183.20009150000001</v>
      </c>
      <c r="E456" s="51">
        <v>183.20008842999999</v>
      </c>
    </row>
    <row r="457" spans="2:5">
      <c r="B457" s="71">
        <v>13800</v>
      </c>
      <c r="C457" s="51">
        <v>100</v>
      </c>
      <c r="D457" s="51">
        <v>97</v>
      </c>
      <c r="E457" s="51">
        <v>97</v>
      </c>
    </row>
    <row r="458" spans="2:5">
      <c r="B458" s="72" t="s">
        <v>410</v>
      </c>
      <c r="C458" s="51">
        <v>100</v>
      </c>
      <c r="D458" s="51">
        <v>97</v>
      </c>
      <c r="E458" s="51">
        <v>97</v>
      </c>
    </row>
    <row r="459" spans="2:5">
      <c r="B459" s="71">
        <v>14240</v>
      </c>
      <c r="C459" s="51">
        <v>0</v>
      </c>
      <c r="D459" s="51">
        <v>9.7296325599999989</v>
      </c>
      <c r="E459" s="51">
        <v>9.7290569900000001</v>
      </c>
    </row>
    <row r="460" spans="2:5">
      <c r="B460" s="72" t="s">
        <v>411</v>
      </c>
      <c r="C460" s="51">
        <v>0</v>
      </c>
      <c r="D460" s="51">
        <v>9.7296325599999989</v>
      </c>
      <c r="E460" s="51">
        <v>9.7290569900000001</v>
      </c>
    </row>
    <row r="461" spans="2:5">
      <c r="B461" s="71">
        <v>14859</v>
      </c>
      <c r="C461" s="51">
        <v>0</v>
      </c>
      <c r="D461" s="51">
        <v>0</v>
      </c>
      <c r="E461" s="51">
        <v>0</v>
      </c>
    </row>
    <row r="462" spans="2:5">
      <c r="B462" s="72" t="s">
        <v>955</v>
      </c>
      <c r="C462" s="51">
        <v>0</v>
      </c>
      <c r="D462" s="51">
        <v>0</v>
      </c>
      <c r="E462" s="51">
        <v>0</v>
      </c>
    </row>
    <row r="463" spans="2:5">
      <c r="B463" s="70" t="s">
        <v>251</v>
      </c>
      <c r="C463" s="112">
        <v>0</v>
      </c>
      <c r="D463" s="112">
        <v>25</v>
      </c>
      <c r="E463" s="112">
        <v>24.963403789999997</v>
      </c>
    </row>
    <row r="464" spans="2:5">
      <c r="B464" s="71">
        <v>13800</v>
      </c>
      <c r="C464" s="51">
        <v>0</v>
      </c>
      <c r="D464" s="51">
        <v>25</v>
      </c>
      <c r="E464" s="51">
        <v>24.963403789999997</v>
      </c>
    </row>
    <row r="465" spans="2:5">
      <c r="B465" s="72" t="s">
        <v>410</v>
      </c>
      <c r="C465" s="51">
        <v>0</v>
      </c>
      <c r="D465" s="51">
        <v>25</v>
      </c>
      <c r="E465" s="51">
        <v>24.963403789999997</v>
      </c>
    </row>
    <row r="466" spans="2:5">
      <c r="B466" s="70" t="s">
        <v>252</v>
      </c>
      <c r="C466" s="112">
        <v>0</v>
      </c>
      <c r="D466" s="112">
        <v>66.719211999999999</v>
      </c>
      <c r="E466" s="112">
        <v>66.714687040000001</v>
      </c>
    </row>
    <row r="467" spans="2:5">
      <c r="B467" s="71">
        <v>13747</v>
      </c>
      <c r="C467" s="51">
        <v>0</v>
      </c>
      <c r="D467" s="51">
        <v>11.719212000000001</v>
      </c>
      <c r="E467" s="51">
        <v>11.719212000000001</v>
      </c>
    </row>
    <row r="468" spans="2:5">
      <c r="B468" s="72" t="s">
        <v>409</v>
      </c>
      <c r="C468" s="51">
        <v>0</v>
      </c>
      <c r="D468" s="51">
        <v>11.719212000000001</v>
      </c>
      <c r="E468" s="51">
        <v>11.719212000000001</v>
      </c>
    </row>
    <row r="469" spans="2:5">
      <c r="B469" s="71">
        <v>13800</v>
      </c>
      <c r="C469" s="51">
        <v>0</v>
      </c>
      <c r="D469" s="51">
        <v>55</v>
      </c>
      <c r="E469" s="51">
        <v>54.995475040000002</v>
      </c>
    </row>
    <row r="470" spans="2:5">
      <c r="B470" s="72" t="s">
        <v>410</v>
      </c>
      <c r="C470" s="51">
        <v>0</v>
      </c>
      <c r="D470" s="51">
        <v>55</v>
      </c>
      <c r="E470" s="51">
        <v>54.995475040000002</v>
      </c>
    </row>
    <row r="471" spans="2:5">
      <c r="B471" s="65" t="s">
        <v>258</v>
      </c>
      <c r="C471" s="51">
        <v>301.2217</v>
      </c>
      <c r="D471" s="51">
        <v>491.58358837000003</v>
      </c>
      <c r="E471" s="51">
        <v>298.42660034000005</v>
      </c>
    </row>
    <row r="472" spans="2:5">
      <c r="B472" s="70" t="s">
        <v>250</v>
      </c>
      <c r="C472" s="112">
        <v>301.2217</v>
      </c>
      <c r="D472" s="112">
        <v>306.44219301999999</v>
      </c>
      <c r="E472" s="112">
        <v>243.42665407000007</v>
      </c>
    </row>
    <row r="473" spans="2:5">
      <c r="B473" s="71">
        <v>12530</v>
      </c>
      <c r="C473" s="51">
        <v>2.5696140000000001</v>
      </c>
      <c r="D473" s="51">
        <v>0</v>
      </c>
      <c r="E473" s="51">
        <v>0</v>
      </c>
    </row>
    <row r="474" spans="2:5">
      <c r="B474" s="72" t="s">
        <v>412</v>
      </c>
      <c r="C474" s="51">
        <v>2.5696140000000001</v>
      </c>
      <c r="D474" s="51">
        <v>0</v>
      </c>
      <c r="E474" s="51">
        <v>0</v>
      </c>
    </row>
    <row r="475" spans="2:5">
      <c r="B475" s="71">
        <v>12572</v>
      </c>
      <c r="C475" s="51">
        <v>9.6990999999999994E-2</v>
      </c>
      <c r="D475" s="51">
        <v>3.9380429999999995</v>
      </c>
      <c r="E475" s="51">
        <v>3.93804299</v>
      </c>
    </row>
    <row r="476" spans="2:5">
      <c r="B476" s="72" t="s">
        <v>413</v>
      </c>
      <c r="C476" s="51">
        <v>9.6990999999999994E-2</v>
      </c>
      <c r="D476" s="51">
        <v>3.9380429999999995</v>
      </c>
      <c r="E476" s="51">
        <v>3.93804299</v>
      </c>
    </row>
    <row r="477" spans="2:5">
      <c r="B477" s="71">
        <v>13354</v>
      </c>
      <c r="C477" s="51">
        <v>4.6944650000000001</v>
      </c>
      <c r="D477" s="51">
        <v>0</v>
      </c>
      <c r="E477" s="51">
        <v>0</v>
      </c>
    </row>
    <row r="478" spans="2:5">
      <c r="B478" s="72" t="s">
        <v>414</v>
      </c>
      <c r="C478" s="51">
        <v>4.6944650000000001</v>
      </c>
      <c r="D478" s="51">
        <v>0</v>
      </c>
      <c r="E478" s="51">
        <v>0</v>
      </c>
    </row>
    <row r="479" spans="2:5">
      <c r="B479" s="71">
        <v>13398</v>
      </c>
      <c r="C479" s="51">
        <v>22.883572999999998</v>
      </c>
      <c r="D479" s="51">
        <v>3.154146169999998</v>
      </c>
      <c r="E479" s="51">
        <v>0.89183738000000001</v>
      </c>
    </row>
    <row r="480" spans="2:5">
      <c r="B480" s="72" t="s">
        <v>415</v>
      </c>
      <c r="C480" s="51">
        <v>22.883572999999998</v>
      </c>
      <c r="D480" s="51">
        <v>3.154146169999998</v>
      </c>
      <c r="E480" s="51">
        <v>0.89183738000000001</v>
      </c>
    </row>
    <row r="481" spans="2:5">
      <c r="B481" s="71">
        <v>13446</v>
      </c>
      <c r="C481" s="51">
        <v>9.1275010000000005</v>
      </c>
      <c r="D481" s="51">
        <v>8.4987731499999981</v>
      </c>
      <c r="E481" s="51">
        <v>8.4987690100000002</v>
      </c>
    </row>
    <row r="482" spans="2:5">
      <c r="B482" s="72" t="s">
        <v>416</v>
      </c>
      <c r="C482" s="51">
        <v>9.1275010000000005</v>
      </c>
      <c r="D482" s="51">
        <v>8.4987731499999981</v>
      </c>
      <c r="E482" s="51">
        <v>8.4987690100000002</v>
      </c>
    </row>
    <row r="483" spans="2:5">
      <c r="B483" s="71">
        <v>13553</v>
      </c>
      <c r="C483" s="51">
        <v>26.232039</v>
      </c>
      <c r="D483" s="51">
        <v>33.466702499999997</v>
      </c>
      <c r="E483" s="51">
        <v>33.460942459999998</v>
      </c>
    </row>
    <row r="484" spans="2:5">
      <c r="B484" s="72" t="s">
        <v>417</v>
      </c>
      <c r="C484" s="51">
        <v>26.232039</v>
      </c>
      <c r="D484" s="51">
        <v>33.466702499999997</v>
      </c>
      <c r="E484" s="51">
        <v>33.460942459999998</v>
      </c>
    </row>
    <row r="485" spans="2:5">
      <c r="B485" s="71">
        <v>13569</v>
      </c>
      <c r="C485" s="51">
        <v>8.9928740000000005</v>
      </c>
      <c r="D485" s="51">
        <v>7.5887454400000003</v>
      </c>
      <c r="E485" s="51">
        <v>7.5877454400000008</v>
      </c>
    </row>
    <row r="486" spans="2:5">
      <c r="B486" s="72" t="s">
        <v>913</v>
      </c>
      <c r="C486" s="51">
        <v>8.9928740000000005</v>
      </c>
      <c r="D486" s="51">
        <v>7.5887454400000003</v>
      </c>
      <c r="E486" s="51">
        <v>7.5877454400000008</v>
      </c>
    </row>
    <row r="487" spans="2:5">
      <c r="B487" s="71">
        <v>13609</v>
      </c>
      <c r="C487" s="51">
        <v>1.1312059999999999</v>
      </c>
      <c r="D487" s="51">
        <v>0.85517100000000001</v>
      </c>
      <c r="E487" s="51">
        <v>0.64420624999999998</v>
      </c>
    </row>
    <row r="488" spans="2:5">
      <c r="B488" s="72" t="s">
        <v>418</v>
      </c>
      <c r="C488" s="51">
        <v>1.1312059999999999</v>
      </c>
      <c r="D488" s="51">
        <v>0.85517100000000001</v>
      </c>
      <c r="E488" s="51">
        <v>0.64420624999999998</v>
      </c>
    </row>
    <row r="489" spans="2:5">
      <c r="B489" s="71">
        <v>13801</v>
      </c>
      <c r="C489" s="51">
        <v>120</v>
      </c>
      <c r="D489" s="51">
        <v>120</v>
      </c>
      <c r="E489" s="51">
        <v>119.43338595</v>
      </c>
    </row>
    <row r="490" spans="2:5">
      <c r="B490" s="72" t="s">
        <v>419</v>
      </c>
      <c r="C490" s="51">
        <v>120</v>
      </c>
      <c r="D490" s="51">
        <v>120</v>
      </c>
      <c r="E490" s="51">
        <v>119.43338595</v>
      </c>
    </row>
    <row r="491" spans="2:5">
      <c r="B491" s="71">
        <v>14131</v>
      </c>
      <c r="C491" s="51">
        <v>37</v>
      </c>
      <c r="D491" s="51">
        <v>41.26</v>
      </c>
      <c r="E491" s="51">
        <v>31.651876280000003</v>
      </c>
    </row>
    <row r="492" spans="2:5">
      <c r="B492" s="72" t="s">
        <v>420</v>
      </c>
      <c r="C492" s="51">
        <v>37</v>
      </c>
      <c r="D492" s="51">
        <v>41.26</v>
      </c>
      <c r="E492" s="51">
        <v>31.651876280000003</v>
      </c>
    </row>
    <row r="493" spans="2:5">
      <c r="B493" s="71">
        <v>14543</v>
      </c>
      <c r="C493" s="51">
        <v>10.982479</v>
      </c>
      <c r="D493" s="51">
        <v>13.3183042</v>
      </c>
      <c r="E493" s="51">
        <v>8.0397229699999997</v>
      </c>
    </row>
    <row r="494" spans="2:5">
      <c r="B494" s="72" t="s">
        <v>421</v>
      </c>
      <c r="C494" s="51">
        <v>10.982479</v>
      </c>
      <c r="D494" s="51">
        <v>13.3183042</v>
      </c>
      <c r="E494" s="51">
        <v>8.0397229699999997</v>
      </c>
    </row>
    <row r="495" spans="2:5">
      <c r="B495" s="71">
        <v>14593</v>
      </c>
      <c r="C495" s="51">
        <v>57.510958000000002</v>
      </c>
      <c r="D495" s="51">
        <v>30.778547</v>
      </c>
      <c r="E495" s="51">
        <v>21.078022219999998</v>
      </c>
    </row>
    <row r="496" spans="2:5">
      <c r="B496" s="72" t="s">
        <v>422</v>
      </c>
      <c r="C496" s="51">
        <v>57.510958000000002</v>
      </c>
      <c r="D496" s="51">
        <v>30.778547</v>
      </c>
      <c r="E496" s="51">
        <v>21.078022219999998</v>
      </c>
    </row>
    <row r="497" spans="2:5">
      <c r="B497" s="71">
        <v>14793</v>
      </c>
      <c r="C497" s="51">
        <v>0</v>
      </c>
      <c r="D497" s="51">
        <v>14.47036928</v>
      </c>
      <c r="E497" s="51">
        <v>5.506812</v>
      </c>
    </row>
    <row r="498" spans="2:5">
      <c r="B498" s="72" t="s">
        <v>423</v>
      </c>
      <c r="C498" s="51">
        <v>0</v>
      </c>
      <c r="D498" s="51">
        <v>14.47036928</v>
      </c>
      <c r="E498" s="51">
        <v>5.506812</v>
      </c>
    </row>
    <row r="499" spans="2:5">
      <c r="B499" s="71">
        <v>14794</v>
      </c>
      <c r="C499" s="51">
        <v>0</v>
      </c>
      <c r="D499" s="51">
        <v>29.113391280000002</v>
      </c>
      <c r="E499" s="51">
        <v>2.6952911200000003</v>
      </c>
    </row>
    <row r="500" spans="2:5">
      <c r="B500" s="72" t="s">
        <v>424</v>
      </c>
      <c r="C500" s="51">
        <v>0</v>
      </c>
      <c r="D500" s="51">
        <v>29.113391280000002</v>
      </c>
      <c r="E500" s="51">
        <v>2.6952911200000003</v>
      </c>
    </row>
    <row r="501" spans="2:5">
      <c r="B501" s="70" t="s">
        <v>251</v>
      </c>
      <c r="C501" s="112">
        <v>0</v>
      </c>
      <c r="D501" s="112">
        <v>25</v>
      </c>
      <c r="E501" s="112">
        <v>24.999948990000004</v>
      </c>
    </row>
    <row r="502" spans="2:5">
      <c r="B502" s="71">
        <v>13801</v>
      </c>
      <c r="C502" s="51">
        <v>0</v>
      </c>
      <c r="D502" s="51">
        <v>25</v>
      </c>
      <c r="E502" s="51">
        <v>24.999948990000004</v>
      </c>
    </row>
    <row r="503" spans="2:5">
      <c r="B503" s="72" t="s">
        <v>419</v>
      </c>
      <c r="C503" s="51">
        <v>0</v>
      </c>
      <c r="D503" s="51">
        <v>25</v>
      </c>
      <c r="E503" s="51">
        <v>24.999948990000004</v>
      </c>
    </row>
    <row r="504" spans="2:5">
      <c r="B504" s="70" t="s">
        <v>252</v>
      </c>
      <c r="C504" s="112">
        <v>0</v>
      </c>
      <c r="D504" s="112">
        <v>160.14139534999998</v>
      </c>
      <c r="E504" s="112">
        <v>29.999997280000002</v>
      </c>
    </row>
    <row r="505" spans="2:5">
      <c r="B505" s="71">
        <v>13801</v>
      </c>
      <c r="C505" s="51">
        <v>0</v>
      </c>
      <c r="D505" s="51">
        <v>30</v>
      </c>
      <c r="E505" s="51">
        <v>29.999997280000002</v>
      </c>
    </row>
    <row r="506" spans="2:5">
      <c r="B506" s="72" t="s">
        <v>419</v>
      </c>
      <c r="C506" s="51">
        <v>0</v>
      </c>
      <c r="D506" s="51">
        <v>30</v>
      </c>
      <c r="E506" s="51">
        <v>29.999997280000002</v>
      </c>
    </row>
    <row r="507" spans="2:5">
      <c r="B507" s="71">
        <v>15112</v>
      </c>
      <c r="C507" s="51">
        <v>0</v>
      </c>
      <c r="D507" s="51">
        <v>130.14139534999998</v>
      </c>
      <c r="E507" s="51">
        <v>0</v>
      </c>
    </row>
    <row r="508" spans="2:5">
      <c r="B508" s="72" t="s">
        <v>1071</v>
      </c>
      <c r="C508" s="51">
        <v>0</v>
      </c>
      <c r="D508" s="51">
        <v>130.14139534999998</v>
      </c>
      <c r="E508" s="51">
        <v>0</v>
      </c>
    </row>
    <row r="509" spans="2:5">
      <c r="B509" s="65" t="s">
        <v>259</v>
      </c>
      <c r="C509" s="51">
        <v>158.831593</v>
      </c>
      <c r="D509" s="51">
        <v>356.81377342999991</v>
      </c>
      <c r="E509" s="51">
        <v>338.30746282000001</v>
      </c>
    </row>
    <row r="510" spans="2:5">
      <c r="B510" s="70" t="s">
        <v>250</v>
      </c>
      <c r="C510" s="112">
        <v>158.831593</v>
      </c>
      <c r="D510" s="112">
        <v>120.48320848000002</v>
      </c>
      <c r="E510" s="112">
        <v>120.33749387</v>
      </c>
    </row>
    <row r="511" spans="2:5">
      <c r="B511" s="71">
        <v>12534</v>
      </c>
      <c r="C511" s="51">
        <v>6.7863999999999994E-2</v>
      </c>
      <c r="D511" s="51">
        <v>1.117518</v>
      </c>
      <c r="E511" s="51">
        <v>1.11751719</v>
      </c>
    </row>
    <row r="512" spans="2:5">
      <c r="B512" s="72" t="s">
        <v>425</v>
      </c>
      <c r="C512" s="51">
        <v>6.7863999999999994E-2</v>
      </c>
      <c r="D512" s="51">
        <v>1.117518</v>
      </c>
      <c r="E512" s="51">
        <v>1.11751719</v>
      </c>
    </row>
    <row r="513" spans="2:5">
      <c r="B513" s="71">
        <v>12575</v>
      </c>
      <c r="C513" s="51">
        <v>0.27775300000000003</v>
      </c>
      <c r="D513" s="51">
        <v>0</v>
      </c>
      <c r="E513" s="51">
        <v>0</v>
      </c>
    </row>
    <row r="514" spans="2:5">
      <c r="B514" s="72" t="s">
        <v>426</v>
      </c>
      <c r="C514" s="51">
        <v>0.27775300000000003</v>
      </c>
      <c r="D514" s="51">
        <v>0</v>
      </c>
      <c r="E514" s="51">
        <v>0</v>
      </c>
    </row>
    <row r="515" spans="2:5">
      <c r="B515" s="71">
        <v>13054</v>
      </c>
      <c r="C515" s="51">
        <v>7.0139999999999994E-2</v>
      </c>
      <c r="D515" s="51">
        <v>0</v>
      </c>
      <c r="E515" s="51">
        <v>0</v>
      </c>
    </row>
    <row r="516" spans="2:5">
      <c r="B516" s="72" t="s">
        <v>427</v>
      </c>
      <c r="C516" s="51">
        <v>7.0139999999999994E-2</v>
      </c>
      <c r="D516" s="51">
        <v>0</v>
      </c>
      <c r="E516" s="51">
        <v>0</v>
      </c>
    </row>
    <row r="517" spans="2:5">
      <c r="B517" s="71">
        <v>13402</v>
      </c>
      <c r="C517" s="51">
        <v>19.327598999999999</v>
      </c>
      <c r="D517" s="51">
        <v>13.698870379999999</v>
      </c>
      <c r="E517" s="51">
        <v>13.698869029999999</v>
      </c>
    </row>
    <row r="518" spans="2:5">
      <c r="B518" s="72" t="s">
        <v>428</v>
      </c>
      <c r="C518" s="51">
        <v>19.327598999999999</v>
      </c>
      <c r="D518" s="51">
        <v>13.698870379999999</v>
      </c>
      <c r="E518" s="51">
        <v>13.698869029999999</v>
      </c>
    </row>
    <row r="519" spans="2:5">
      <c r="B519" s="71">
        <v>13467</v>
      </c>
      <c r="C519" s="51">
        <v>4.2073280000000004</v>
      </c>
      <c r="D519" s="51">
        <v>0</v>
      </c>
      <c r="E519" s="51">
        <v>0</v>
      </c>
    </row>
    <row r="520" spans="2:5">
      <c r="B520" s="72" t="s">
        <v>429</v>
      </c>
      <c r="C520" s="51">
        <v>4.2073280000000004</v>
      </c>
      <c r="D520" s="51">
        <v>0</v>
      </c>
      <c r="E520" s="51">
        <v>0</v>
      </c>
    </row>
    <row r="521" spans="2:5">
      <c r="B521" s="71">
        <v>13618</v>
      </c>
      <c r="C521" s="51">
        <v>6.1894850000000003</v>
      </c>
      <c r="D521" s="51">
        <v>5.5211076500000003</v>
      </c>
      <c r="E521" s="51">
        <v>5.5211076499999994</v>
      </c>
    </row>
    <row r="522" spans="2:5">
      <c r="B522" s="72" t="s">
        <v>430</v>
      </c>
      <c r="C522" s="51">
        <v>6.1894850000000003</v>
      </c>
      <c r="D522" s="51">
        <v>5.5211076500000003</v>
      </c>
      <c r="E522" s="51">
        <v>5.5211076499999994</v>
      </c>
    </row>
    <row r="523" spans="2:5">
      <c r="B523" s="71">
        <v>13809</v>
      </c>
      <c r="C523" s="51">
        <v>100</v>
      </c>
      <c r="D523" s="51">
        <v>100</v>
      </c>
      <c r="E523" s="51">
        <v>100</v>
      </c>
    </row>
    <row r="524" spans="2:5">
      <c r="B524" s="72" t="s">
        <v>431</v>
      </c>
      <c r="C524" s="51">
        <v>100</v>
      </c>
      <c r="D524" s="51">
        <v>100</v>
      </c>
      <c r="E524" s="51">
        <v>100</v>
      </c>
    </row>
    <row r="525" spans="2:5">
      <c r="B525" s="71">
        <v>14237</v>
      </c>
      <c r="C525" s="51">
        <v>0</v>
      </c>
      <c r="D525" s="51">
        <v>4.4999999995343387E-7</v>
      </c>
      <c r="E525" s="51">
        <v>0</v>
      </c>
    </row>
    <row r="526" spans="2:5">
      <c r="B526" s="72" t="s">
        <v>432</v>
      </c>
      <c r="C526" s="51">
        <v>0</v>
      </c>
      <c r="D526" s="51">
        <v>4.4999999995343387E-7</v>
      </c>
      <c r="E526" s="51">
        <v>0</v>
      </c>
    </row>
    <row r="527" spans="2:5">
      <c r="B527" s="71">
        <v>14526</v>
      </c>
      <c r="C527" s="51">
        <v>28.691424000000001</v>
      </c>
      <c r="D527" s="51">
        <v>0.14571200000000001</v>
      </c>
      <c r="E527" s="51">
        <v>0</v>
      </c>
    </row>
    <row r="528" spans="2:5">
      <c r="B528" s="72" t="s">
        <v>433</v>
      </c>
      <c r="C528" s="51">
        <v>28.691424000000001</v>
      </c>
      <c r="D528" s="51">
        <v>0.14571200000000001</v>
      </c>
      <c r="E528" s="51">
        <v>0</v>
      </c>
    </row>
    <row r="529" spans="2:5">
      <c r="B529" s="71">
        <v>14877</v>
      </c>
      <c r="C529" s="51">
        <v>0</v>
      </c>
      <c r="D529" s="51">
        <v>0</v>
      </c>
      <c r="E529" s="51">
        <v>0</v>
      </c>
    </row>
    <row r="530" spans="2:5">
      <c r="B530" s="72" t="s">
        <v>956</v>
      </c>
      <c r="C530" s="51">
        <v>0</v>
      </c>
      <c r="D530" s="51">
        <v>0</v>
      </c>
      <c r="E530" s="51">
        <v>0</v>
      </c>
    </row>
    <row r="531" spans="2:5">
      <c r="B531" s="70" t="s">
        <v>251</v>
      </c>
      <c r="C531" s="112">
        <v>0</v>
      </c>
      <c r="D531" s="112">
        <v>10</v>
      </c>
      <c r="E531" s="112">
        <v>9.9999914099999998</v>
      </c>
    </row>
    <row r="532" spans="2:5">
      <c r="B532" s="71">
        <v>13809</v>
      </c>
      <c r="C532" s="51">
        <v>0</v>
      </c>
      <c r="D532" s="51">
        <v>10</v>
      </c>
      <c r="E532" s="51">
        <v>9.9999914099999998</v>
      </c>
    </row>
    <row r="533" spans="2:5">
      <c r="B533" s="72" t="s">
        <v>431</v>
      </c>
      <c r="C533" s="51">
        <v>0</v>
      </c>
      <c r="D533" s="51">
        <v>10</v>
      </c>
      <c r="E533" s="51">
        <v>9.9999914099999998</v>
      </c>
    </row>
    <row r="534" spans="2:5">
      <c r="B534" s="70" t="s">
        <v>252</v>
      </c>
      <c r="C534" s="112">
        <v>0</v>
      </c>
      <c r="D534" s="112">
        <v>226.33056495000002</v>
      </c>
      <c r="E534" s="112">
        <v>207.96997753999997</v>
      </c>
    </row>
    <row r="535" spans="2:5">
      <c r="B535" s="71">
        <v>13809</v>
      </c>
      <c r="C535" s="51">
        <v>0</v>
      </c>
      <c r="D535" s="51">
        <v>55</v>
      </c>
      <c r="E535" s="51">
        <v>54.999994560000005</v>
      </c>
    </row>
    <row r="536" spans="2:5">
      <c r="B536" s="72" t="s">
        <v>431</v>
      </c>
      <c r="C536" s="51">
        <v>0</v>
      </c>
      <c r="D536" s="51">
        <v>55</v>
      </c>
      <c r="E536" s="51">
        <v>54.999994560000005</v>
      </c>
    </row>
    <row r="537" spans="2:5">
      <c r="B537" s="71">
        <v>13928</v>
      </c>
      <c r="C537" s="51">
        <v>0</v>
      </c>
      <c r="D537" s="51">
        <v>171.33056495000002</v>
      </c>
      <c r="E537" s="51">
        <v>152.96998298000011</v>
      </c>
    </row>
    <row r="538" spans="2:5">
      <c r="B538" s="72" t="s">
        <v>320</v>
      </c>
      <c r="C538" s="51">
        <v>0</v>
      </c>
      <c r="D538" s="51">
        <v>171.33056495000002</v>
      </c>
      <c r="E538" s="51">
        <v>152.96998298000011</v>
      </c>
    </row>
    <row r="539" spans="2:5">
      <c r="B539" s="65" t="s">
        <v>260</v>
      </c>
      <c r="C539" s="51">
        <v>1142.0036749999999</v>
      </c>
      <c r="D539" s="51">
        <v>1511.4482508900003</v>
      </c>
      <c r="E539" s="51">
        <v>1363.6082055899997</v>
      </c>
    </row>
    <row r="540" spans="2:5">
      <c r="B540" s="70" t="s">
        <v>250</v>
      </c>
      <c r="C540" s="112">
        <v>535.40033200000005</v>
      </c>
      <c r="D540" s="112">
        <v>1036.0300201100001</v>
      </c>
      <c r="E540" s="112">
        <v>1029.0641533</v>
      </c>
    </row>
    <row r="541" spans="2:5">
      <c r="B541" s="71">
        <v>12535</v>
      </c>
      <c r="C541" s="51">
        <v>5.9768549999999996</v>
      </c>
      <c r="D541" s="51">
        <v>0</v>
      </c>
      <c r="E541" s="51">
        <v>0</v>
      </c>
    </row>
    <row r="542" spans="2:5">
      <c r="B542" s="72" t="s">
        <v>434</v>
      </c>
      <c r="C542" s="51">
        <v>5.9768549999999996</v>
      </c>
      <c r="D542" s="51">
        <v>0</v>
      </c>
      <c r="E542" s="51">
        <v>0</v>
      </c>
    </row>
    <row r="543" spans="2:5">
      <c r="B543" s="71">
        <v>12576</v>
      </c>
      <c r="C543" s="51">
        <v>14.481653</v>
      </c>
      <c r="D543" s="51">
        <v>1.2360655600000006</v>
      </c>
      <c r="E543" s="51">
        <v>1.2360651100000002</v>
      </c>
    </row>
    <row r="544" spans="2:5">
      <c r="B544" s="72" t="s">
        <v>435</v>
      </c>
      <c r="C544" s="51">
        <v>14.481653</v>
      </c>
      <c r="D544" s="51">
        <v>1.2360655600000006</v>
      </c>
      <c r="E544" s="51">
        <v>1.2360651100000002</v>
      </c>
    </row>
    <row r="545" spans="2:5">
      <c r="B545" s="71">
        <v>13074</v>
      </c>
      <c r="C545" s="51">
        <v>14.324764</v>
      </c>
      <c r="D545" s="51">
        <v>15.444611129999998</v>
      </c>
      <c r="E545" s="51">
        <v>15.356166460000001</v>
      </c>
    </row>
    <row r="546" spans="2:5">
      <c r="B546" s="72" t="s">
        <v>436</v>
      </c>
      <c r="C546" s="51">
        <v>14.324764</v>
      </c>
      <c r="D546" s="51">
        <v>15.444611129999998</v>
      </c>
      <c r="E546" s="51">
        <v>15.356166460000001</v>
      </c>
    </row>
    <row r="547" spans="2:5">
      <c r="B547" s="71">
        <v>13403</v>
      </c>
      <c r="C547" s="51">
        <v>65.010397999999995</v>
      </c>
      <c r="D547" s="51">
        <v>34.328729730000006</v>
      </c>
      <c r="E547" s="51">
        <v>29.9252079</v>
      </c>
    </row>
    <row r="548" spans="2:5">
      <c r="B548" s="72" t="s">
        <v>437</v>
      </c>
      <c r="C548" s="51">
        <v>65.010397999999995</v>
      </c>
      <c r="D548" s="51">
        <v>34.328729730000006</v>
      </c>
      <c r="E548" s="51">
        <v>29.9252079</v>
      </c>
    </row>
    <row r="549" spans="2:5">
      <c r="B549" s="71">
        <v>13441</v>
      </c>
      <c r="C549" s="51">
        <v>20.414549999999998</v>
      </c>
      <c r="D549" s="51">
        <v>4.0926935600000025</v>
      </c>
      <c r="E549" s="51">
        <v>2.0926935599999998</v>
      </c>
    </row>
    <row r="550" spans="2:5">
      <c r="B550" s="72" t="s">
        <v>438</v>
      </c>
      <c r="C550" s="51">
        <v>20.414549999999998</v>
      </c>
      <c r="D550" s="51">
        <v>4.0926935600000025</v>
      </c>
      <c r="E550" s="51">
        <v>2.0926935599999998</v>
      </c>
    </row>
    <row r="551" spans="2:5">
      <c r="B551" s="71">
        <v>13523</v>
      </c>
      <c r="C551" s="51">
        <v>80</v>
      </c>
      <c r="D551" s="51">
        <v>174.426343</v>
      </c>
      <c r="E551" s="51">
        <v>174.42624116000002</v>
      </c>
    </row>
    <row r="552" spans="2:5">
      <c r="B552" s="72" t="s">
        <v>439</v>
      </c>
      <c r="C552" s="51">
        <v>80</v>
      </c>
      <c r="D552" s="51">
        <v>174.426343</v>
      </c>
      <c r="E552" s="51">
        <v>174.42624116000002</v>
      </c>
    </row>
    <row r="553" spans="2:5">
      <c r="B553" s="71">
        <v>13559</v>
      </c>
      <c r="C553" s="51">
        <v>57.249564999999997</v>
      </c>
      <c r="D553" s="51">
        <v>41.529328119999995</v>
      </c>
      <c r="E553" s="51">
        <v>41.529319120000004</v>
      </c>
    </row>
    <row r="554" spans="2:5">
      <c r="B554" s="72" t="s">
        <v>440</v>
      </c>
      <c r="C554" s="51">
        <v>57.249564999999997</v>
      </c>
      <c r="D554" s="51">
        <v>41.529328119999995</v>
      </c>
      <c r="E554" s="51">
        <v>41.529319120000004</v>
      </c>
    </row>
    <row r="555" spans="2:5">
      <c r="B555" s="71">
        <v>13580</v>
      </c>
      <c r="C555" s="51">
        <v>6.2914440000000003</v>
      </c>
      <c r="D555" s="51">
        <v>5.5004235199999991</v>
      </c>
      <c r="E555" s="51">
        <v>5.5004235199999991</v>
      </c>
    </row>
    <row r="556" spans="2:5">
      <c r="B556" s="72" t="s">
        <v>914</v>
      </c>
      <c r="C556" s="51">
        <v>6.2914440000000003</v>
      </c>
      <c r="D556" s="51">
        <v>5.5004235199999991</v>
      </c>
      <c r="E556" s="51">
        <v>5.5004235199999991</v>
      </c>
    </row>
    <row r="557" spans="2:5">
      <c r="B557" s="71">
        <v>13823</v>
      </c>
      <c r="C557" s="51">
        <v>120</v>
      </c>
      <c r="D557" s="51">
        <v>145</v>
      </c>
      <c r="E557" s="51">
        <v>144.99999949000002</v>
      </c>
    </row>
    <row r="558" spans="2:5">
      <c r="B558" s="72" t="s">
        <v>441</v>
      </c>
      <c r="C558" s="51">
        <v>120</v>
      </c>
      <c r="D558" s="51">
        <v>145</v>
      </c>
      <c r="E558" s="51">
        <v>144.99999949000002</v>
      </c>
    </row>
    <row r="559" spans="2:5">
      <c r="B559" s="71">
        <v>14124</v>
      </c>
      <c r="C559" s="51">
        <v>100</v>
      </c>
      <c r="D559" s="51">
        <v>276.06071652999998</v>
      </c>
      <c r="E559" s="51">
        <v>276.04454772999998</v>
      </c>
    </row>
    <row r="560" spans="2:5">
      <c r="B560" s="72" t="s">
        <v>442</v>
      </c>
      <c r="C560" s="51">
        <v>100</v>
      </c>
      <c r="D560" s="51">
        <v>276.06071652999998</v>
      </c>
      <c r="E560" s="51">
        <v>276.04454772999998</v>
      </c>
    </row>
    <row r="561" spans="2:5">
      <c r="B561" s="71">
        <v>14281</v>
      </c>
      <c r="C561" s="51">
        <v>44.617913000000001</v>
      </c>
      <c r="D561" s="51">
        <v>52.409916600000003</v>
      </c>
      <c r="E561" s="51">
        <v>52.409916599999995</v>
      </c>
    </row>
    <row r="562" spans="2:5">
      <c r="B562" s="72" t="s">
        <v>443</v>
      </c>
      <c r="C562" s="51">
        <v>44.617913000000001</v>
      </c>
      <c r="D562" s="51">
        <v>52.409916600000003</v>
      </c>
      <c r="E562" s="51">
        <v>52.409916599999995</v>
      </c>
    </row>
    <row r="563" spans="2:5">
      <c r="B563" s="71">
        <v>14304</v>
      </c>
      <c r="C563" s="51">
        <v>7.0331900000000003</v>
      </c>
      <c r="D563" s="51">
        <v>3.6086930000000002</v>
      </c>
      <c r="E563" s="51">
        <v>3.6086926500000001</v>
      </c>
    </row>
    <row r="564" spans="2:5">
      <c r="B564" s="72" t="s">
        <v>444</v>
      </c>
      <c r="C564" s="51">
        <v>7.0331900000000003</v>
      </c>
      <c r="D564" s="51">
        <v>3.6086930000000002</v>
      </c>
      <c r="E564" s="51">
        <v>3.6086926500000001</v>
      </c>
    </row>
    <row r="565" spans="2:5">
      <c r="B565" s="71">
        <v>14740</v>
      </c>
      <c r="C565" s="51">
        <v>0</v>
      </c>
      <c r="D565" s="51">
        <v>2.1093298199999992</v>
      </c>
      <c r="E565" s="51">
        <v>2.10932948</v>
      </c>
    </row>
    <row r="566" spans="2:5">
      <c r="B566" s="72" t="s">
        <v>445</v>
      </c>
      <c r="C566" s="51">
        <v>0</v>
      </c>
      <c r="D566" s="51">
        <v>2.1093298199999992</v>
      </c>
      <c r="E566" s="51">
        <v>2.10932948</v>
      </c>
    </row>
    <row r="567" spans="2:5">
      <c r="B567" s="71">
        <v>14867</v>
      </c>
      <c r="C567" s="51">
        <v>0</v>
      </c>
      <c r="D567" s="51">
        <v>0</v>
      </c>
      <c r="E567" s="51">
        <v>0</v>
      </c>
    </row>
    <row r="568" spans="2:5">
      <c r="B568" s="72" t="s">
        <v>957</v>
      </c>
      <c r="C568" s="51">
        <v>0</v>
      </c>
      <c r="D568" s="51">
        <v>0</v>
      </c>
      <c r="E568" s="51">
        <v>0</v>
      </c>
    </row>
    <row r="569" spans="2:5">
      <c r="B569" s="71">
        <v>6548</v>
      </c>
      <c r="C569" s="51">
        <v>0</v>
      </c>
      <c r="D569" s="51">
        <v>279.82555093999997</v>
      </c>
      <c r="E569" s="51">
        <v>279.82555051999998</v>
      </c>
    </row>
    <row r="570" spans="2:5">
      <c r="B570" s="72" t="s">
        <v>1023</v>
      </c>
      <c r="C570" s="51">
        <v>0</v>
      </c>
      <c r="D570" s="51">
        <v>279.82555093999997</v>
      </c>
      <c r="E570" s="51">
        <v>279.82555051999998</v>
      </c>
    </row>
    <row r="571" spans="2:5">
      <c r="B571" s="71">
        <v>14947</v>
      </c>
      <c r="C571" s="51">
        <v>0</v>
      </c>
      <c r="D571" s="51">
        <v>0.45761859999999965</v>
      </c>
      <c r="E571" s="51">
        <v>0</v>
      </c>
    </row>
    <row r="572" spans="2:5">
      <c r="B572" s="72" t="s">
        <v>1052</v>
      </c>
      <c r="C572" s="51">
        <v>0</v>
      </c>
      <c r="D572" s="51">
        <v>0.45761859999999965</v>
      </c>
      <c r="E572" s="51">
        <v>0</v>
      </c>
    </row>
    <row r="573" spans="2:5">
      <c r="B573" s="70" t="s">
        <v>251</v>
      </c>
      <c r="C573" s="112">
        <v>0</v>
      </c>
      <c r="D573" s="112">
        <v>150</v>
      </c>
      <c r="E573" s="112">
        <v>149.9967341</v>
      </c>
    </row>
    <row r="574" spans="2:5">
      <c r="B574" s="71">
        <v>13823</v>
      </c>
      <c r="C574" s="51">
        <v>0</v>
      </c>
      <c r="D574" s="51">
        <v>150</v>
      </c>
      <c r="E574" s="51">
        <v>149.9967341</v>
      </c>
    </row>
    <row r="575" spans="2:5">
      <c r="B575" s="72" t="s">
        <v>441</v>
      </c>
      <c r="C575" s="51">
        <v>0</v>
      </c>
      <c r="D575" s="51">
        <v>150</v>
      </c>
      <c r="E575" s="51">
        <v>149.9967341</v>
      </c>
    </row>
    <row r="576" spans="2:5">
      <c r="B576" s="70" t="s">
        <v>273</v>
      </c>
      <c r="C576" s="112">
        <v>606.603343</v>
      </c>
      <c r="D576" s="112">
        <v>214.73238377999999</v>
      </c>
      <c r="E576" s="112">
        <v>74.96689640000001</v>
      </c>
    </row>
    <row r="577" spans="2:5">
      <c r="B577" s="71">
        <v>14592</v>
      </c>
      <c r="C577" s="51">
        <v>494.06631900000002</v>
      </c>
      <c r="D577" s="51">
        <v>193.73238337999999</v>
      </c>
      <c r="E577" s="51">
        <v>53.966896400000003</v>
      </c>
    </row>
    <row r="578" spans="2:5">
      <c r="B578" s="72" t="s">
        <v>446</v>
      </c>
      <c r="C578" s="51">
        <v>494.06631900000002</v>
      </c>
      <c r="D578" s="51">
        <v>193.73238337999999</v>
      </c>
      <c r="E578" s="51">
        <v>53.966896400000003</v>
      </c>
    </row>
    <row r="579" spans="2:5">
      <c r="B579" s="71">
        <v>14599</v>
      </c>
      <c r="C579" s="51">
        <v>112.537024</v>
      </c>
      <c r="D579" s="51">
        <v>21.000000400000005</v>
      </c>
      <c r="E579" s="51">
        <v>21</v>
      </c>
    </row>
    <row r="580" spans="2:5">
      <c r="B580" s="72" t="s">
        <v>447</v>
      </c>
      <c r="C580" s="51">
        <v>112.537024</v>
      </c>
      <c r="D580" s="51">
        <v>21.000000400000005</v>
      </c>
      <c r="E580" s="51">
        <v>21</v>
      </c>
    </row>
    <row r="581" spans="2:5">
      <c r="B581" s="70" t="s">
        <v>252</v>
      </c>
      <c r="C581" s="112">
        <v>0</v>
      </c>
      <c r="D581" s="112">
        <v>110.685847</v>
      </c>
      <c r="E581" s="112">
        <v>109.58042179</v>
      </c>
    </row>
    <row r="582" spans="2:5">
      <c r="B582" s="71">
        <v>13823</v>
      </c>
      <c r="C582" s="51">
        <v>0</v>
      </c>
      <c r="D582" s="51">
        <v>90</v>
      </c>
      <c r="E582" s="51">
        <v>88.894574790000007</v>
      </c>
    </row>
    <row r="583" spans="2:5">
      <c r="B583" s="72" t="s">
        <v>441</v>
      </c>
      <c r="C583" s="51">
        <v>0</v>
      </c>
      <c r="D583" s="51">
        <v>90</v>
      </c>
      <c r="E583" s="51">
        <v>88.894574790000007</v>
      </c>
    </row>
    <row r="584" spans="2:5">
      <c r="B584" s="71">
        <v>13964</v>
      </c>
      <c r="C584" s="51">
        <v>0</v>
      </c>
      <c r="D584" s="51">
        <v>0</v>
      </c>
      <c r="E584" s="51">
        <v>0</v>
      </c>
    </row>
    <row r="585" spans="2:5">
      <c r="B585" s="72" t="s">
        <v>448</v>
      </c>
      <c r="C585" s="51">
        <v>0</v>
      </c>
      <c r="D585" s="51">
        <v>0</v>
      </c>
      <c r="E585" s="51">
        <v>0</v>
      </c>
    </row>
    <row r="586" spans="2:5">
      <c r="B586" s="71">
        <v>14124</v>
      </c>
      <c r="C586" s="51">
        <v>0</v>
      </c>
      <c r="D586" s="51">
        <v>20.685846999999999</v>
      </c>
      <c r="E586" s="51">
        <v>20.685846999999999</v>
      </c>
    </row>
    <row r="587" spans="2:5">
      <c r="B587" s="72" t="s">
        <v>442</v>
      </c>
      <c r="C587" s="51">
        <v>0</v>
      </c>
      <c r="D587" s="51">
        <v>20.685846999999999</v>
      </c>
      <c r="E587" s="51">
        <v>20.685846999999999</v>
      </c>
    </row>
    <row r="588" spans="2:5">
      <c r="B588" s="71">
        <v>14305</v>
      </c>
      <c r="C588" s="51">
        <v>0</v>
      </c>
      <c r="D588" s="51">
        <v>0</v>
      </c>
      <c r="E588" s="51">
        <v>0</v>
      </c>
    </row>
    <row r="589" spans="2:5">
      <c r="B589" s="72" t="s">
        <v>449</v>
      </c>
      <c r="C589" s="51">
        <v>0</v>
      </c>
      <c r="D589" s="51">
        <v>0</v>
      </c>
      <c r="E589" s="51">
        <v>0</v>
      </c>
    </row>
    <row r="590" spans="2:5">
      <c r="B590" s="65" t="s">
        <v>261</v>
      </c>
      <c r="C590" s="51">
        <v>480.41858200000001</v>
      </c>
      <c r="D590" s="51">
        <v>690.49896885999988</v>
      </c>
      <c r="E590" s="51">
        <v>574.6587995000001</v>
      </c>
    </row>
    <row r="591" spans="2:5">
      <c r="B591" s="70" t="s">
        <v>250</v>
      </c>
      <c r="C591" s="112">
        <v>480.41858200000001</v>
      </c>
      <c r="D591" s="112">
        <v>640.49896885999988</v>
      </c>
      <c r="E591" s="112">
        <v>524.67249508999998</v>
      </c>
    </row>
    <row r="592" spans="2:5">
      <c r="B592" s="71">
        <v>12536</v>
      </c>
      <c r="C592" s="51">
        <v>23.971440000000001</v>
      </c>
      <c r="D592" s="51">
        <v>6.5206137200000009</v>
      </c>
      <c r="E592" s="51">
        <v>6.5206134900000006</v>
      </c>
    </row>
    <row r="593" spans="2:5">
      <c r="B593" s="72" t="s">
        <v>450</v>
      </c>
      <c r="C593" s="51">
        <v>23.971440000000001</v>
      </c>
      <c r="D593" s="51">
        <v>6.5206137200000009</v>
      </c>
      <c r="E593" s="51">
        <v>6.5206134900000006</v>
      </c>
    </row>
    <row r="594" spans="2:5">
      <c r="B594" s="71">
        <v>13052</v>
      </c>
      <c r="C594" s="51">
        <v>25.801444</v>
      </c>
      <c r="D594" s="51">
        <v>1.1831474299999998</v>
      </c>
      <c r="E594" s="51">
        <v>1.1831464299999999</v>
      </c>
    </row>
    <row r="595" spans="2:5">
      <c r="B595" s="72" t="s">
        <v>451</v>
      </c>
      <c r="C595" s="51">
        <v>25.801444</v>
      </c>
      <c r="D595" s="51">
        <v>1.1831474299999998</v>
      </c>
      <c r="E595" s="51">
        <v>1.1831464299999999</v>
      </c>
    </row>
    <row r="596" spans="2:5">
      <c r="B596" s="71">
        <v>13366</v>
      </c>
      <c r="C596" s="51">
        <v>6.1741020000000004</v>
      </c>
      <c r="D596" s="51">
        <v>0</v>
      </c>
      <c r="E596" s="51">
        <v>0</v>
      </c>
    </row>
    <row r="597" spans="2:5">
      <c r="B597" s="72" t="s">
        <v>452</v>
      </c>
      <c r="C597" s="51">
        <v>6.1741020000000004</v>
      </c>
      <c r="D597" s="51">
        <v>0</v>
      </c>
      <c r="E597" s="51">
        <v>0</v>
      </c>
    </row>
    <row r="598" spans="2:5">
      <c r="B598" s="71">
        <v>13404</v>
      </c>
      <c r="C598" s="51">
        <v>64.451070000000001</v>
      </c>
      <c r="D598" s="51">
        <v>50.41212475999999</v>
      </c>
      <c r="E598" s="51">
        <v>50.412124759999998</v>
      </c>
    </row>
    <row r="599" spans="2:5">
      <c r="B599" s="72" t="s">
        <v>453</v>
      </c>
      <c r="C599" s="51">
        <v>64.451070000000001</v>
      </c>
      <c r="D599" s="51">
        <v>50.41212475999999</v>
      </c>
      <c r="E599" s="51">
        <v>50.412124759999998</v>
      </c>
    </row>
    <row r="600" spans="2:5">
      <c r="B600" s="71">
        <v>13429</v>
      </c>
      <c r="C600" s="51">
        <v>11.048292999999999</v>
      </c>
      <c r="D600" s="51">
        <v>30.40225478</v>
      </c>
      <c r="E600" s="51">
        <v>7.2361841299999998</v>
      </c>
    </row>
    <row r="601" spans="2:5">
      <c r="B601" s="72" t="s">
        <v>454</v>
      </c>
      <c r="C601" s="51">
        <v>11.048292999999999</v>
      </c>
      <c r="D601" s="51">
        <v>30.40225478</v>
      </c>
      <c r="E601" s="51">
        <v>7.2361841299999998</v>
      </c>
    </row>
    <row r="602" spans="2:5">
      <c r="B602" s="71">
        <v>13561</v>
      </c>
      <c r="C602" s="51">
        <v>62.848396000000001</v>
      </c>
      <c r="D602" s="51">
        <v>42.119004009999998</v>
      </c>
      <c r="E602" s="51">
        <v>36.645584010000007</v>
      </c>
    </row>
    <row r="603" spans="2:5">
      <c r="B603" s="72" t="s">
        <v>915</v>
      </c>
      <c r="C603" s="51">
        <v>62.848396000000001</v>
      </c>
      <c r="D603" s="51">
        <v>42.119004009999998</v>
      </c>
      <c r="E603" s="51">
        <v>36.645584010000007</v>
      </c>
    </row>
    <row r="604" spans="2:5">
      <c r="B604" s="71">
        <v>13616</v>
      </c>
      <c r="C604" s="51">
        <v>3.282594</v>
      </c>
      <c r="D604" s="51">
        <v>0</v>
      </c>
      <c r="E604" s="51">
        <v>0</v>
      </c>
    </row>
    <row r="605" spans="2:5">
      <c r="B605" s="72" t="s">
        <v>455</v>
      </c>
      <c r="C605" s="51">
        <v>3.282594</v>
      </c>
      <c r="D605" s="51">
        <v>0</v>
      </c>
      <c r="E605" s="51">
        <v>0</v>
      </c>
    </row>
    <row r="606" spans="2:5">
      <c r="B606" s="71">
        <v>13815</v>
      </c>
      <c r="C606" s="51">
        <v>120</v>
      </c>
      <c r="D606" s="51">
        <v>120</v>
      </c>
      <c r="E606" s="51">
        <v>119.17686055999999</v>
      </c>
    </row>
    <row r="607" spans="2:5">
      <c r="B607" s="72" t="s">
        <v>456</v>
      </c>
      <c r="C607" s="51">
        <v>120</v>
      </c>
      <c r="D607" s="51">
        <v>120</v>
      </c>
      <c r="E607" s="51">
        <v>119.17686055999999</v>
      </c>
    </row>
    <row r="608" spans="2:5">
      <c r="B608" s="71">
        <v>14058</v>
      </c>
      <c r="C608" s="51">
        <v>3.5891820000000001</v>
      </c>
      <c r="D608" s="51">
        <v>0.17351900000000001</v>
      </c>
      <c r="E608" s="51">
        <v>0</v>
      </c>
    </row>
    <row r="609" spans="2:5">
      <c r="B609" s="72" t="s">
        <v>457</v>
      </c>
      <c r="C609" s="51">
        <v>3.5891820000000001</v>
      </c>
      <c r="D609" s="51">
        <v>0.17351900000000001</v>
      </c>
      <c r="E609" s="51">
        <v>0</v>
      </c>
    </row>
    <row r="610" spans="2:5">
      <c r="B610" s="71">
        <v>14091</v>
      </c>
      <c r="C610" s="51">
        <v>0</v>
      </c>
      <c r="D610" s="51">
        <v>7.5073938100000008</v>
      </c>
      <c r="E610" s="51">
        <v>2.8475652200000003</v>
      </c>
    </row>
    <row r="611" spans="2:5">
      <c r="B611" s="72" t="s">
        <v>458</v>
      </c>
      <c r="C611" s="51">
        <v>0</v>
      </c>
      <c r="D611" s="51">
        <v>7.5073938100000008</v>
      </c>
      <c r="E611" s="51">
        <v>2.8475652200000003</v>
      </c>
    </row>
    <row r="612" spans="2:5">
      <c r="B612" s="71">
        <v>14125</v>
      </c>
      <c r="C612" s="51">
        <v>100</v>
      </c>
      <c r="D612" s="51">
        <v>261.46835978999997</v>
      </c>
      <c r="E612" s="51">
        <v>241.39835548999997</v>
      </c>
    </row>
    <row r="613" spans="2:5">
      <c r="B613" s="72" t="s">
        <v>459</v>
      </c>
      <c r="C613" s="51">
        <v>100</v>
      </c>
      <c r="D613" s="51">
        <v>261.46835978999997</v>
      </c>
      <c r="E613" s="51">
        <v>241.39835548999997</v>
      </c>
    </row>
    <row r="614" spans="2:5">
      <c r="B614" s="71">
        <v>14388</v>
      </c>
      <c r="C614" s="51">
        <v>59.252060999999998</v>
      </c>
      <c r="D614" s="51">
        <v>120.71255156000001</v>
      </c>
      <c r="E614" s="51">
        <v>59.252060999999998</v>
      </c>
    </row>
    <row r="615" spans="2:5">
      <c r="B615" s="72" t="s">
        <v>460</v>
      </c>
      <c r="C615" s="51">
        <v>59.252060999999998</v>
      </c>
      <c r="D615" s="51">
        <v>120.71255156000001</v>
      </c>
      <c r="E615" s="51">
        <v>59.252060999999998</v>
      </c>
    </row>
    <row r="616" spans="2:5">
      <c r="B616" s="71">
        <v>14858</v>
      </c>
      <c r="C616" s="51">
        <v>0</v>
      </c>
      <c r="D616" s="51">
        <v>0</v>
      </c>
      <c r="E616" s="51">
        <v>0</v>
      </c>
    </row>
    <row r="617" spans="2:5">
      <c r="B617" s="72" t="s">
        <v>958</v>
      </c>
      <c r="C617" s="51">
        <v>0</v>
      </c>
      <c r="D617" s="51">
        <v>0</v>
      </c>
      <c r="E617" s="51">
        <v>0</v>
      </c>
    </row>
    <row r="618" spans="2:5">
      <c r="B618" s="70" t="s">
        <v>251</v>
      </c>
      <c r="C618" s="112">
        <v>0</v>
      </c>
      <c r="D618" s="112">
        <v>50</v>
      </c>
      <c r="E618" s="112">
        <v>49.986304409999995</v>
      </c>
    </row>
    <row r="619" spans="2:5">
      <c r="B619" s="71">
        <v>13815</v>
      </c>
      <c r="C619" s="51">
        <v>0</v>
      </c>
      <c r="D619" s="51">
        <v>50</v>
      </c>
      <c r="E619" s="51">
        <v>49.986304409999995</v>
      </c>
    </row>
    <row r="620" spans="2:5">
      <c r="B620" s="72" t="s">
        <v>456</v>
      </c>
      <c r="C620" s="51">
        <v>0</v>
      </c>
      <c r="D620" s="51">
        <v>50</v>
      </c>
      <c r="E620" s="51">
        <v>49.986304409999995</v>
      </c>
    </row>
    <row r="621" spans="2:5">
      <c r="B621" s="70" t="s">
        <v>252</v>
      </c>
      <c r="C621" s="112">
        <v>0</v>
      </c>
      <c r="D621" s="112">
        <v>0</v>
      </c>
      <c r="E621" s="112">
        <v>0</v>
      </c>
    </row>
    <row r="622" spans="2:5">
      <c r="B622" s="71">
        <v>5490</v>
      </c>
      <c r="C622" s="51">
        <v>0</v>
      </c>
      <c r="D622" s="51">
        <v>0</v>
      </c>
      <c r="E622" s="51">
        <v>0</v>
      </c>
    </row>
    <row r="623" spans="2:5">
      <c r="B623" s="72" t="s">
        <v>461</v>
      </c>
      <c r="C623" s="51">
        <v>0</v>
      </c>
      <c r="D623" s="51">
        <v>0</v>
      </c>
      <c r="E623" s="51">
        <v>0</v>
      </c>
    </row>
    <row r="624" spans="2:5">
      <c r="B624" s="65" t="s">
        <v>262</v>
      </c>
      <c r="C624" s="51">
        <v>671.33636300000001</v>
      </c>
      <c r="D624" s="51">
        <v>626.34392865999985</v>
      </c>
      <c r="E624" s="51">
        <v>557.00604156999998</v>
      </c>
    </row>
    <row r="625" spans="2:5">
      <c r="B625" s="70" t="s">
        <v>250</v>
      </c>
      <c r="C625" s="112">
        <v>671.33636300000001</v>
      </c>
      <c r="D625" s="112">
        <v>433.75492984999994</v>
      </c>
      <c r="E625" s="112">
        <v>390.66188318999991</v>
      </c>
    </row>
    <row r="626" spans="2:5">
      <c r="B626" s="71">
        <v>12537</v>
      </c>
      <c r="C626" s="51">
        <v>101.246295</v>
      </c>
      <c r="D626" s="51">
        <v>36.43775956999999</v>
      </c>
      <c r="E626" s="51">
        <v>27.566016870000002</v>
      </c>
    </row>
    <row r="627" spans="2:5">
      <c r="B627" s="72" t="s">
        <v>462</v>
      </c>
      <c r="C627" s="51">
        <v>101.246295</v>
      </c>
      <c r="D627" s="51">
        <v>36.43775956999999</v>
      </c>
      <c r="E627" s="51">
        <v>27.566016870000002</v>
      </c>
    </row>
    <row r="628" spans="2:5">
      <c r="B628" s="71">
        <v>12579</v>
      </c>
      <c r="C628" s="51">
        <v>49.790036999999998</v>
      </c>
      <c r="D628" s="51">
        <v>5.4478616999999989</v>
      </c>
      <c r="E628" s="51">
        <v>4.1371398899999994</v>
      </c>
    </row>
    <row r="629" spans="2:5">
      <c r="B629" s="72" t="s">
        <v>463</v>
      </c>
      <c r="C629" s="51">
        <v>49.790036999999998</v>
      </c>
      <c r="D629" s="51">
        <v>5.4478616999999989</v>
      </c>
      <c r="E629" s="51">
        <v>4.1371398899999994</v>
      </c>
    </row>
    <row r="630" spans="2:5">
      <c r="B630" s="71">
        <v>13055</v>
      </c>
      <c r="C630" s="51">
        <v>3.358946</v>
      </c>
      <c r="D630" s="51">
        <v>7.2564504200000002</v>
      </c>
      <c r="E630" s="51">
        <v>4.0805428700000004</v>
      </c>
    </row>
    <row r="631" spans="2:5">
      <c r="B631" s="72" t="s">
        <v>464</v>
      </c>
      <c r="C631" s="51">
        <v>3.358946</v>
      </c>
      <c r="D631" s="51">
        <v>7.2564504200000002</v>
      </c>
      <c r="E631" s="51">
        <v>4.0805428700000004</v>
      </c>
    </row>
    <row r="632" spans="2:5">
      <c r="B632" s="71">
        <v>13405</v>
      </c>
      <c r="C632" s="51">
        <v>127.34437</v>
      </c>
      <c r="D632" s="51">
        <v>79.556907120000005</v>
      </c>
      <c r="E632" s="51">
        <v>58.893786889999994</v>
      </c>
    </row>
    <row r="633" spans="2:5">
      <c r="B633" s="72" t="s">
        <v>465</v>
      </c>
      <c r="C633" s="51">
        <v>127.34437</v>
      </c>
      <c r="D633" s="51">
        <v>79.556907120000005</v>
      </c>
      <c r="E633" s="51">
        <v>58.893786889999994</v>
      </c>
    </row>
    <row r="634" spans="2:5">
      <c r="B634" s="71">
        <v>13443</v>
      </c>
      <c r="C634" s="51">
        <v>17.112168</v>
      </c>
      <c r="D634" s="51">
        <v>0</v>
      </c>
      <c r="E634" s="51">
        <v>0</v>
      </c>
    </row>
    <row r="635" spans="2:5">
      <c r="B635" s="72" t="s">
        <v>466</v>
      </c>
      <c r="C635" s="51">
        <v>17.112168</v>
      </c>
      <c r="D635" s="51">
        <v>0</v>
      </c>
      <c r="E635" s="51">
        <v>0</v>
      </c>
    </row>
    <row r="636" spans="2:5">
      <c r="B636" s="71">
        <v>13530</v>
      </c>
      <c r="C636" s="51">
        <v>60</v>
      </c>
      <c r="D636" s="51">
        <v>53.609061709999992</v>
      </c>
      <c r="E636" s="51">
        <v>53.533970740000001</v>
      </c>
    </row>
    <row r="637" spans="2:5">
      <c r="B637" s="72" t="s">
        <v>467</v>
      </c>
      <c r="C637" s="51">
        <v>60</v>
      </c>
      <c r="D637" s="51">
        <v>53.609061709999992</v>
      </c>
      <c r="E637" s="51">
        <v>53.533970740000001</v>
      </c>
    </row>
    <row r="638" spans="2:5">
      <c r="B638" s="71">
        <v>13563</v>
      </c>
      <c r="C638" s="51">
        <v>88.508245000000002</v>
      </c>
      <c r="D638" s="51">
        <v>62.647631309999987</v>
      </c>
      <c r="E638" s="51">
        <v>60.48857881</v>
      </c>
    </row>
    <row r="639" spans="2:5">
      <c r="B639" s="72" t="s">
        <v>883</v>
      </c>
      <c r="C639" s="51">
        <v>88.508245000000002</v>
      </c>
      <c r="D639" s="51">
        <v>62.647631309999987</v>
      </c>
      <c r="E639" s="51">
        <v>60.48857881</v>
      </c>
    </row>
    <row r="640" spans="2:5">
      <c r="B640" s="71">
        <v>13587</v>
      </c>
      <c r="C640" s="51">
        <v>1.6215200000000001</v>
      </c>
      <c r="D640" s="51">
        <v>0</v>
      </c>
      <c r="E640" s="51">
        <v>0</v>
      </c>
    </row>
    <row r="641" spans="2:5">
      <c r="B641" s="72" t="s">
        <v>916</v>
      </c>
      <c r="C641" s="51">
        <v>1.6215200000000001</v>
      </c>
      <c r="D641" s="51">
        <v>0</v>
      </c>
      <c r="E641" s="51">
        <v>0</v>
      </c>
    </row>
    <row r="642" spans="2:5">
      <c r="B642" s="71">
        <v>13621</v>
      </c>
      <c r="C642" s="51">
        <v>0.95238199999999995</v>
      </c>
      <c r="D642" s="51">
        <v>2.5843024400000001</v>
      </c>
      <c r="E642" s="51">
        <v>0</v>
      </c>
    </row>
    <row r="643" spans="2:5">
      <c r="B643" s="72" t="s">
        <v>468</v>
      </c>
      <c r="C643" s="51">
        <v>0.95238199999999995</v>
      </c>
      <c r="D643" s="51">
        <v>2.5843024400000001</v>
      </c>
      <c r="E643" s="51">
        <v>0</v>
      </c>
    </row>
    <row r="644" spans="2:5">
      <c r="B644" s="71">
        <v>13807</v>
      </c>
      <c r="C644" s="51">
        <v>110</v>
      </c>
      <c r="D644" s="51">
        <v>106.7</v>
      </c>
      <c r="E644" s="51">
        <v>106.69999926999999</v>
      </c>
    </row>
    <row r="645" spans="2:5">
      <c r="B645" s="72" t="s">
        <v>469</v>
      </c>
      <c r="C645" s="51">
        <v>110</v>
      </c>
      <c r="D645" s="51">
        <v>106.7</v>
      </c>
      <c r="E645" s="51">
        <v>106.69999926999999</v>
      </c>
    </row>
    <row r="646" spans="2:5">
      <c r="B646" s="71">
        <v>13838</v>
      </c>
      <c r="C646" s="51">
        <v>22.642714999999999</v>
      </c>
      <c r="D646" s="51">
        <v>0</v>
      </c>
      <c r="E646" s="51">
        <v>0</v>
      </c>
    </row>
    <row r="647" spans="2:5">
      <c r="B647" s="72" t="s">
        <v>470</v>
      </c>
      <c r="C647" s="51">
        <v>22.642714999999999</v>
      </c>
      <c r="D647" s="51">
        <v>0</v>
      </c>
      <c r="E647" s="51">
        <v>0</v>
      </c>
    </row>
    <row r="648" spans="2:5">
      <c r="B648" s="71">
        <v>14257</v>
      </c>
      <c r="C648" s="51">
        <v>0</v>
      </c>
      <c r="D648" s="51">
        <v>21.368507579999999</v>
      </c>
      <c r="E648" s="51">
        <v>17.32678232</v>
      </c>
    </row>
    <row r="649" spans="2:5">
      <c r="B649" s="72" t="s">
        <v>471</v>
      </c>
      <c r="C649" s="51">
        <v>0</v>
      </c>
      <c r="D649" s="51">
        <v>21.368507579999999</v>
      </c>
      <c r="E649" s="51">
        <v>17.32678232</v>
      </c>
    </row>
    <row r="650" spans="2:5">
      <c r="B650" s="71">
        <v>14441</v>
      </c>
      <c r="C650" s="51">
        <v>79.08</v>
      </c>
      <c r="D650" s="51">
        <v>48.466763</v>
      </c>
      <c r="E650" s="51">
        <v>48.46576254</v>
      </c>
    </row>
    <row r="651" spans="2:5">
      <c r="B651" s="72" t="s">
        <v>472</v>
      </c>
      <c r="C651" s="51">
        <v>79.08</v>
      </c>
      <c r="D651" s="51">
        <v>48.466763</v>
      </c>
      <c r="E651" s="51">
        <v>48.46576254</v>
      </c>
    </row>
    <row r="652" spans="2:5">
      <c r="B652" s="71">
        <v>14628</v>
      </c>
      <c r="C652" s="51">
        <v>9.6796849999999992</v>
      </c>
      <c r="D652" s="51">
        <v>9.6796849999999992</v>
      </c>
      <c r="E652" s="51">
        <v>9.469302990000001</v>
      </c>
    </row>
    <row r="653" spans="2:5">
      <c r="B653" s="72" t="s">
        <v>473</v>
      </c>
      <c r="C653" s="51">
        <v>9.6796849999999992</v>
      </c>
      <c r="D653" s="51">
        <v>9.6796849999999992</v>
      </c>
      <c r="E653" s="51">
        <v>9.469302990000001</v>
      </c>
    </row>
    <row r="654" spans="2:5">
      <c r="B654" s="71">
        <v>14841</v>
      </c>
      <c r="C654" s="51">
        <v>0</v>
      </c>
      <c r="D654" s="51">
        <v>0</v>
      </c>
      <c r="E654" s="51">
        <v>0</v>
      </c>
    </row>
    <row r="655" spans="2:5">
      <c r="B655" s="72" t="s">
        <v>959</v>
      </c>
      <c r="C655" s="51">
        <v>0</v>
      </c>
      <c r="D655" s="51">
        <v>0</v>
      </c>
      <c r="E655" s="51">
        <v>0</v>
      </c>
    </row>
    <row r="656" spans="2:5">
      <c r="B656" s="71">
        <v>14834</v>
      </c>
      <c r="C656" s="51">
        <v>0</v>
      </c>
      <c r="D656" s="51">
        <v>0</v>
      </c>
      <c r="E656" s="51">
        <v>0</v>
      </c>
    </row>
    <row r="657" spans="2:5">
      <c r="B657" s="72" t="s">
        <v>960</v>
      </c>
      <c r="C657" s="51">
        <v>0</v>
      </c>
      <c r="D657" s="51">
        <v>0</v>
      </c>
      <c r="E657" s="51">
        <v>0</v>
      </c>
    </row>
    <row r="658" spans="2:5">
      <c r="B658" s="71">
        <v>14836</v>
      </c>
      <c r="C658" s="51">
        <v>0</v>
      </c>
      <c r="D658" s="51">
        <v>0</v>
      </c>
      <c r="E658" s="51">
        <v>0</v>
      </c>
    </row>
    <row r="659" spans="2:5">
      <c r="B659" s="72" t="s">
        <v>961</v>
      </c>
      <c r="C659" s="51">
        <v>0</v>
      </c>
      <c r="D659" s="51">
        <v>0</v>
      </c>
      <c r="E659" s="51">
        <v>0</v>
      </c>
    </row>
    <row r="660" spans="2:5">
      <c r="B660" s="71">
        <v>14839</v>
      </c>
      <c r="C660" s="51">
        <v>0</v>
      </c>
      <c r="D660" s="51">
        <v>0</v>
      </c>
      <c r="E660" s="51">
        <v>0</v>
      </c>
    </row>
    <row r="661" spans="2:5">
      <c r="B661" s="72" t="s">
        <v>962</v>
      </c>
      <c r="C661" s="51">
        <v>0</v>
      </c>
      <c r="D661" s="51">
        <v>0</v>
      </c>
      <c r="E661" s="51">
        <v>0</v>
      </c>
    </row>
    <row r="662" spans="2:5">
      <c r="B662" s="71">
        <v>14831</v>
      </c>
      <c r="C662" s="51">
        <v>0</v>
      </c>
      <c r="D662" s="51">
        <v>0</v>
      </c>
      <c r="E662" s="51">
        <v>0</v>
      </c>
    </row>
    <row r="663" spans="2:5">
      <c r="B663" s="72" t="s">
        <v>963</v>
      </c>
      <c r="C663" s="51">
        <v>0</v>
      </c>
      <c r="D663" s="51">
        <v>0</v>
      </c>
      <c r="E663" s="51">
        <v>0</v>
      </c>
    </row>
    <row r="664" spans="2:5">
      <c r="B664" s="70" t="s">
        <v>251</v>
      </c>
      <c r="C664" s="112">
        <v>0</v>
      </c>
      <c r="D664" s="112">
        <v>50</v>
      </c>
      <c r="E664" s="112">
        <v>49.999999869999996</v>
      </c>
    </row>
    <row r="665" spans="2:5">
      <c r="B665" s="71">
        <v>13807</v>
      </c>
      <c r="C665" s="51">
        <v>0</v>
      </c>
      <c r="D665" s="51">
        <v>50</v>
      </c>
      <c r="E665" s="51">
        <v>49.999999869999996</v>
      </c>
    </row>
    <row r="666" spans="2:5">
      <c r="B666" s="72" t="s">
        <v>469</v>
      </c>
      <c r="C666" s="51">
        <v>0</v>
      </c>
      <c r="D666" s="51">
        <v>50</v>
      </c>
      <c r="E666" s="51">
        <v>49.999999869999996</v>
      </c>
    </row>
    <row r="667" spans="2:5">
      <c r="B667" s="70" t="s">
        <v>273</v>
      </c>
      <c r="C667" s="112">
        <v>0</v>
      </c>
      <c r="D667" s="112">
        <v>136.62648381</v>
      </c>
      <c r="E667" s="112">
        <v>110.38164372</v>
      </c>
    </row>
    <row r="668" spans="2:5">
      <c r="B668" s="71">
        <v>14672</v>
      </c>
      <c r="C668" s="51">
        <v>0</v>
      </c>
      <c r="D668" s="51">
        <v>136.62648381</v>
      </c>
      <c r="E668" s="51">
        <v>110.38164372</v>
      </c>
    </row>
    <row r="669" spans="2:5">
      <c r="B669" s="72" t="s">
        <v>474</v>
      </c>
      <c r="C669" s="51">
        <v>0</v>
      </c>
      <c r="D669" s="51">
        <v>136.62648381</v>
      </c>
      <c r="E669" s="51">
        <v>110.38164372</v>
      </c>
    </row>
    <row r="670" spans="2:5">
      <c r="B670" s="70" t="s">
        <v>252</v>
      </c>
      <c r="C670" s="112">
        <v>0</v>
      </c>
      <c r="D670" s="112">
        <v>5.9625149999999998</v>
      </c>
      <c r="E670" s="112">
        <v>5.9625147900000002</v>
      </c>
    </row>
    <row r="671" spans="2:5">
      <c r="B671" s="71">
        <v>13530</v>
      </c>
      <c r="C671" s="51">
        <v>0</v>
      </c>
      <c r="D671" s="51">
        <v>1.6452329999999999</v>
      </c>
      <c r="E671" s="51">
        <v>1.6452329999999999</v>
      </c>
    </row>
    <row r="672" spans="2:5">
      <c r="B672" s="72" t="s">
        <v>467</v>
      </c>
      <c r="C672" s="51">
        <v>0</v>
      </c>
      <c r="D672" s="51">
        <v>1.6452329999999999</v>
      </c>
      <c r="E672" s="51">
        <v>1.6452329999999999</v>
      </c>
    </row>
    <row r="673" spans="2:5">
      <c r="B673" s="71">
        <v>13838</v>
      </c>
      <c r="C673" s="51">
        <v>0</v>
      </c>
      <c r="D673" s="51">
        <v>4.3172819999999996</v>
      </c>
      <c r="E673" s="51">
        <v>4.31728179</v>
      </c>
    </row>
    <row r="674" spans="2:5">
      <c r="B674" s="72" t="s">
        <v>470</v>
      </c>
      <c r="C674" s="51">
        <v>0</v>
      </c>
      <c r="D674" s="51">
        <v>4.3172819999999996</v>
      </c>
      <c r="E674" s="51">
        <v>4.31728179</v>
      </c>
    </row>
    <row r="675" spans="2:5">
      <c r="B675" s="71">
        <v>13956</v>
      </c>
      <c r="C675" s="51">
        <v>0</v>
      </c>
      <c r="D675" s="51">
        <v>0</v>
      </c>
      <c r="E675" s="51">
        <v>0</v>
      </c>
    </row>
    <row r="676" spans="2:5">
      <c r="B676" s="72" t="s">
        <v>475</v>
      </c>
      <c r="C676" s="51">
        <v>0</v>
      </c>
      <c r="D676" s="51">
        <v>0</v>
      </c>
      <c r="E676" s="51">
        <v>0</v>
      </c>
    </row>
    <row r="677" spans="2:5">
      <c r="B677" s="65" t="s">
        <v>476</v>
      </c>
      <c r="C677" s="51">
        <v>635.77551900000003</v>
      </c>
      <c r="D677" s="51">
        <v>2379.1403756899999</v>
      </c>
      <c r="E677" s="51">
        <v>1865.8705072099997</v>
      </c>
    </row>
    <row r="678" spans="2:5">
      <c r="B678" s="70" t="s">
        <v>250</v>
      </c>
      <c r="C678" s="112">
        <v>544.67059400000005</v>
      </c>
      <c r="D678" s="112">
        <v>601.84695398999997</v>
      </c>
      <c r="E678" s="112">
        <v>581.86708382999996</v>
      </c>
    </row>
    <row r="679" spans="2:5">
      <c r="B679" s="71">
        <v>12538</v>
      </c>
      <c r="C679" s="51">
        <v>31.678640999999999</v>
      </c>
      <c r="D679" s="51">
        <v>25.497681629999999</v>
      </c>
      <c r="E679" s="51">
        <v>17.067424099999997</v>
      </c>
    </row>
    <row r="680" spans="2:5">
      <c r="B680" s="72" t="s">
        <v>477</v>
      </c>
      <c r="C680" s="51">
        <v>31.678640999999999</v>
      </c>
      <c r="D680" s="51">
        <v>25.497681629999999</v>
      </c>
      <c r="E680" s="51">
        <v>17.067424099999997</v>
      </c>
    </row>
    <row r="681" spans="2:5">
      <c r="B681" s="71">
        <v>12580</v>
      </c>
      <c r="C681" s="51">
        <v>2.6944219999999999</v>
      </c>
      <c r="D681" s="51">
        <v>0</v>
      </c>
      <c r="E681" s="51">
        <v>0</v>
      </c>
    </row>
    <row r="682" spans="2:5">
      <c r="B682" s="72" t="s">
        <v>478</v>
      </c>
      <c r="C682" s="51">
        <v>2.6944219999999999</v>
      </c>
      <c r="D682" s="51">
        <v>0</v>
      </c>
      <c r="E682" s="51">
        <v>0</v>
      </c>
    </row>
    <row r="683" spans="2:5">
      <c r="B683" s="71">
        <v>12711</v>
      </c>
      <c r="C683" s="51">
        <v>317.15518100000003</v>
      </c>
      <c r="D683" s="51">
        <v>287.22168892000002</v>
      </c>
      <c r="E683" s="51">
        <v>287.22168892000002</v>
      </c>
    </row>
    <row r="684" spans="2:5">
      <c r="B684" s="72" t="s">
        <v>479</v>
      </c>
      <c r="C684" s="51">
        <v>317.15518100000003</v>
      </c>
      <c r="D684" s="51">
        <v>287.22168892000002</v>
      </c>
      <c r="E684" s="51">
        <v>287.22168892000002</v>
      </c>
    </row>
    <row r="685" spans="2:5">
      <c r="B685" s="71">
        <v>13056</v>
      </c>
      <c r="C685" s="51">
        <v>4.8434730000000004</v>
      </c>
      <c r="D685" s="51">
        <v>0</v>
      </c>
      <c r="E685" s="51">
        <v>0</v>
      </c>
    </row>
    <row r="686" spans="2:5">
      <c r="B686" s="72" t="s">
        <v>480</v>
      </c>
      <c r="C686" s="51">
        <v>4.8434730000000004</v>
      </c>
      <c r="D686" s="51">
        <v>0</v>
      </c>
      <c r="E686" s="51">
        <v>0</v>
      </c>
    </row>
    <row r="687" spans="2:5">
      <c r="B687" s="71">
        <v>13368</v>
      </c>
      <c r="C687" s="51">
        <v>6.1741020000000004</v>
      </c>
      <c r="D687" s="51">
        <v>6.0394920000000001</v>
      </c>
      <c r="E687" s="51">
        <v>6.0394904599999997</v>
      </c>
    </row>
    <row r="688" spans="2:5">
      <c r="B688" s="72" t="s">
        <v>481</v>
      </c>
      <c r="C688" s="51">
        <v>6.1741020000000004</v>
      </c>
      <c r="D688" s="51">
        <v>6.0394920000000001</v>
      </c>
      <c r="E688" s="51">
        <v>6.0394904599999997</v>
      </c>
    </row>
    <row r="689" spans="2:5">
      <c r="B689" s="71">
        <v>13406</v>
      </c>
      <c r="C689" s="51">
        <v>8.7562829999999998</v>
      </c>
      <c r="D689" s="51">
        <v>0.60661415000000041</v>
      </c>
      <c r="E689" s="51">
        <v>0.52493715000000007</v>
      </c>
    </row>
    <row r="690" spans="2:5">
      <c r="B690" s="72" t="s">
        <v>482</v>
      </c>
      <c r="C690" s="51">
        <v>8.7562829999999998</v>
      </c>
      <c r="D690" s="51">
        <v>0.60661415000000041</v>
      </c>
      <c r="E690" s="51">
        <v>0.52493715000000007</v>
      </c>
    </row>
    <row r="691" spans="2:5">
      <c r="B691" s="71">
        <v>13461</v>
      </c>
      <c r="C691" s="51">
        <v>3.282594</v>
      </c>
      <c r="D691" s="51">
        <v>6.0408484000000007</v>
      </c>
      <c r="E691" s="51">
        <v>4.0408483999999998</v>
      </c>
    </row>
    <row r="692" spans="2:5">
      <c r="B692" s="72" t="s">
        <v>483</v>
      </c>
      <c r="C692" s="51">
        <v>3.282594</v>
      </c>
      <c r="D692" s="51">
        <v>6.0408484000000007</v>
      </c>
      <c r="E692" s="51">
        <v>4.0408483999999998</v>
      </c>
    </row>
    <row r="693" spans="2:5">
      <c r="B693" s="71">
        <v>13564</v>
      </c>
      <c r="C693" s="51">
        <v>15.819032</v>
      </c>
      <c r="D693" s="51">
        <v>46.877523700000005</v>
      </c>
      <c r="E693" s="51">
        <v>40.899208520000002</v>
      </c>
    </row>
    <row r="694" spans="2:5">
      <c r="B694" s="72" t="s">
        <v>884</v>
      </c>
      <c r="C694" s="51">
        <v>15.819032</v>
      </c>
      <c r="D694" s="51">
        <v>46.877523700000005</v>
      </c>
      <c r="E694" s="51">
        <v>40.899208520000002</v>
      </c>
    </row>
    <row r="695" spans="2:5">
      <c r="B695" s="71">
        <v>13601</v>
      </c>
      <c r="C695" s="51">
        <v>1.2034009999999999</v>
      </c>
      <c r="D695" s="51">
        <v>1.803401</v>
      </c>
      <c r="E695" s="51">
        <v>1.6201216299999999</v>
      </c>
    </row>
    <row r="696" spans="2:5">
      <c r="B696" s="72" t="s">
        <v>885</v>
      </c>
      <c r="C696" s="51">
        <v>1.2034009999999999</v>
      </c>
      <c r="D696" s="51">
        <v>1.803401</v>
      </c>
      <c r="E696" s="51">
        <v>1.6201216299999999</v>
      </c>
    </row>
    <row r="697" spans="2:5">
      <c r="B697" s="71">
        <v>13605</v>
      </c>
      <c r="C697" s="51">
        <v>11.045363999999999</v>
      </c>
      <c r="D697" s="51">
        <v>13.346253000000001</v>
      </c>
      <c r="E697" s="51">
        <v>13.346252210000001</v>
      </c>
    </row>
    <row r="698" spans="2:5">
      <c r="B698" s="72" t="s">
        <v>484</v>
      </c>
      <c r="C698" s="51">
        <v>11.045363999999999</v>
      </c>
      <c r="D698" s="51">
        <v>13.346253000000001</v>
      </c>
      <c r="E698" s="51">
        <v>13.346252210000001</v>
      </c>
    </row>
    <row r="699" spans="2:5">
      <c r="B699" s="71">
        <v>13821</v>
      </c>
      <c r="C699" s="51">
        <v>100</v>
      </c>
      <c r="D699" s="51">
        <v>190</v>
      </c>
      <c r="E699" s="51">
        <v>189.81024718</v>
      </c>
    </row>
    <row r="700" spans="2:5">
      <c r="B700" s="72" t="s">
        <v>485</v>
      </c>
      <c r="C700" s="51">
        <v>100</v>
      </c>
      <c r="D700" s="51">
        <v>190</v>
      </c>
      <c r="E700" s="51">
        <v>189.81024718</v>
      </c>
    </row>
    <row r="701" spans="2:5">
      <c r="B701" s="71">
        <v>14100</v>
      </c>
      <c r="C701" s="51">
        <v>0</v>
      </c>
      <c r="D701" s="51">
        <v>0.34378599999999998</v>
      </c>
      <c r="E701" s="51">
        <v>0</v>
      </c>
    </row>
    <row r="702" spans="2:5">
      <c r="B702" s="72" t="s">
        <v>486</v>
      </c>
      <c r="C702" s="51">
        <v>0</v>
      </c>
      <c r="D702" s="51">
        <v>0.34378599999999998</v>
      </c>
      <c r="E702" s="51">
        <v>0</v>
      </c>
    </row>
    <row r="703" spans="2:5">
      <c r="B703" s="71">
        <v>14227</v>
      </c>
      <c r="C703" s="51">
        <v>16.822248999999999</v>
      </c>
      <c r="D703" s="51">
        <v>11.471735190000002</v>
      </c>
      <c r="E703" s="51">
        <v>10.92019548</v>
      </c>
    </row>
    <row r="704" spans="2:5">
      <c r="B704" s="72" t="s">
        <v>487</v>
      </c>
      <c r="C704" s="51">
        <v>16.822248999999999</v>
      </c>
      <c r="D704" s="51">
        <v>11.471735190000002</v>
      </c>
      <c r="E704" s="51">
        <v>10.92019548</v>
      </c>
    </row>
    <row r="705" spans="2:5">
      <c r="B705" s="71">
        <v>14578</v>
      </c>
      <c r="C705" s="51">
        <v>25.195851999999999</v>
      </c>
      <c r="D705" s="51">
        <v>12.597925999999999</v>
      </c>
      <c r="E705" s="51">
        <v>10.376669779999999</v>
      </c>
    </row>
    <row r="706" spans="2:5">
      <c r="B706" s="72" t="s">
        <v>488</v>
      </c>
      <c r="C706" s="51">
        <v>25.195851999999999</v>
      </c>
      <c r="D706" s="51">
        <v>12.597925999999999</v>
      </c>
      <c r="E706" s="51">
        <v>10.376669779999999</v>
      </c>
    </row>
    <row r="707" spans="2:5">
      <c r="B707" s="71">
        <v>14845</v>
      </c>
      <c r="C707" s="51">
        <v>0</v>
      </c>
      <c r="D707" s="51">
        <v>0</v>
      </c>
      <c r="E707" s="51">
        <v>0</v>
      </c>
    </row>
    <row r="708" spans="2:5">
      <c r="B708" s="72" t="s">
        <v>964</v>
      </c>
      <c r="C708" s="51">
        <v>0</v>
      </c>
      <c r="D708" s="51">
        <v>0</v>
      </c>
      <c r="E708" s="51">
        <v>0</v>
      </c>
    </row>
    <row r="709" spans="2:5">
      <c r="B709" s="71">
        <v>14842</v>
      </c>
      <c r="C709" s="51">
        <v>0</v>
      </c>
      <c r="D709" s="51">
        <v>0</v>
      </c>
      <c r="E709" s="51">
        <v>0</v>
      </c>
    </row>
    <row r="710" spans="2:5">
      <c r="B710" s="72" t="s">
        <v>965</v>
      </c>
      <c r="C710" s="51">
        <v>0</v>
      </c>
      <c r="D710" s="51">
        <v>0</v>
      </c>
      <c r="E710" s="51">
        <v>0</v>
      </c>
    </row>
    <row r="711" spans="2:5">
      <c r="B711" s="71">
        <v>14844</v>
      </c>
      <c r="C711" s="51">
        <v>0</v>
      </c>
      <c r="D711" s="51">
        <v>3.9999999999999998E-6</v>
      </c>
      <c r="E711" s="51">
        <v>0</v>
      </c>
    </row>
    <row r="712" spans="2:5">
      <c r="B712" s="72" t="s">
        <v>966</v>
      </c>
      <c r="C712" s="51">
        <v>0</v>
      </c>
      <c r="D712" s="51">
        <v>3.9999999999999998E-6</v>
      </c>
      <c r="E712" s="51">
        <v>0</v>
      </c>
    </row>
    <row r="713" spans="2:5">
      <c r="B713" s="71">
        <v>14843</v>
      </c>
      <c r="C713" s="51">
        <v>0</v>
      </c>
      <c r="D713" s="51">
        <v>0</v>
      </c>
      <c r="E713" s="51">
        <v>0</v>
      </c>
    </row>
    <row r="714" spans="2:5">
      <c r="B714" s="72" t="s">
        <v>967</v>
      </c>
      <c r="C714" s="51">
        <v>0</v>
      </c>
      <c r="D714" s="51">
        <v>0</v>
      </c>
      <c r="E714" s="51">
        <v>0</v>
      </c>
    </row>
    <row r="715" spans="2:5">
      <c r="B715" s="70" t="s">
        <v>251</v>
      </c>
      <c r="C715" s="112">
        <v>0</v>
      </c>
      <c r="D715" s="112">
        <v>25</v>
      </c>
      <c r="E715" s="112">
        <v>24.99999734</v>
      </c>
    </row>
    <row r="716" spans="2:5">
      <c r="B716" s="71">
        <v>13821</v>
      </c>
      <c r="C716" s="51">
        <v>0</v>
      </c>
      <c r="D716" s="51">
        <v>25</v>
      </c>
      <c r="E716" s="51">
        <v>24.99999734</v>
      </c>
    </row>
    <row r="717" spans="2:5">
      <c r="B717" s="72" t="s">
        <v>485</v>
      </c>
      <c r="C717" s="51">
        <v>0</v>
      </c>
      <c r="D717" s="51">
        <v>25</v>
      </c>
      <c r="E717" s="51">
        <v>24.99999734</v>
      </c>
    </row>
    <row r="718" spans="2:5">
      <c r="B718" s="70" t="s">
        <v>273</v>
      </c>
      <c r="C718" s="112">
        <v>91.104924999999994</v>
      </c>
      <c r="D718" s="112">
        <v>83.695243000000005</v>
      </c>
      <c r="E718" s="112">
        <v>21</v>
      </c>
    </row>
    <row r="719" spans="2:5">
      <c r="B719" s="71">
        <v>14609</v>
      </c>
      <c r="C719" s="51">
        <v>91.104924999999994</v>
      </c>
      <c r="D719" s="51">
        <v>83.695243000000005</v>
      </c>
      <c r="E719" s="51">
        <v>21</v>
      </c>
    </row>
    <row r="720" spans="2:5">
      <c r="B720" s="72" t="s">
        <v>489</v>
      </c>
      <c r="C720" s="51">
        <v>91.104924999999994</v>
      </c>
      <c r="D720" s="51">
        <v>83.695243000000005</v>
      </c>
      <c r="E720" s="51">
        <v>21</v>
      </c>
    </row>
    <row r="721" spans="2:5">
      <c r="B721" s="70" t="s">
        <v>252</v>
      </c>
      <c r="C721" s="112">
        <v>0</v>
      </c>
      <c r="D721" s="112">
        <v>1668.5981787000001</v>
      </c>
      <c r="E721" s="112">
        <v>1238.00342604</v>
      </c>
    </row>
    <row r="722" spans="2:5">
      <c r="B722" s="71">
        <v>12711</v>
      </c>
      <c r="C722" s="51">
        <v>0</v>
      </c>
      <c r="D722" s="51">
        <v>318.17636700000003</v>
      </c>
      <c r="E722" s="51">
        <v>318.17636627999997</v>
      </c>
    </row>
    <row r="723" spans="2:5">
      <c r="B723" s="72" t="s">
        <v>479</v>
      </c>
      <c r="C723" s="51">
        <v>0</v>
      </c>
      <c r="D723" s="51">
        <v>318.17636700000003</v>
      </c>
      <c r="E723" s="51">
        <v>318.17636627999997</v>
      </c>
    </row>
    <row r="724" spans="2:5">
      <c r="B724" s="71">
        <v>14790</v>
      </c>
      <c r="C724" s="51">
        <v>0</v>
      </c>
      <c r="D724" s="51">
        <v>919.82705999999996</v>
      </c>
      <c r="E724" s="51">
        <v>919.82705976</v>
      </c>
    </row>
    <row r="725" spans="2:5">
      <c r="B725" s="72" t="s">
        <v>490</v>
      </c>
      <c r="C725" s="51">
        <v>0</v>
      </c>
      <c r="D725" s="51">
        <v>381.86093699999998</v>
      </c>
      <c r="E725" s="51">
        <v>381.86093699999998</v>
      </c>
    </row>
    <row r="726" spans="2:5">
      <c r="B726" s="72" t="s">
        <v>491</v>
      </c>
      <c r="C726" s="51">
        <v>0</v>
      </c>
      <c r="D726" s="51">
        <v>31.5</v>
      </c>
      <c r="E726" s="51">
        <v>31.5</v>
      </c>
    </row>
    <row r="727" spans="2:5">
      <c r="B727" s="72" t="s">
        <v>492</v>
      </c>
      <c r="C727" s="51">
        <v>0</v>
      </c>
      <c r="D727" s="51">
        <v>59.75</v>
      </c>
      <c r="E727" s="51">
        <v>59.75</v>
      </c>
    </row>
    <row r="728" spans="2:5">
      <c r="B728" s="72" t="s">
        <v>493</v>
      </c>
      <c r="C728" s="51">
        <v>0</v>
      </c>
      <c r="D728" s="51">
        <v>139.46612300000001</v>
      </c>
      <c r="E728" s="51">
        <v>139.46612275999999</v>
      </c>
    </row>
    <row r="729" spans="2:5">
      <c r="B729" s="72" t="s">
        <v>494</v>
      </c>
      <c r="C729" s="51">
        <v>0</v>
      </c>
      <c r="D729" s="51">
        <v>56</v>
      </c>
      <c r="E729" s="51">
        <v>56</v>
      </c>
    </row>
    <row r="730" spans="2:5">
      <c r="B730" s="72" t="s">
        <v>495</v>
      </c>
      <c r="C730" s="51">
        <v>0</v>
      </c>
      <c r="D730" s="51">
        <v>26.75</v>
      </c>
      <c r="E730" s="51">
        <v>26.75</v>
      </c>
    </row>
    <row r="731" spans="2:5">
      <c r="B731" s="72" t="s">
        <v>496</v>
      </c>
      <c r="C731" s="51">
        <v>0</v>
      </c>
      <c r="D731" s="51">
        <v>37.5</v>
      </c>
      <c r="E731" s="51">
        <v>37.5</v>
      </c>
    </row>
    <row r="732" spans="2:5">
      <c r="B732" s="72" t="s">
        <v>497</v>
      </c>
      <c r="C732" s="51">
        <v>0</v>
      </c>
      <c r="D732" s="51">
        <v>28.75</v>
      </c>
      <c r="E732" s="51">
        <v>28.75</v>
      </c>
    </row>
    <row r="733" spans="2:5">
      <c r="B733" s="72" t="s">
        <v>498</v>
      </c>
      <c r="C733" s="51">
        <v>0</v>
      </c>
      <c r="D733" s="51">
        <v>50</v>
      </c>
      <c r="E733" s="51">
        <v>50</v>
      </c>
    </row>
    <row r="734" spans="2:5">
      <c r="B734" s="72" t="s">
        <v>499</v>
      </c>
      <c r="C734" s="51">
        <v>0</v>
      </c>
      <c r="D734" s="51">
        <v>108.25</v>
      </c>
      <c r="E734" s="51">
        <v>108.25</v>
      </c>
    </row>
    <row r="735" spans="2:5">
      <c r="B735" s="71">
        <v>15103</v>
      </c>
      <c r="C735" s="51">
        <v>0</v>
      </c>
      <c r="D735" s="51">
        <v>10.637427300000001</v>
      </c>
      <c r="E735" s="51">
        <v>0</v>
      </c>
    </row>
    <row r="736" spans="2:5">
      <c r="B736" s="72" t="s">
        <v>1072</v>
      </c>
      <c r="C736" s="51">
        <v>0</v>
      </c>
      <c r="D736" s="51">
        <v>10.637427300000001</v>
      </c>
      <c r="E736" s="51">
        <v>0</v>
      </c>
    </row>
    <row r="737" spans="2:5">
      <c r="B737" s="71">
        <v>15108</v>
      </c>
      <c r="C737" s="51">
        <v>0</v>
      </c>
      <c r="D737" s="51">
        <v>15.57464403</v>
      </c>
      <c r="E737" s="51">
        <v>0</v>
      </c>
    </row>
    <row r="738" spans="2:5">
      <c r="B738" s="72" t="s">
        <v>1073</v>
      </c>
      <c r="C738" s="51">
        <v>0</v>
      </c>
      <c r="D738" s="51">
        <v>15.57464403</v>
      </c>
      <c r="E738" s="51">
        <v>0</v>
      </c>
    </row>
    <row r="739" spans="2:5">
      <c r="B739" s="71">
        <v>15106</v>
      </c>
      <c r="C739" s="51">
        <v>0</v>
      </c>
      <c r="D739" s="51">
        <v>2.40256238</v>
      </c>
      <c r="E739" s="51">
        <v>0</v>
      </c>
    </row>
    <row r="740" spans="2:5">
      <c r="B740" s="72" t="s">
        <v>1074</v>
      </c>
      <c r="C740" s="51">
        <v>0</v>
      </c>
      <c r="D740" s="51">
        <v>2.40256238</v>
      </c>
      <c r="E740" s="51">
        <v>0</v>
      </c>
    </row>
    <row r="741" spans="2:5">
      <c r="B741" s="71">
        <v>15107</v>
      </c>
      <c r="C741" s="51">
        <v>0</v>
      </c>
      <c r="D741" s="51">
        <v>45.002805250000002</v>
      </c>
      <c r="E741" s="51">
        <v>0</v>
      </c>
    </row>
    <row r="742" spans="2:5">
      <c r="B742" s="72" t="s">
        <v>1075</v>
      </c>
      <c r="C742" s="51">
        <v>0</v>
      </c>
      <c r="D742" s="51">
        <v>45.002805250000002</v>
      </c>
      <c r="E742" s="51">
        <v>0</v>
      </c>
    </row>
    <row r="743" spans="2:5">
      <c r="B743" s="71">
        <v>15105</v>
      </c>
      <c r="C743" s="51">
        <v>0</v>
      </c>
      <c r="D743" s="51">
        <v>32.512969589999997</v>
      </c>
      <c r="E743" s="51">
        <v>0</v>
      </c>
    </row>
    <row r="744" spans="2:5">
      <c r="B744" s="72" t="s">
        <v>1076</v>
      </c>
      <c r="C744" s="51">
        <v>0</v>
      </c>
      <c r="D744" s="51">
        <v>32.512969589999997</v>
      </c>
      <c r="E744" s="51">
        <v>0</v>
      </c>
    </row>
    <row r="745" spans="2:5">
      <c r="B745" s="71">
        <v>15111</v>
      </c>
      <c r="C745" s="51">
        <v>0</v>
      </c>
      <c r="D745" s="51">
        <v>22.487502239999998</v>
      </c>
      <c r="E745" s="51">
        <v>0</v>
      </c>
    </row>
    <row r="746" spans="2:5">
      <c r="B746" s="72" t="s">
        <v>1077</v>
      </c>
      <c r="C746" s="51">
        <v>0</v>
      </c>
      <c r="D746" s="51">
        <v>22.487502239999998</v>
      </c>
      <c r="E746" s="51">
        <v>0</v>
      </c>
    </row>
    <row r="747" spans="2:5">
      <c r="B747" s="71">
        <v>15119</v>
      </c>
      <c r="C747" s="51">
        <v>0</v>
      </c>
      <c r="D747" s="51">
        <v>182.7599481</v>
      </c>
      <c r="E747" s="51">
        <v>0</v>
      </c>
    </row>
    <row r="748" spans="2:5">
      <c r="B748" s="72" t="s">
        <v>1078</v>
      </c>
      <c r="C748" s="51">
        <v>0</v>
      </c>
      <c r="D748" s="51">
        <v>182.7599481</v>
      </c>
      <c r="E748" s="51">
        <v>0</v>
      </c>
    </row>
    <row r="749" spans="2:5">
      <c r="B749" s="71">
        <v>15110</v>
      </c>
      <c r="C749" s="51">
        <v>0</v>
      </c>
      <c r="D749" s="51">
        <v>0.71211866000000001</v>
      </c>
      <c r="E749" s="51">
        <v>0</v>
      </c>
    </row>
    <row r="750" spans="2:5">
      <c r="B750" s="72" t="s">
        <v>1079</v>
      </c>
      <c r="C750" s="51">
        <v>0</v>
      </c>
      <c r="D750" s="51">
        <v>0.71211866000000001</v>
      </c>
      <c r="E750" s="51">
        <v>0</v>
      </c>
    </row>
    <row r="751" spans="2:5">
      <c r="B751" s="71">
        <v>15104</v>
      </c>
      <c r="C751" s="51">
        <v>0</v>
      </c>
      <c r="D751" s="51">
        <v>45.60334065</v>
      </c>
      <c r="E751" s="51">
        <v>0</v>
      </c>
    </row>
    <row r="752" spans="2:5">
      <c r="B752" s="72" t="s">
        <v>1080</v>
      </c>
      <c r="C752" s="51">
        <v>0</v>
      </c>
      <c r="D752" s="51">
        <v>45.60334065</v>
      </c>
      <c r="E752" s="51">
        <v>0</v>
      </c>
    </row>
    <row r="753" spans="2:5">
      <c r="B753" s="71">
        <v>15102</v>
      </c>
      <c r="C753" s="51">
        <v>0</v>
      </c>
      <c r="D753" s="51">
        <v>23.747713480000002</v>
      </c>
      <c r="E753" s="51">
        <v>0</v>
      </c>
    </row>
    <row r="754" spans="2:5">
      <c r="B754" s="72" t="s">
        <v>1081</v>
      </c>
      <c r="C754" s="51">
        <v>0</v>
      </c>
      <c r="D754" s="51">
        <v>23.747713480000002</v>
      </c>
      <c r="E754" s="51">
        <v>0</v>
      </c>
    </row>
    <row r="755" spans="2:5">
      <c r="B755" s="71">
        <v>15101</v>
      </c>
      <c r="C755" s="51">
        <v>0</v>
      </c>
      <c r="D755" s="51">
        <v>21.104633839999998</v>
      </c>
      <c r="E755" s="51">
        <v>0</v>
      </c>
    </row>
    <row r="756" spans="2:5">
      <c r="B756" s="72" t="s">
        <v>1082</v>
      </c>
      <c r="C756" s="51">
        <v>0</v>
      </c>
      <c r="D756" s="51">
        <v>21.104633839999998</v>
      </c>
      <c r="E756" s="51">
        <v>0</v>
      </c>
    </row>
    <row r="757" spans="2:5">
      <c r="B757" s="71">
        <v>15109</v>
      </c>
      <c r="C757" s="51">
        <v>0</v>
      </c>
      <c r="D757" s="51">
        <v>28.04908618</v>
      </c>
      <c r="E757" s="51">
        <v>0</v>
      </c>
    </row>
    <row r="758" spans="2:5">
      <c r="B758" s="72" t="s">
        <v>1083</v>
      </c>
      <c r="C758" s="51">
        <v>0</v>
      </c>
      <c r="D758" s="51">
        <v>28.04908618</v>
      </c>
      <c r="E758" s="51">
        <v>0</v>
      </c>
    </row>
    <row r="759" spans="2:5">
      <c r="B759" s="65" t="s">
        <v>500</v>
      </c>
      <c r="C759" s="51">
        <v>847.72362999999996</v>
      </c>
      <c r="D759" s="51">
        <v>1326.45646336</v>
      </c>
      <c r="E759" s="51">
        <v>1169.3693332299997</v>
      </c>
    </row>
    <row r="760" spans="2:5">
      <c r="B760" s="70" t="s">
        <v>250</v>
      </c>
      <c r="C760" s="112">
        <v>606.00363000000004</v>
      </c>
      <c r="D760" s="112">
        <v>312.38571694000001</v>
      </c>
      <c r="E760" s="112">
        <v>301.89898836000003</v>
      </c>
    </row>
    <row r="761" spans="2:5">
      <c r="B761" s="71">
        <v>12540</v>
      </c>
      <c r="C761" s="51">
        <v>5.3508469999999999</v>
      </c>
      <c r="D761" s="51">
        <v>2.9978030000000002</v>
      </c>
      <c r="E761" s="51">
        <v>2.9978030000000002</v>
      </c>
    </row>
    <row r="762" spans="2:5">
      <c r="B762" s="72" t="s">
        <v>501</v>
      </c>
      <c r="C762" s="51">
        <v>5.3508469999999999</v>
      </c>
      <c r="D762" s="51">
        <v>2.9978030000000002</v>
      </c>
      <c r="E762" s="51">
        <v>2.9978030000000002</v>
      </c>
    </row>
    <row r="763" spans="2:5">
      <c r="B763" s="71">
        <v>12582</v>
      </c>
      <c r="C763" s="51">
        <v>17.634886999999999</v>
      </c>
      <c r="D763" s="51">
        <v>16.071706119999998</v>
      </c>
      <c r="E763" s="51">
        <v>9.1217171199999996</v>
      </c>
    </row>
    <row r="764" spans="2:5">
      <c r="B764" s="72" t="s">
        <v>502</v>
      </c>
      <c r="C764" s="51">
        <v>17.634886999999999</v>
      </c>
      <c r="D764" s="51">
        <v>16.071706119999998</v>
      </c>
      <c r="E764" s="51">
        <v>9.1217171199999996</v>
      </c>
    </row>
    <row r="765" spans="2:5">
      <c r="B765" s="71">
        <v>13059</v>
      </c>
      <c r="C765" s="51">
        <v>2.0875029999999999</v>
      </c>
      <c r="D765" s="51">
        <v>0</v>
      </c>
      <c r="E765" s="51">
        <v>0</v>
      </c>
    </row>
    <row r="766" spans="2:5">
      <c r="B766" s="72" t="s">
        <v>503</v>
      </c>
      <c r="C766" s="51">
        <v>2.0875029999999999</v>
      </c>
      <c r="D766" s="51">
        <v>0</v>
      </c>
      <c r="E766" s="51">
        <v>0</v>
      </c>
    </row>
    <row r="767" spans="2:5">
      <c r="B767" s="71">
        <v>13370</v>
      </c>
      <c r="C767" s="51">
        <v>1.5404249999999999</v>
      </c>
      <c r="D767" s="51">
        <v>0</v>
      </c>
      <c r="E767" s="51">
        <v>0</v>
      </c>
    </row>
    <row r="768" spans="2:5">
      <c r="B768" s="72" t="s">
        <v>504</v>
      </c>
      <c r="C768" s="51">
        <v>1.5404249999999999</v>
      </c>
      <c r="D768" s="51">
        <v>0</v>
      </c>
      <c r="E768" s="51">
        <v>0</v>
      </c>
    </row>
    <row r="769" spans="2:5">
      <c r="B769" s="71">
        <v>13408</v>
      </c>
      <c r="C769" s="51">
        <v>23.210891</v>
      </c>
      <c r="D769" s="51">
        <v>9.1448157999999999</v>
      </c>
      <c r="E769" s="51">
        <v>9.1448157999999982</v>
      </c>
    </row>
    <row r="770" spans="2:5">
      <c r="B770" s="72" t="s">
        <v>505</v>
      </c>
      <c r="C770" s="51">
        <v>23.210891</v>
      </c>
      <c r="D770" s="51">
        <v>9.1448157999999999</v>
      </c>
      <c r="E770" s="51">
        <v>9.1448157999999982</v>
      </c>
    </row>
    <row r="771" spans="2:5">
      <c r="B771" s="71">
        <v>13460</v>
      </c>
      <c r="C771" s="51">
        <v>7.400163</v>
      </c>
      <c r="D771" s="51">
        <v>0</v>
      </c>
      <c r="E771" s="51">
        <v>0</v>
      </c>
    </row>
    <row r="772" spans="2:5">
      <c r="B772" s="72" t="s">
        <v>506</v>
      </c>
      <c r="C772" s="51">
        <v>7.400163</v>
      </c>
      <c r="D772" s="51">
        <v>0</v>
      </c>
      <c r="E772" s="51">
        <v>0</v>
      </c>
    </row>
    <row r="773" spans="2:5">
      <c r="B773" s="71">
        <v>13541</v>
      </c>
      <c r="C773" s="51">
        <v>30.307843999999999</v>
      </c>
      <c r="D773" s="51">
        <v>29.533795979999997</v>
      </c>
      <c r="E773" s="51">
        <v>28.81991335</v>
      </c>
    </row>
    <row r="774" spans="2:5">
      <c r="B774" s="72" t="s">
        <v>917</v>
      </c>
      <c r="C774" s="51">
        <v>30.307843999999999</v>
      </c>
      <c r="D774" s="51">
        <v>29.533795979999997</v>
      </c>
      <c r="E774" s="51">
        <v>28.81991335</v>
      </c>
    </row>
    <row r="775" spans="2:5">
      <c r="B775" s="71">
        <v>13608</v>
      </c>
      <c r="C775" s="51">
        <v>1.8257000000000001</v>
      </c>
      <c r="D775" s="51">
        <v>0</v>
      </c>
      <c r="E775" s="51">
        <v>0</v>
      </c>
    </row>
    <row r="776" spans="2:5">
      <c r="B776" s="72" t="s">
        <v>507</v>
      </c>
      <c r="C776" s="51">
        <v>1.8257000000000001</v>
      </c>
      <c r="D776" s="51">
        <v>0</v>
      </c>
      <c r="E776" s="51">
        <v>0</v>
      </c>
    </row>
    <row r="777" spans="2:5">
      <c r="B777" s="71">
        <v>13812</v>
      </c>
      <c r="C777" s="51">
        <v>110</v>
      </c>
      <c r="D777" s="51">
        <v>196.7</v>
      </c>
      <c r="E777" s="51">
        <v>196.69556407000002</v>
      </c>
    </row>
    <row r="778" spans="2:5">
      <c r="B778" s="72" t="s">
        <v>508</v>
      </c>
      <c r="C778" s="51">
        <v>110</v>
      </c>
      <c r="D778" s="51">
        <v>196.7</v>
      </c>
      <c r="E778" s="51">
        <v>196.69556407000002</v>
      </c>
    </row>
    <row r="779" spans="2:5">
      <c r="B779" s="71">
        <v>13880</v>
      </c>
      <c r="C779" s="51">
        <v>0</v>
      </c>
      <c r="D779" s="51">
        <v>14.961444820000001</v>
      </c>
      <c r="E779" s="51">
        <v>13.27541182</v>
      </c>
    </row>
    <row r="780" spans="2:5">
      <c r="B780" s="72" t="s">
        <v>509</v>
      </c>
      <c r="C780" s="51">
        <v>0</v>
      </c>
      <c r="D780" s="51">
        <v>14.961444820000001</v>
      </c>
      <c r="E780" s="51">
        <v>13.27541182</v>
      </c>
    </row>
    <row r="781" spans="2:5">
      <c r="B781" s="71">
        <v>14023</v>
      </c>
      <c r="C781" s="51">
        <v>49.517336999999998</v>
      </c>
      <c r="D781" s="51">
        <v>0</v>
      </c>
      <c r="E781" s="51">
        <v>0</v>
      </c>
    </row>
    <row r="782" spans="2:5">
      <c r="B782" s="72" t="s">
        <v>510</v>
      </c>
      <c r="C782" s="51">
        <v>49.517336999999998</v>
      </c>
      <c r="D782" s="51">
        <v>0</v>
      </c>
      <c r="E782" s="51">
        <v>0</v>
      </c>
    </row>
    <row r="783" spans="2:5">
      <c r="B783" s="71">
        <v>14488</v>
      </c>
      <c r="C783" s="51">
        <v>318.03353700000002</v>
      </c>
      <c r="D783" s="51">
        <v>25.471395469999983</v>
      </c>
      <c r="E783" s="51">
        <v>25.471394019999995</v>
      </c>
    </row>
    <row r="784" spans="2:5">
      <c r="B784" s="72" t="s">
        <v>511</v>
      </c>
      <c r="C784" s="51">
        <v>318.03353700000002</v>
      </c>
      <c r="D784" s="51">
        <v>25.471395469999983</v>
      </c>
      <c r="E784" s="51">
        <v>25.471394019999995</v>
      </c>
    </row>
    <row r="785" spans="2:5">
      <c r="B785" s="71">
        <v>14613</v>
      </c>
      <c r="C785" s="51">
        <v>39.094495999999999</v>
      </c>
      <c r="D785" s="51">
        <v>17.504755750000001</v>
      </c>
      <c r="E785" s="51">
        <v>16.37236918</v>
      </c>
    </row>
    <row r="786" spans="2:5">
      <c r="B786" s="72" t="s">
        <v>512</v>
      </c>
      <c r="C786" s="51">
        <v>39.094495999999999</v>
      </c>
      <c r="D786" s="51">
        <v>17.504755750000001</v>
      </c>
      <c r="E786" s="51">
        <v>16.37236918</v>
      </c>
    </row>
    <row r="787" spans="2:5">
      <c r="B787" s="70" t="s">
        <v>251</v>
      </c>
      <c r="C787" s="112">
        <v>0</v>
      </c>
      <c r="D787" s="112">
        <v>25</v>
      </c>
      <c r="E787" s="112">
        <v>24.999960079999997</v>
      </c>
    </row>
    <row r="788" spans="2:5">
      <c r="B788" s="71">
        <v>13812</v>
      </c>
      <c r="C788" s="51">
        <v>0</v>
      </c>
      <c r="D788" s="51">
        <v>25</v>
      </c>
      <c r="E788" s="51">
        <v>24.999960079999997</v>
      </c>
    </row>
    <row r="789" spans="2:5">
      <c r="B789" s="72" t="s">
        <v>508</v>
      </c>
      <c r="C789" s="51">
        <v>0</v>
      </c>
      <c r="D789" s="51">
        <v>25</v>
      </c>
      <c r="E789" s="51">
        <v>24.999960079999997</v>
      </c>
    </row>
    <row r="790" spans="2:5">
      <c r="B790" s="70" t="s">
        <v>252</v>
      </c>
      <c r="C790" s="112">
        <v>241.72</v>
      </c>
      <c r="D790" s="112">
        <v>989.07074642000009</v>
      </c>
      <c r="E790" s="112">
        <v>842.47038478999991</v>
      </c>
    </row>
    <row r="791" spans="2:5">
      <c r="B791" s="71">
        <v>1002</v>
      </c>
      <c r="C791" s="51">
        <v>0</v>
      </c>
      <c r="D791" s="51">
        <v>663.43325900000002</v>
      </c>
      <c r="E791" s="51">
        <v>615.19370185000002</v>
      </c>
    </row>
    <row r="792" spans="2:5">
      <c r="B792" s="72" t="s">
        <v>513</v>
      </c>
      <c r="C792" s="51">
        <v>0</v>
      </c>
      <c r="D792" s="51">
        <v>663.43325900000002</v>
      </c>
      <c r="E792" s="51">
        <v>615.19370185000002</v>
      </c>
    </row>
    <row r="793" spans="2:5">
      <c r="B793" s="71">
        <v>12624</v>
      </c>
      <c r="C793" s="51">
        <v>0</v>
      </c>
      <c r="D793" s="51">
        <v>36.650376999999999</v>
      </c>
      <c r="E793" s="51">
        <v>36.650375239999995</v>
      </c>
    </row>
    <row r="794" spans="2:5">
      <c r="B794" s="72" t="s">
        <v>514</v>
      </c>
      <c r="C794" s="51">
        <v>0</v>
      </c>
      <c r="D794" s="51">
        <v>36.650376999999999</v>
      </c>
      <c r="E794" s="51">
        <v>36.650375239999995</v>
      </c>
    </row>
    <row r="795" spans="2:5">
      <c r="B795" s="71">
        <v>13812</v>
      </c>
      <c r="C795" s="51">
        <v>0</v>
      </c>
      <c r="D795" s="51">
        <v>30</v>
      </c>
      <c r="E795" s="51">
        <v>29.999997280000002</v>
      </c>
    </row>
    <row r="796" spans="2:5">
      <c r="B796" s="72" t="s">
        <v>508</v>
      </c>
      <c r="C796" s="51">
        <v>0</v>
      </c>
      <c r="D796" s="51">
        <v>30</v>
      </c>
      <c r="E796" s="51">
        <v>29.999997280000002</v>
      </c>
    </row>
    <row r="797" spans="2:5">
      <c r="B797" s="71">
        <v>14488</v>
      </c>
      <c r="C797" s="51">
        <v>0</v>
      </c>
      <c r="D797" s="51">
        <v>160.62631041999998</v>
      </c>
      <c r="E797" s="51">
        <v>160.62631041999998</v>
      </c>
    </row>
    <row r="798" spans="2:5">
      <c r="B798" s="72" t="s">
        <v>511</v>
      </c>
      <c r="C798" s="51">
        <v>0</v>
      </c>
      <c r="D798" s="51">
        <v>160.62631041999998</v>
      </c>
      <c r="E798" s="51">
        <v>160.62631041999998</v>
      </c>
    </row>
    <row r="799" spans="2:5">
      <c r="B799" s="71">
        <v>14546</v>
      </c>
      <c r="C799" s="51">
        <v>241.72</v>
      </c>
      <c r="D799" s="51">
        <v>98.360799999999998</v>
      </c>
      <c r="E799" s="51">
        <v>0</v>
      </c>
    </row>
    <row r="800" spans="2:5">
      <c r="B800" s="72" t="s">
        <v>515</v>
      </c>
      <c r="C800" s="51">
        <v>241.72</v>
      </c>
      <c r="D800" s="51">
        <v>98.360799999999998</v>
      </c>
      <c r="E800" s="51">
        <v>0</v>
      </c>
    </row>
    <row r="801" spans="2:5">
      <c r="B801" s="65" t="s">
        <v>516</v>
      </c>
      <c r="C801" s="51">
        <v>433.28877</v>
      </c>
      <c r="D801" s="51">
        <v>325.86867194999996</v>
      </c>
      <c r="E801" s="51">
        <v>306.34009328999997</v>
      </c>
    </row>
    <row r="802" spans="2:5">
      <c r="B802" s="70" t="s">
        <v>250</v>
      </c>
      <c r="C802" s="112">
        <v>415.89336700000001</v>
      </c>
      <c r="D802" s="112">
        <v>237.24946123999999</v>
      </c>
      <c r="E802" s="112">
        <v>236.34013631999997</v>
      </c>
    </row>
    <row r="803" spans="2:5">
      <c r="B803" s="71">
        <v>12543</v>
      </c>
      <c r="C803" s="51">
        <v>11.77472</v>
      </c>
      <c r="D803" s="51">
        <v>0</v>
      </c>
      <c r="E803" s="51">
        <v>0</v>
      </c>
    </row>
    <row r="804" spans="2:5">
      <c r="B804" s="72" t="s">
        <v>517</v>
      </c>
      <c r="C804" s="51">
        <v>11.77472</v>
      </c>
      <c r="D804" s="51">
        <v>0</v>
      </c>
      <c r="E804" s="51">
        <v>0</v>
      </c>
    </row>
    <row r="805" spans="2:5">
      <c r="B805" s="71">
        <v>12631</v>
      </c>
      <c r="C805" s="51">
        <v>275.36215299999998</v>
      </c>
      <c r="D805" s="51">
        <v>117.19369807</v>
      </c>
      <c r="E805" s="51">
        <v>117.19361736999998</v>
      </c>
    </row>
    <row r="806" spans="2:5">
      <c r="B806" s="72" t="s">
        <v>518</v>
      </c>
      <c r="C806" s="51">
        <v>275.36215299999998</v>
      </c>
      <c r="D806" s="51">
        <v>117.19369807</v>
      </c>
      <c r="E806" s="51">
        <v>117.19361736999998</v>
      </c>
    </row>
    <row r="807" spans="2:5">
      <c r="B807" s="71">
        <v>13065</v>
      </c>
      <c r="C807" s="51">
        <v>7.0139999999999994E-2</v>
      </c>
      <c r="D807" s="51">
        <v>0</v>
      </c>
      <c r="E807" s="51">
        <v>0</v>
      </c>
    </row>
    <row r="808" spans="2:5">
      <c r="B808" s="72" t="s">
        <v>519</v>
      </c>
      <c r="C808" s="51">
        <v>7.0139999999999994E-2</v>
      </c>
      <c r="D808" s="51">
        <v>0</v>
      </c>
      <c r="E808" s="51">
        <v>0</v>
      </c>
    </row>
    <row r="809" spans="2:5">
      <c r="B809" s="71">
        <v>13448</v>
      </c>
      <c r="C809" s="51">
        <v>8.1677E-2</v>
      </c>
      <c r="D809" s="51">
        <v>0</v>
      </c>
      <c r="E809" s="51">
        <v>0</v>
      </c>
    </row>
    <row r="810" spans="2:5">
      <c r="B810" s="72" t="s">
        <v>520</v>
      </c>
      <c r="C810" s="51">
        <v>8.1677E-2</v>
      </c>
      <c r="D810" s="51">
        <v>0</v>
      </c>
      <c r="E810" s="51">
        <v>0</v>
      </c>
    </row>
    <row r="811" spans="2:5">
      <c r="B811" s="71">
        <v>13820</v>
      </c>
      <c r="C811" s="51">
        <v>100</v>
      </c>
      <c r="D811" s="51">
        <v>100</v>
      </c>
      <c r="E811" s="51">
        <v>99.999999470000006</v>
      </c>
    </row>
    <row r="812" spans="2:5">
      <c r="B812" s="72" t="s">
        <v>521</v>
      </c>
      <c r="C812" s="51">
        <v>100</v>
      </c>
      <c r="D812" s="51">
        <v>100</v>
      </c>
      <c r="E812" s="51">
        <v>99.999999470000006</v>
      </c>
    </row>
    <row r="813" spans="2:5">
      <c r="B813" s="71">
        <v>14421</v>
      </c>
      <c r="C813" s="51">
        <v>0</v>
      </c>
      <c r="D813" s="51">
        <v>8.4</v>
      </c>
      <c r="E813" s="51">
        <v>8.30798053</v>
      </c>
    </row>
    <row r="814" spans="2:5">
      <c r="B814" s="72" t="s">
        <v>522</v>
      </c>
      <c r="C814" s="51">
        <v>0</v>
      </c>
      <c r="D814" s="51">
        <v>8.4</v>
      </c>
      <c r="E814" s="51">
        <v>8.30798053</v>
      </c>
    </row>
    <row r="815" spans="2:5">
      <c r="B815" s="71">
        <v>14544</v>
      </c>
      <c r="C815" s="51">
        <v>11.177989999999999</v>
      </c>
      <c r="D815" s="51">
        <v>7.7423919700000008</v>
      </c>
      <c r="E815" s="51">
        <v>7.3607264400000005</v>
      </c>
    </row>
    <row r="816" spans="2:5">
      <c r="B816" s="72" t="s">
        <v>523</v>
      </c>
      <c r="C816" s="51">
        <v>11.177989999999999</v>
      </c>
      <c r="D816" s="51">
        <v>7.7423919700000008</v>
      </c>
      <c r="E816" s="51">
        <v>7.3607264400000005</v>
      </c>
    </row>
    <row r="817" spans="2:5">
      <c r="B817" s="71">
        <v>14566</v>
      </c>
      <c r="C817" s="51">
        <v>17.426687000000001</v>
      </c>
      <c r="D817" s="51">
        <v>3.1133711999999991</v>
      </c>
      <c r="E817" s="51">
        <v>3.0632276300000001</v>
      </c>
    </row>
    <row r="818" spans="2:5">
      <c r="B818" s="72" t="s">
        <v>524</v>
      </c>
      <c r="C818" s="51">
        <v>17.426687000000001</v>
      </c>
      <c r="D818" s="51">
        <v>3.1133711999999991</v>
      </c>
      <c r="E818" s="51">
        <v>3.0632276300000001</v>
      </c>
    </row>
    <row r="819" spans="2:5">
      <c r="B819" s="71">
        <v>14873</v>
      </c>
      <c r="C819" s="51">
        <v>0</v>
      </c>
      <c r="D819" s="51">
        <v>0</v>
      </c>
      <c r="E819" s="51">
        <v>0</v>
      </c>
    </row>
    <row r="820" spans="2:5">
      <c r="B820" s="72" t="s">
        <v>968</v>
      </c>
      <c r="C820" s="51">
        <v>0</v>
      </c>
      <c r="D820" s="51">
        <v>0</v>
      </c>
      <c r="E820" s="51">
        <v>0</v>
      </c>
    </row>
    <row r="821" spans="2:5">
      <c r="B821" s="71">
        <v>14874</v>
      </c>
      <c r="C821" s="51">
        <v>0</v>
      </c>
      <c r="D821" s="51">
        <v>0</v>
      </c>
      <c r="E821" s="51">
        <v>0</v>
      </c>
    </row>
    <row r="822" spans="2:5">
      <c r="B822" s="72" t="s">
        <v>969</v>
      </c>
      <c r="C822" s="51">
        <v>0</v>
      </c>
      <c r="D822" s="51">
        <v>0</v>
      </c>
      <c r="E822" s="51">
        <v>0</v>
      </c>
    </row>
    <row r="823" spans="2:5">
      <c r="B823" s="71">
        <v>14875</v>
      </c>
      <c r="C823" s="51">
        <v>0</v>
      </c>
      <c r="D823" s="51">
        <v>0</v>
      </c>
      <c r="E823" s="51">
        <v>0</v>
      </c>
    </row>
    <row r="824" spans="2:5">
      <c r="B824" s="72" t="s">
        <v>970</v>
      </c>
      <c r="C824" s="51">
        <v>0</v>
      </c>
      <c r="D824" s="51">
        <v>0</v>
      </c>
      <c r="E824" s="51">
        <v>0</v>
      </c>
    </row>
    <row r="825" spans="2:5">
      <c r="B825" s="70" t="s">
        <v>251</v>
      </c>
      <c r="C825" s="112">
        <v>0</v>
      </c>
      <c r="D825" s="112">
        <v>10</v>
      </c>
      <c r="E825" s="112">
        <v>9.9999624000000011</v>
      </c>
    </row>
    <row r="826" spans="2:5">
      <c r="B826" s="71">
        <v>13820</v>
      </c>
      <c r="C826" s="51">
        <v>0</v>
      </c>
      <c r="D826" s="51">
        <v>10</v>
      </c>
      <c r="E826" s="51">
        <v>9.9999624000000011</v>
      </c>
    </row>
    <row r="827" spans="2:5">
      <c r="B827" s="72" t="s">
        <v>521</v>
      </c>
      <c r="C827" s="51">
        <v>0</v>
      </c>
      <c r="D827" s="51">
        <v>10</v>
      </c>
      <c r="E827" s="51">
        <v>9.9999624000000011</v>
      </c>
    </row>
    <row r="828" spans="2:5">
      <c r="B828" s="70" t="s">
        <v>252</v>
      </c>
      <c r="C828" s="112">
        <v>0</v>
      </c>
      <c r="D828" s="112">
        <v>60</v>
      </c>
      <c r="E828" s="112">
        <v>59.999994569999998</v>
      </c>
    </row>
    <row r="829" spans="2:5">
      <c r="B829" s="71">
        <v>13820</v>
      </c>
      <c r="C829" s="51">
        <v>0</v>
      </c>
      <c r="D829" s="51">
        <v>60</v>
      </c>
      <c r="E829" s="51">
        <v>59.999994569999998</v>
      </c>
    </row>
    <row r="830" spans="2:5">
      <c r="B830" s="72" t="s">
        <v>521</v>
      </c>
      <c r="C830" s="51">
        <v>0</v>
      </c>
      <c r="D830" s="51">
        <v>60</v>
      </c>
      <c r="E830" s="51">
        <v>59.999994569999998</v>
      </c>
    </row>
    <row r="831" spans="2:5">
      <c r="B831" s="70" t="s">
        <v>253</v>
      </c>
      <c r="C831" s="112">
        <v>17.395403000000002</v>
      </c>
      <c r="D831" s="112">
        <v>18.619210710000001</v>
      </c>
      <c r="E831" s="112">
        <v>0</v>
      </c>
    </row>
    <row r="832" spans="2:5">
      <c r="B832" s="65" t="s">
        <v>263</v>
      </c>
      <c r="C832" s="51">
        <v>1062.07188</v>
      </c>
      <c r="D832" s="51">
        <v>631.98146842000006</v>
      </c>
      <c r="E832" s="51">
        <v>609.99005995999994</v>
      </c>
    </row>
    <row r="833" spans="2:5">
      <c r="B833" s="70" t="s">
        <v>250</v>
      </c>
      <c r="C833" s="112">
        <v>1062.07188</v>
      </c>
      <c r="D833" s="112">
        <v>526.98146842000017</v>
      </c>
      <c r="E833" s="112">
        <v>505.96052779000001</v>
      </c>
    </row>
    <row r="834" spans="2:5">
      <c r="B834" s="71">
        <v>12564</v>
      </c>
      <c r="C834" s="51">
        <v>9.9358140000000006</v>
      </c>
      <c r="D834" s="51">
        <v>7.42465668</v>
      </c>
      <c r="E834" s="51">
        <v>7.4246562999999997</v>
      </c>
    </row>
    <row r="835" spans="2:5">
      <c r="B835" s="72" t="s">
        <v>525</v>
      </c>
      <c r="C835" s="51">
        <v>9.9358140000000006</v>
      </c>
      <c r="D835" s="51">
        <v>7.42465668</v>
      </c>
      <c r="E835" s="51">
        <v>7.4246562999999997</v>
      </c>
    </row>
    <row r="836" spans="2:5">
      <c r="B836" s="71">
        <v>12586</v>
      </c>
      <c r="C836" s="51">
        <v>1.104163</v>
      </c>
      <c r="D836" s="51">
        <v>0</v>
      </c>
      <c r="E836" s="51">
        <v>0</v>
      </c>
    </row>
    <row r="837" spans="2:5">
      <c r="B837" s="72" t="s">
        <v>526</v>
      </c>
      <c r="C837" s="51">
        <v>1.104163</v>
      </c>
      <c r="D837" s="51">
        <v>0</v>
      </c>
      <c r="E837" s="51">
        <v>0</v>
      </c>
    </row>
    <row r="838" spans="2:5">
      <c r="B838" s="71">
        <v>12630</v>
      </c>
      <c r="C838" s="51">
        <v>560</v>
      </c>
      <c r="D838" s="51">
        <v>178.10591400999999</v>
      </c>
      <c r="E838" s="51">
        <v>178.10574493999999</v>
      </c>
    </row>
    <row r="839" spans="2:5">
      <c r="B839" s="72" t="s">
        <v>527</v>
      </c>
      <c r="C839" s="51">
        <v>560</v>
      </c>
      <c r="D839" s="51">
        <v>178.10591400999999</v>
      </c>
      <c r="E839" s="51">
        <v>178.10574493999999</v>
      </c>
    </row>
    <row r="840" spans="2:5">
      <c r="B840" s="71">
        <v>13068</v>
      </c>
      <c r="C840" s="51">
        <v>6.8892129999999998</v>
      </c>
      <c r="D840" s="51">
        <v>2.6562295299999996</v>
      </c>
      <c r="E840" s="51">
        <v>2.6562295299999996</v>
      </c>
    </row>
    <row r="841" spans="2:5">
      <c r="B841" s="72" t="s">
        <v>528</v>
      </c>
      <c r="C841" s="51">
        <v>6.8892129999999998</v>
      </c>
      <c r="D841" s="51">
        <v>2.6562295299999996</v>
      </c>
      <c r="E841" s="51">
        <v>2.6562295299999996</v>
      </c>
    </row>
    <row r="842" spans="2:5">
      <c r="B842" s="71">
        <v>13410</v>
      </c>
      <c r="C842" s="51">
        <v>0.46863900000000003</v>
      </c>
      <c r="D842" s="51">
        <v>0</v>
      </c>
      <c r="E842" s="51">
        <v>0</v>
      </c>
    </row>
    <row r="843" spans="2:5">
      <c r="B843" s="72" t="s">
        <v>529</v>
      </c>
      <c r="C843" s="51">
        <v>0.46863900000000003</v>
      </c>
      <c r="D843" s="51">
        <v>0</v>
      </c>
      <c r="E843" s="51">
        <v>0</v>
      </c>
    </row>
    <row r="844" spans="2:5">
      <c r="B844" s="71">
        <v>13450</v>
      </c>
      <c r="C844" s="51">
        <v>12.336274</v>
      </c>
      <c r="D844" s="51">
        <v>2.4063896600000003</v>
      </c>
      <c r="E844" s="51">
        <v>0</v>
      </c>
    </row>
    <row r="845" spans="2:5">
      <c r="B845" s="72" t="s">
        <v>530</v>
      </c>
      <c r="C845" s="51">
        <v>12.336274</v>
      </c>
      <c r="D845" s="51">
        <v>2.4063896600000003</v>
      </c>
      <c r="E845" s="51">
        <v>0</v>
      </c>
    </row>
    <row r="846" spans="2:5">
      <c r="B846" s="71">
        <v>13545</v>
      </c>
      <c r="C846" s="51">
        <v>10.446540000000001</v>
      </c>
      <c r="D846" s="51">
        <v>22.855499949999999</v>
      </c>
      <c r="E846" s="51">
        <v>15.21270256</v>
      </c>
    </row>
    <row r="847" spans="2:5">
      <c r="B847" s="72" t="s">
        <v>531</v>
      </c>
      <c r="C847" s="51">
        <v>10.446540000000001</v>
      </c>
      <c r="D847" s="51">
        <v>22.855499949999999</v>
      </c>
      <c r="E847" s="51">
        <v>15.21270256</v>
      </c>
    </row>
    <row r="848" spans="2:5">
      <c r="B848" s="71">
        <v>13603</v>
      </c>
      <c r="C848" s="51">
        <v>7.2402740000000003</v>
      </c>
      <c r="D848" s="51">
        <v>9.9861937200000011</v>
      </c>
      <c r="E848" s="51">
        <v>2.2314377799999998</v>
      </c>
    </row>
    <row r="849" spans="2:5">
      <c r="B849" s="72" t="s">
        <v>532</v>
      </c>
      <c r="C849" s="51">
        <v>7.2402740000000003</v>
      </c>
      <c r="D849" s="51">
        <v>9.9861937200000011</v>
      </c>
      <c r="E849" s="51">
        <v>2.2314377799999998</v>
      </c>
    </row>
    <row r="850" spans="2:5">
      <c r="B850" s="71">
        <v>13808</v>
      </c>
      <c r="C850" s="51">
        <v>100</v>
      </c>
      <c r="D850" s="51">
        <v>100</v>
      </c>
      <c r="E850" s="51">
        <v>99.999999999999986</v>
      </c>
    </row>
    <row r="851" spans="2:5">
      <c r="B851" s="72" t="s">
        <v>533</v>
      </c>
      <c r="C851" s="51">
        <v>100</v>
      </c>
      <c r="D851" s="51">
        <v>100</v>
      </c>
      <c r="E851" s="51">
        <v>99.999999999999986</v>
      </c>
    </row>
    <row r="852" spans="2:5">
      <c r="B852" s="71">
        <v>14545</v>
      </c>
      <c r="C852" s="51">
        <v>7.4971170000000003</v>
      </c>
      <c r="D852" s="51">
        <v>5.5971169999999999</v>
      </c>
      <c r="E852" s="51">
        <v>3.1772476099999998</v>
      </c>
    </row>
    <row r="853" spans="2:5">
      <c r="B853" s="72" t="s">
        <v>534</v>
      </c>
      <c r="C853" s="51">
        <v>7.4971170000000003</v>
      </c>
      <c r="D853" s="51">
        <v>5.5971169999999999</v>
      </c>
      <c r="E853" s="51">
        <v>3.1772476099999998</v>
      </c>
    </row>
    <row r="854" spans="2:5">
      <c r="B854" s="71">
        <v>14635</v>
      </c>
      <c r="C854" s="51">
        <v>346.15384599999999</v>
      </c>
      <c r="D854" s="51">
        <v>197.15750907</v>
      </c>
      <c r="E854" s="51">
        <v>197.15250906999998</v>
      </c>
    </row>
    <row r="855" spans="2:5">
      <c r="B855" s="72" t="s">
        <v>535</v>
      </c>
      <c r="C855" s="51">
        <v>346.15384599999999</v>
      </c>
      <c r="D855" s="51">
        <v>197.15750907</v>
      </c>
      <c r="E855" s="51">
        <v>197.15250906999998</v>
      </c>
    </row>
    <row r="856" spans="2:5">
      <c r="B856" s="71">
        <v>14756</v>
      </c>
      <c r="C856" s="51">
        <v>0</v>
      </c>
      <c r="D856" s="51">
        <v>0.79195880000000007</v>
      </c>
      <c r="E856" s="51">
        <v>0</v>
      </c>
    </row>
    <row r="857" spans="2:5">
      <c r="B857" s="72" t="s">
        <v>536</v>
      </c>
      <c r="C857" s="51">
        <v>0</v>
      </c>
      <c r="D857" s="51">
        <v>0.79195880000000007</v>
      </c>
      <c r="E857" s="51">
        <v>0</v>
      </c>
    </row>
    <row r="858" spans="2:5">
      <c r="B858" s="71">
        <v>14879</v>
      </c>
      <c r="C858" s="51">
        <v>0</v>
      </c>
      <c r="D858" s="51">
        <v>0</v>
      </c>
      <c r="E858" s="51">
        <v>0</v>
      </c>
    </row>
    <row r="859" spans="2:5">
      <c r="B859" s="72" t="s">
        <v>971</v>
      </c>
      <c r="C859" s="51">
        <v>0</v>
      </c>
      <c r="D859" s="51">
        <v>0</v>
      </c>
      <c r="E859" s="51">
        <v>0</v>
      </c>
    </row>
    <row r="860" spans="2:5">
      <c r="B860" s="71">
        <v>14878</v>
      </c>
      <c r="C860" s="51">
        <v>0</v>
      </c>
      <c r="D860" s="51">
        <v>0</v>
      </c>
      <c r="E860" s="51">
        <v>0</v>
      </c>
    </row>
    <row r="861" spans="2:5">
      <c r="B861" s="72" t="s">
        <v>972</v>
      </c>
      <c r="C861" s="51">
        <v>0</v>
      </c>
      <c r="D861" s="51">
        <v>0</v>
      </c>
      <c r="E861" s="51">
        <v>0</v>
      </c>
    </row>
    <row r="862" spans="2:5">
      <c r="B862" s="70" t="s">
        <v>251</v>
      </c>
      <c r="C862" s="112">
        <v>0</v>
      </c>
      <c r="D862" s="112">
        <v>75</v>
      </c>
      <c r="E862" s="112">
        <v>74.029534889999994</v>
      </c>
    </row>
    <row r="863" spans="2:5">
      <c r="B863" s="71">
        <v>13808</v>
      </c>
      <c r="C863" s="51">
        <v>0</v>
      </c>
      <c r="D863" s="51">
        <v>75</v>
      </c>
      <c r="E863" s="51">
        <v>74.029534889999994</v>
      </c>
    </row>
    <row r="864" spans="2:5">
      <c r="B864" s="72" t="s">
        <v>533</v>
      </c>
      <c r="C864" s="51">
        <v>0</v>
      </c>
      <c r="D864" s="51">
        <v>75</v>
      </c>
      <c r="E864" s="51">
        <v>74.029534889999994</v>
      </c>
    </row>
    <row r="865" spans="2:5">
      <c r="B865" s="70" t="s">
        <v>252</v>
      </c>
      <c r="C865" s="112">
        <v>0</v>
      </c>
      <c r="D865" s="112">
        <v>30</v>
      </c>
      <c r="E865" s="112">
        <v>29.999997280000002</v>
      </c>
    </row>
    <row r="866" spans="2:5">
      <c r="B866" s="71">
        <v>13808</v>
      </c>
      <c r="C866" s="51">
        <v>0</v>
      </c>
      <c r="D866" s="51">
        <v>30</v>
      </c>
      <c r="E866" s="51">
        <v>29.999997280000002</v>
      </c>
    </row>
    <row r="867" spans="2:5">
      <c r="B867" s="72" t="s">
        <v>533</v>
      </c>
      <c r="C867" s="51">
        <v>0</v>
      </c>
      <c r="D867" s="51">
        <v>30</v>
      </c>
      <c r="E867" s="51">
        <v>29.999997280000002</v>
      </c>
    </row>
    <row r="868" spans="2:5">
      <c r="B868" s="65" t="s">
        <v>264</v>
      </c>
      <c r="C868" s="51">
        <v>1015.09126</v>
      </c>
      <c r="D868" s="51">
        <v>788.58427060999998</v>
      </c>
      <c r="E868" s="51">
        <v>733.21487914999989</v>
      </c>
    </row>
    <row r="869" spans="2:5">
      <c r="B869" s="70" t="s">
        <v>250</v>
      </c>
      <c r="C869" s="112">
        <v>814.43005800000003</v>
      </c>
      <c r="D869" s="112">
        <v>517.48980761000007</v>
      </c>
      <c r="E869" s="112">
        <v>462.12083622999995</v>
      </c>
    </row>
    <row r="870" spans="2:5">
      <c r="B870" s="71">
        <v>12544</v>
      </c>
      <c r="C870" s="51">
        <v>61.692154000000002</v>
      </c>
      <c r="D870" s="51">
        <v>1.1744409499999993</v>
      </c>
      <c r="E870" s="51">
        <v>1.1744409499999999</v>
      </c>
    </row>
    <row r="871" spans="2:5">
      <c r="B871" s="72" t="s">
        <v>537</v>
      </c>
      <c r="C871" s="51">
        <v>61.692154000000002</v>
      </c>
      <c r="D871" s="51">
        <v>1.1744409499999993</v>
      </c>
      <c r="E871" s="51">
        <v>1.1744409499999999</v>
      </c>
    </row>
    <row r="872" spans="2:5">
      <c r="B872" s="71">
        <v>12587</v>
      </c>
      <c r="C872" s="51">
        <v>23.248106</v>
      </c>
      <c r="D872" s="51">
        <v>2.5923956999999991</v>
      </c>
      <c r="E872" s="51">
        <v>2.5489226999999999</v>
      </c>
    </row>
    <row r="873" spans="2:5">
      <c r="B873" s="72" t="s">
        <v>538</v>
      </c>
      <c r="C873" s="51">
        <v>23.248106</v>
      </c>
      <c r="D873" s="51">
        <v>2.5923956999999991</v>
      </c>
      <c r="E873" s="51">
        <v>2.5489226999999999</v>
      </c>
    </row>
    <row r="874" spans="2:5">
      <c r="B874" s="71">
        <v>13061</v>
      </c>
      <c r="C874" s="51">
        <v>16.084461000000001</v>
      </c>
      <c r="D874" s="51">
        <v>13.64409618</v>
      </c>
      <c r="E874" s="51">
        <v>13.617428070000001</v>
      </c>
    </row>
    <row r="875" spans="2:5">
      <c r="B875" s="72" t="s">
        <v>539</v>
      </c>
      <c r="C875" s="51">
        <v>16.084461000000001</v>
      </c>
      <c r="D875" s="51">
        <v>13.64409618</v>
      </c>
      <c r="E875" s="51">
        <v>13.617428070000001</v>
      </c>
    </row>
    <row r="876" spans="2:5">
      <c r="B876" s="71">
        <v>13374</v>
      </c>
      <c r="C876" s="51">
        <v>3.9261330000000001</v>
      </c>
      <c r="D876" s="51">
        <v>0</v>
      </c>
      <c r="E876" s="51">
        <v>0</v>
      </c>
    </row>
    <row r="877" spans="2:5">
      <c r="B877" s="72" t="s">
        <v>540</v>
      </c>
      <c r="C877" s="51">
        <v>3.9261330000000001</v>
      </c>
      <c r="D877" s="51">
        <v>0</v>
      </c>
      <c r="E877" s="51">
        <v>0</v>
      </c>
    </row>
    <row r="878" spans="2:5">
      <c r="B878" s="71">
        <v>13411</v>
      </c>
      <c r="C878" s="51">
        <v>104.46398499999999</v>
      </c>
      <c r="D878" s="51">
        <v>29.351039710000002</v>
      </c>
      <c r="E878" s="51">
        <v>28.194276909999999</v>
      </c>
    </row>
    <row r="879" spans="2:5">
      <c r="B879" s="72" t="s">
        <v>541</v>
      </c>
      <c r="C879" s="51">
        <v>104.46398499999999</v>
      </c>
      <c r="D879" s="51">
        <v>29.351039710000002</v>
      </c>
      <c r="E879" s="51">
        <v>28.194276909999999</v>
      </c>
    </row>
    <row r="880" spans="2:5">
      <c r="B880" s="71">
        <v>13438</v>
      </c>
      <c r="C880" s="51">
        <v>18.704284000000001</v>
      </c>
      <c r="D880" s="51">
        <v>9.4749999999999996</v>
      </c>
      <c r="E880" s="51">
        <v>4.47169565</v>
      </c>
    </row>
    <row r="881" spans="2:5">
      <c r="B881" s="72" t="s">
        <v>542</v>
      </c>
      <c r="C881" s="51">
        <v>18.704284000000001</v>
      </c>
      <c r="D881" s="51">
        <v>9.4749999999999996</v>
      </c>
      <c r="E881" s="51">
        <v>4.47169565</v>
      </c>
    </row>
    <row r="882" spans="2:5">
      <c r="B882" s="71">
        <v>13532</v>
      </c>
      <c r="C882" s="51">
        <v>60</v>
      </c>
      <c r="D882" s="51">
        <v>82.495870960000005</v>
      </c>
      <c r="E882" s="51">
        <v>82.495869929999998</v>
      </c>
    </row>
    <row r="883" spans="2:5">
      <c r="B883" s="72" t="s">
        <v>543</v>
      </c>
      <c r="C883" s="51">
        <v>60</v>
      </c>
      <c r="D883" s="51">
        <v>82.495870960000005</v>
      </c>
      <c r="E883" s="51">
        <v>82.495869929999998</v>
      </c>
    </row>
    <row r="884" spans="2:5">
      <c r="B884" s="71">
        <v>13576</v>
      </c>
      <c r="C884" s="51">
        <v>97.019242000000006</v>
      </c>
      <c r="D884" s="51">
        <v>81.935345389999995</v>
      </c>
      <c r="E884" s="51">
        <v>61.141211429999998</v>
      </c>
    </row>
    <row r="885" spans="2:5">
      <c r="B885" s="72" t="s">
        <v>918</v>
      </c>
      <c r="C885" s="51">
        <v>97.019242000000006</v>
      </c>
      <c r="D885" s="51">
        <v>81.935345389999995</v>
      </c>
      <c r="E885" s="51">
        <v>61.141211429999998</v>
      </c>
    </row>
    <row r="886" spans="2:5">
      <c r="B886" s="71">
        <v>13597</v>
      </c>
      <c r="C886" s="51">
        <v>3.5109650000000001</v>
      </c>
      <c r="D886" s="51">
        <v>9.2169819999999998</v>
      </c>
      <c r="E886" s="51">
        <v>9.2169810299999995</v>
      </c>
    </row>
    <row r="887" spans="2:5">
      <c r="B887" s="72" t="s">
        <v>544</v>
      </c>
      <c r="C887" s="51">
        <v>3.5109650000000001</v>
      </c>
      <c r="D887" s="51">
        <v>9.2169819999999998</v>
      </c>
      <c r="E887" s="51">
        <v>9.2169810299999995</v>
      </c>
    </row>
    <row r="888" spans="2:5">
      <c r="B888" s="71">
        <v>13620</v>
      </c>
      <c r="C888" s="51">
        <v>0.82143999999999995</v>
      </c>
      <c r="D888" s="51">
        <v>0</v>
      </c>
      <c r="E888" s="51">
        <v>0</v>
      </c>
    </row>
    <row r="889" spans="2:5">
      <c r="B889" s="72" t="s">
        <v>545</v>
      </c>
      <c r="C889" s="51">
        <v>0.82143999999999995</v>
      </c>
      <c r="D889" s="51">
        <v>0</v>
      </c>
      <c r="E889" s="51">
        <v>0</v>
      </c>
    </row>
    <row r="890" spans="2:5">
      <c r="B890" s="71">
        <v>13806</v>
      </c>
      <c r="C890" s="51">
        <v>130</v>
      </c>
      <c r="D890" s="51">
        <v>235</v>
      </c>
      <c r="E890" s="51">
        <v>233.90323958000002</v>
      </c>
    </row>
    <row r="891" spans="2:5">
      <c r="B891" s="72" t="s">
        <v>546</v>
      </c>
      <c r="C891" s="51">
        <v>130</v>
      </c>
      <c r="D891" s="51">
        <v>235</v>
      </c>
      <c r="E891" s="51">
        <v>233.90323958000002</v>
      </c>
    </row>
    <row r="892" spans="2:5">
      <c r="B892" s="71">
        <v>13896</v>
      </c>
      <c r="C892" s="51">
        <v>133.261686</v>
      </c>
      <c r="D892" s="51">
        <v>7.9044609999999405E-2</v>
      </c>
      <c r="E892" s="51">
        <v>7.9044610000000001E-2</v>
      </c>
    </row>
    <row r="893" spans="2:5">
      <c r="B893" s="72" t="s">
        <v>547</v>
      </c>
      <c r="C893" s="51">
        <v>133.261686</v>
      </c>
      <c r="D893" s="51">
        <v>7.9044609999999405E-2</v>
      </c>
      <c r="E893" s="51">
        <v>7.9044610000000001E-2</v>
      </c>
    </row>
    <row r="894" spans="2:5">
      <c r="B894" s="71">
        <v>14129</v>
      </c>
      <c r="C894" s="51">
        <v>25</v>
      </c>
      <c r="D894" s="51">
        <v>25</v>
      </c>
      <c r="E894" s="51">
        <v>3.5405917600000003</v>
      </c>
    </row>
    <row r="895" spans="2:5">
      <c r="B895" s="72" t="s">
        <v>548</v>
      </c>
      <c r="C895" s="51">
        <v>25</v>
      </c>
      <c r="D895" s="51">
        <v>25</v>
      </c>
      <c r="E895" s="51">
        <v>3.5405917600000003</v>
      </c>
    </row>
    <row r="896" spans="2:5">
      <c r="B896" s="71">
        <v>14215</v>
      </c>
      <c r="C896" s="51">
        <v>46.788364000000001</v>
      </c>
      <c r="D896" s="51">
        <v>12</v>
      </c>
      <c r="E896" s="51">
        <v>10.91967541</v>
      </c>
    </row>
    <row r="897" spans="2:5">
      <c r="B897" s="72" t="s">
        <v>549</v>
      </c>
      <c r="C897" s="51">
        <v>46.788364000000001</v>
      </c>
      <c r="D897" s="51">
        <v>12</v>
      </c>
      <c r="E897" s="51">
        <v>10.91967541</v>
      </c>
    </row>
    <row r="898" spans="2:5">
      <c r="B898" s="71">
        <v>14235</v>
      </c>
      <c r="C898" s="51">
        <v>15.189088999999999</v>
      </c>
      <c r="D898" s="51">
        <v>5.5181435099999998</v>
      </c>
      <c r="E898" s="51">
        <v>3.6839479000000002</v>
      </c>
    </row>
    <row r="899" spans="2:5">
      <c r="B899" s="72" t="s">
        <v>550</v>
      </c>
      <c r="C899" s="51">
        <v>15.189088999999999</v>
      </c>
      <c r="D899" s="51">
        <v>5.5181435099999998</v>
      </c>
      <c r="E899" s="51">
        <v>3.6839479000000002</v>
      </c>
    </row>
    <row r="900" spans="2:5">
      <c r="B900" s="71">
        <v>14236</v>
      </c>
      <c r="C900" s="51">
        <v>7.3082219999999998</v>
      </c>
      <c r="D900" s="51">
        <v>0.308222</v>
      </c>
      <c r="E900" s="51">
        <v>0</v>
      </c>
    </row>
    <row r="901" spans="2:5">
      <c r="B901" s="72" t="s">
        <v>551</v>
      </c>
      <c r="C901" s="51">
        <v>7.3082219999999998</v>
      </c>
      <c r="D901" s="51">
        <v>0.308222</v>
      </c>
      <c r="E901" s="51">
        <v>0</v>
      </c>
    </row>
    <row r="902" spans="2:5">
      <c r="B902" s="71">
        <v>14300</v>
      </c>
      <c r="C902" s="51">
        <v>29.918344999999999</v>
      </c>
      <c r="D902" s="51">
        <v>0</v>
      </c>
      <c r="E902" s="51">
        <v>0</v>
      </c>
    </row>
    <row r="903" spans="2:5">
      <c r="B903" s="72" t="s">
        <v>552</v>
      </c>
      <c r="C903" s="51">
        <v>29.918344999999999</v>
      </c>
      <c r="D903" s="51">
        <v>0</v>
      </c>
      <c r="E903" s="51">
        <v>0</v>
      </c>
    </row>
    <row r="904" spans="2:5">
      <c r="B904" s="71">
        <v>14396</v>
      </c>
      <c r="C904" s="51">
        <v>7.5657160000000001</v>
      </c>
      <c r="D904" s="51">
        <v>2.5657160000000001</v>
      </c>
      <c r="E904" s="51">
        <v>0</v>
      </c>
    </row>
    <row r="905" spans="2:5">
      <c r="B905" s="72" t="s">
        <v>553</v>
      </c>
      <c r="C905" s="51">
        <v>7.5657160000000001</v>
      </c>
      <c r="D905" s="51">
        <v>2.5657160000000001</v>
      </c>
      <c r="E905" s="51">
        <v>0</v>
      </c>
    </row>
    <row r="906" spans="2:5">
      <c r="B906" s="71">
        <v>14397</v>
      </c>
      <c r="C906" s="51">
        <v>27.736283</v>
      </c>
      <c r="D906" s="51">
        <v>7.1335106000000019</v>
      </c>
      <c r="E906" s="51">
        <v>7.1335103000000002</v>
      </c>
    </row>
    <row r="907" spans="2:5">
      <c r="B907" s="72" t="s">
        <v>554</v>
      </c>
      <c r="C907" s="51">
        <v>27.736283</v>
      </c>
      <c r="D907" s="51">
        <v>7.1335106000000019</v>
      </c>
      <c r="E907" s="51">
        <v>7.1335103000000002</v>
      </c>
    </row>
    <row r="908" spans="2:5">
      <c r="B908" s="71">
        <v>14399</v>
      </c>
      <c r="C908" s="51">
        <v>2.1915830000000001</v>
      </c>
      <c r="D908" s="51">
        <v>0</v>
      </c>
      <c r="E908" s="51">
        <v>0</v>
      </c>
    </row>
    <row r="909" spans="2:5">
      <c r="B909" s="72" t="s">
        <v>555</v>
      </c>
      <c r="C909" s="51">
        <v>2.1915830000000001</v>
      </c>
      <c r="D909" s="51">
        <v>0</v>
      </c>
      <c r="E909" s="51">
        <v>0</v>
      </c>
    </row>
    <row r="910" spans="2:5">
      <c r="B910" s="71">
        <v>14822</v>
      </c>
      <c r="C910" s="51">
        <v>0</v>
      </c>
      <c r="D910" s="51">
        <v>0</v>
      </c>
      <c r="E910" s="51">
        <v>0</v>
      </c>
    </row>
    <row r="911" spans="2:5">
      <c r="B911" s="72" t="s">
        <v>973</v>
      </c>
      <c r="C911" s="51">
        <v>0</v>
      </c>
      <c r="D911" s="51">
        <v>0</v>
      </c>
      <c r="E911" s="51">
        <v>0</v>
      </c>
    </row>
    <row r="912" spans="2:5">
      <c r="B912" s="71">
        <v>14826</v>
      </c>
      <c r="C912" s="51">
        <v>0</v>
      </c>
      <c r="D912" s="51">
        <v>0</v>
      </c>
      <c r="E912" s="51">
        <v>0</v>
      </c>
    </row>
    <row r="913" spans="2:5">
      <c r="B913" s="72" t="s">
        <v>974</v>
      </c>
      <c r="C913" s="51">
        <v>0</v>
      </c>
      <c r="D913" s="51">
        <v>0</v>
      </c>
      <c r="E913" s="51">
        <v>0</v>
      </c>
    </row>
    <row r="914" spans="2:5">
      <c r="B914" s="71">
        <v>14827</v>
      </c>
      <c r="C914" s="51">
        <v>0</v>
      </c>
      <c r="D914" s="51">
        <v>0</v>
      </c>
      <c r="E914" s="51">
        <v>0</v>
      </c>
    </row>
    <row r="915" spans="2:5">
      <c r="B915" s="72" t="s">
        <v>975</v>
      </c>
      <c r="C915" s="51">
        <v>0</v>
      </c>
      <c r="D915" s="51">
        <v>0</v>
      </c>
      <c r="E915" s="51">
        <v>0</v>
      </c>
    </row>
    <row r="916" spans="2:5">
      <c r="B916" s="71">
        <v>14824</v>
      </c>
      <c r="C916" s="51">
        <v>0</v>
      </c>
      <c r="D916" s="51">
        <v>0</v>
      </c>
      <c r="E916" s="51">
        <v>0</v>
      </c>
    </row>
    <row r="917" spans="2:5">
      <c r="B917" s="72" t="s">
        <v>976</v>
      </c>
      <c r="C917" s="51">
        <v>0</v>
      </c>
      <c r="D917" s="51">
        <v>0</v>
      </c>
      <c r="E917" s="51">
        <v>0</v>
      </c>
    </row>
    <row r="918" spans="2:5">
      <c r="B918" s="71">
        <v>14825</v>
      </c>
      <c r="C918" s="51">
        <v>0</v>
      </c>
      <c r="D918" s="51">
        <v>0</v>
      </c>
      <c r="E918" s="51">
        <v>0</v>
      </c>
    </row>
    <row r="919" spans="2:5">
      <c r="B919" s="72" t="s">
        <v>977</v>
      </c>
      <c r="C919" s="51">
        <v>0</v>
      </c>
      <c r="D919" s="51">
        <v>0</v>
      </c>
      <c r="E919" s="51">
        <v>0</v>
      </c>
    </row>
    <row r="920" spans="2:5">
      <c r="B920" s="70" t="s">
        <v>251</v>
      </c>
      <c r="C920" s="112">
        <v>0</v>
      </c>
      <c r="D920" s="112">
        <v>50</v>
      </c>
      <c r="E920" s="112">
        <v>49.999583579999999</v>
      </c>
    </row>
    <row r="921" spans="2:5">
      <c r="B921" s="71">
        <v>13806</v>
      </c>
      <c r="C921" s="51">
        <v>0</v>
      </c>
      <c r="D921" s="51">
        <v>50</v>
      </c>
      <c r="E921" s="51">
        <v>49.999583579999999</v>
      </c>
    </row>
    <row r="922" spans="2:5">
      <c r="B922" s="72" t="s">
        <v>546</v>
      </c>
      <c r="C922" s="51">
        <v>0</v>
      </c>
      <c r="D922" s="51">
        <v>50</v>
      </c>
      <c r="E922" s="51">
        <v>49.999583579999999</v>
      </c>
    </row>
    <row r="923" spans="2:5">
      <c r="B923" s="70" t="s">
        <v>273</v>
      </c>
      <c r="C923" s="112">
        <v>200.661202</v>
      </c>
      <c r="D923" s="112">
        <v>57.899999999999991</v>
      </c>
      <c r="E923" s="112">
        <v>57.9</v>
      </c>
    </row>
    <row r="924" spans="2:5">
      <c r="B924" s="71">
        <v>14625</v>
      </c>
      <c r="C924" s="51">
        <v>200.661202</v>
      </c>
      <c r="D924" s="51">
        <v>57.899999999999991</v>
      </c>
      <c r="E924" s="51">
        <v>57.9</v>
      </c>
    </row>
    <row r="925" spans="2:5">
      <c r="B925" s="72" t="s">
        <v>556</v>
      </c>
      <c r="C925" s="51">
        <v>200.661202</v>
      </c>
      <c r="D925" s="51">
        <v>57.899999999999991</v>
      </c>
      <c r="E925" s="51">
        <v>57.9</v>
      </c>
    </row>
    <row r="926" spans="2:5">
      <c r="B926" s="70" t="s">
        <v>252</v>
      </c>
      <c r="C926" s="112">
        <v>0</v>
      </c>
      <c r="D926" s="112">
        <v>163.19446300000001</v>
      </c>
      <c r="E926" s="112">
        <v>163.19445934000001</v>
      </c>
    </row>
    <row r="927" spans="2:5">
      <c r="B927" s="71">
        <v>13480</v>
      </c>
      <c r="C927" s="51">
        <v>0</v>
      </c>
      <c r="D927" s="51">
        <v>117.083583</v>
      </c>
      <c r="E927" s="51">
        <v>117.08358206</v>
      </c>
    </row>
    <row r="928" spans="2:5">
      <c r="B928" s="72" t="s">
        <v>557</v>
      </c>
      <c r="C928" s="51">
        <v>0</v>
      </c>
      <c r="D928" s="51">
        <v>117.083583</v>
      </c>
      <c r="E928" s="51">
        <v>117.08358206</v>
      </c>
    </row>
    <row r="929" spans="2:5">
      <c r="B929" s="71">
        <v>13532</v>
      </c>
      <c r="C929" s="51">
        <v>0</v>
      </c>
      <c r="D929" s="51">
        <v>8.8108799999999992</v>
      </c>
      <c r="E929" s="51">
        <v>8.8108799999999992</v>
      </c>
    </row>
    <row r="930" spans="2:5">
      <c r="B930" s="72" t="s">
        <v>543</v>
      </c>
      <c r="C930" s="51">
        <v>0</v>
      </c>
      <c r="D930" s="51">
        <v>8.8108799999999992</v>
      </c>
      <c r="E930" s="51">
        <v>8.8108799999999992</v>
      </c>
    </row>
    <row r="931" spans="2:5">
      <c r="B931" s="71">
        <v>13806</v>
      </c>
      <c r="C931" s="51">
        <v>0</v>
      </c>
      <c r="D931" s="51">
        <v>30</v>
      </c>
      <c r="E931" s="51">
        <v>29.999997280000002</v>
      </c>
    </row>
    <row r="932" spans="2:5">
      <c r="B932" s="72" t="s">
        <v>546</v>
      </c>
      <c r="C932" s="51">
        <v>0</v>
      </c>
      <c r="D932" s="51">
        <v>30</v>
      </c>
      <c r="E932" s="51">
        <v>29.999997280000002</v>
      </c>
    </row>
    <row r="933" spans="2:5">
      <c r="B933" s="71">
        <v>13958</v>
      </c>
      <c r="C933" s="51">
        <v>0</v>
      </c>
      <c r="D933" s="51">
        <v>0</v>
      </c>
      <c r="E933" s="51">
        <v>0</v>
      </c>
    </row>
    <row r="934" spans="2:5">
      <c r="B934" s="72" t="s">
        <v>558</v>
      </c>
      <c r="C934" s="51">
        <v>0</v>
      </c>
      <c r="D934" s="51">
        <v>0</v>
      </c>
      <c r="E934" s="51">
        <v>0</v>
      </c>
    </row>
    <row r="935" spans="2:5">
      <c r="B935" s="71">
        <v>13962</v>
      </c>
      <c r="C935" s="51">
        <v>0</v>
      </c>
      <c r="D935" s="51">
        <v>7.3</v>
      </c>
      <c r="E935" s="51">
        <v>7.3</v>
      </c>
    </row>
    <row r="936" spans="2:5">
      <c r="B936" s="72" t="s">
        <v>559</v>
      </c>
      <c r="C936" s="51">
        <v>0</v>
      </c>
      <c r="D936" s="51">
        <v>7.3</v>
      </c>
      <c r="E936" s="51">
        <v>7.3</v>
      </c>
    </row>
    <row r="937" spans="2:5">
      <c r="B937" s="71">
        <v>13969</v>
      </c>
      <c r="C937" s="51">
        <v>0</v>
      </c>
      <c r="D937" s="51">
        <v>0</v>
      </c>
      <c r="E937" s="51">
        <v>0</v>
      </c>
    </row>
    <row r="938" spans="2:5">
      <c r="B938" s="72" t="s">
        <v>560</v>
      </c>
      <c r="C938" s="51">
        <v>0</v>
      </c>
      <c r="D938" s="51">
        <v>0</v>
      </c>
      <c r="E938" s="51">
        <v>0</v>
      </c>
    </row>
    <row r="939" spans="2:5">
      <c r="B939" s="71">
        <v>13974</v>
      </c>
      <c r="C939" s="51">
        <v>0</v>
      </c>
      <c r="D939" s="51">
        <v>0</v>
      </c>
      <c r="E939" s="51">
        <v>0</v>
      </c>
    </row>
    <row r="940" spans="2:5">
      <c r="B940" s="72" t="s">
        <v>561</v>
      </c>
      <c r="C940" s="51">
        <v>0</v>
      </c>
      <c r="D940" s="51">
        <v>0</v>
      </c>
      <c r="E940" s="51">
        <v>0</v>
      </c>
    </row>
    <row r="941" spans="2:5">
      <c r="B941" s="65" t="s">
        <v>562</v>
      </c>
      <c r="C941" s="51">
        <v>204.78873899999999</v>
      </c>
      <c r="D941" s="51">
        <v>248.27840117000002</v>
      </c>
      <c r="E941" s="51">
        <v>232.35341957</v>
      </c>
    </row>
    <row r="942" spans="2:5">
      <c r="B942" s="70" t="s">
        <v>250</v>
      </c>
      <c r="C942" s="112">
        <v>204.78873899999999</v>
      </c>
      <c r="D942" s="112">
        <v>173.27840117000002</v>
      </c>
      <c r="E942" s="112">
        <v>157.40300239000001</v>
      </c>
    </row>
    <row r="943" spans="2:5">
      <c r="B943" s="71">
        <v>12532</v>
      </c>
      <c r="C943" s="51">
        <v>5.3908880000000003</v>
      </c>
      <c r="D943" s="51">
        <v>4.9566859900000013</v>
      </c>
      <c r="E943" s="51">
        <v>4.9566859900000004</v>
      </c>
    </row>
    <row r="944" spans="2:5">
      <c r="B944" s="72" t="s">
        <v>563</v>
      </c>
      <c r="C944" s="51">
        <v>5.3908880000000003</v>
      </c>
      <c r="D944" s="51">
        <v>4.9566859900000013</v>
      </c>
      <c r="E944" s="51">
        <v>4.9566859900000004</v>
      </c>
    </row>
    <row r="945" spans="2:5">
      <c r="B945" s="71">
        <v>12574</v>
      </c>
      <c r="C945" s="51">
        <v>11.437504000000001</v>
      </c>
      <c r="D945" s="51">
        <v>18.038210429999999</v>
      </c>
      <c r="E945" s="51">
        <v>14.285121419999999</v>
      </c>
    </row>
    <row r="946" spans="2:5">
      <c r="B946" s="72" t="s">
        <v>564</v>
      </c>
      <c r="C946" s="51">
        <v>11.437504000000001</v>
      </c>
      <c r="D946" s="51">
        <v>18.038210429999999</v>
      </c>
      <c r="E946" s="51">
        <v>14.285121419999999</v>
      </c>
    </row>
    <row r="947" spans="2:5">
      <c r="B947" s="71">
        <v>13051</v>
      </c>
      <c r="C947" s="51">
        <v>3.3092609999999998</v>
      </c>
      <c r="D947" s="51">
        <v>0</v>
      </c>
      <c r="E947" s="51">
        <v>0</v>
      </c>
    </row>
    <row r="948" spans="2:5">
      <c r="B948" s="72" t="s">
        <v>565</v>
      </c>
      <c r="C948" s="51">
        <v>3.3092609999999998</v>
      </c>
      <c r="D948" s="51">
        <v>0</v>
      </c>
      <c r="E948" s="51">
        <v>0</v>
      </c>
    </row>
    <row r="949" spans="2:5">
      <c r="B949" s="71">
        <v>13401</v>
      </c>
      <c r="C949" s="51">
        <v>20.879773</v>
      </c>
      <c r="D949" s="51">
        <v>13.493097109999999</v>
      </c>
      <c r="E949" s="51">
        <v>5.6680216799999998</v>
      </c>
    </row>
    <row r="950" spans="2:5">
      <c r="B950" s="72" t="s">
        <v>566</v>
      </c>
      <c r="C950" s="51">
        <v>20.879773</v>
      </c>
      <c r="D950" s="51">
        <v>13.493097109999999</v>
      </c>
      <c r="E950" s="51">
        <v>5.6680216799999998</v>
      </c>
    </row>
    <row r="951" spans="2:5">
      <c r="B951" s="71">
        <v>13456</v>
      </c>
      <c r="C951" s="51">
        <v>0.14254600000000001</v>
      </c>
      <c r="D951" s="51">
        <v>0</v>
      </c>
      <c r="E951" s="51">
        <v>0</v>
      </c>
    </row>
    <row r="952" spans="2:5">
      <c r="B952" s="72" t="s">
        <v>567</v>
      </c>
      <c r="C952" s="51">
        <v>0.14254600000000001</v>
      </c>
      <c r="D952" s="51">
        <v>0</v>
      </c>
      <c r="E952" s="51">
        <v>0</v>
      </c>
    </row>
    <row r="953" spans="2:5">
      <c r="B953" s="71">
        <v>13558</v>
      </c>
      <c r="C953" s="51">
        <v>24.981863000000001</v>
      </c>
      <c r="D953" s="51">
        <v>4.50116066</v>
      </c>
      <c r="E953" s="51">
        <v>4.5011599699999998</v>
      </c>
    </row>
    <row r="954" spans="2:5">
      <c r="B954" s="72" t="s">
        <v>568</v>
      </c>
      <c r="C954" s="51">
        <v>24.981863000000001</v>
      </c>
      <c r="D954" s="51">
        <v>4.50116066</v>
      </c>
      <c r="E954" s="51">
        <v>4.5011599699999998</v>
      </c>
    </row>
    <row r="955" spans="2:5">
      <c r="B955" s="71">
        <v>13595</v>
      </c>
      <c r="C955" s="51">
        <v>0.83579000000000003</v>
      </c>
      <c r="D955" s="51">
        <v>2.2231329800000008</v>
      </c>
      <c r="E955" s="51">
        <v>2.2231313099999999</v>
      </c>
    </row>
    <row r="956" spans="2:5">
      <c r="B956" s="72" t="s">
        <v>886</v>
      </c>
      <c r="C956" s="51">
        <v>0.83579000000000003</v>
      </c>
      <c r="D956" s="51">
        <v>2.2231329800000008</v>
      </c>
      <c r="E956" s="51">
        <v>2.2231313099999999</v>
      </c>
    </row>
    <row r="957" spans="2:5">
      <c r="B957" s="71">
        <v>13810</v>
      </c>
      <c r="C957" s="51">
        <v>110</v>
      </c>
      <c r="D957" s="51">
        <v>106.7</v>
      </c>
      <c r="E957" s="51">
        <v>106.69008787999999</v>
      </c>
    </row>
    <row r="958" spans="2:5">
      <c r="B958" s="72" t="s">
        <v>569</v>
      </c>
      <c r="C958" s="51">
        <v>110</v>
      </c>
      <c r="D958" s="51">
        <v>106.7</v>
      </c>
      <c r="E958" s="51">
        <v>106.69008787999999</v>
      </c>
    </row>
    <row r="959" spans="2:5">
      <c r="B959" s="71">
        <v>14596</v>
      </c>
      <c r="C959" s="51">
        <v>27.811114</v>
      </c>
      <c r="D959" s="51">
        <v>23.366114</v>
      </c>
      <c r="E959" s="51">
        <v>19.078794139999999</v>
      </c>
    </row>
    <row r="960" spans="2:5">
      <c r="B960" s="72" t="s">
        <v>570</v>
      </c>
      <c r="C960" s="51">
        <v>27.811114</v>
      </c>
      <c r="D960" s="51">
        <v>23.366114</v>
      </c>
      <c r="E960" s="51">
        <v>19.078794139999999</v>
      </c>
    </row>
    <row r="961" spans="2:5">
      <c r="B961" s="70" t="s">
        <v>251</v>
      </c>
      <c r="C961" s="112">
        <v>0</v>
      </c>
      <c r="D961" s="112">
        <v>75</v>
      </c>
      <c r="E961" s="112">
        <v>74.950417179999988</v>
      </c>
    </row>
    <row r="962" spans="2:5">
      <c r="B962" s="71">
        <v>13810</v>
      </c>
      <c r="C962" s="51">
        <v>0</v>
      </c>
      <c r="D962" s="51">
        <v>75</v>
      </c>
      <c r="E962" s="51">
        <v>74.950417179999988</v>
      </c>
    </row>
    <row r="963" spans="2:5">
      <c r="B963" s="72" t="s">
        <v>569</v>
      </c>
      <c r="C963" s="51">
        <v>0</v>
      </c>
      <c r="D963" s="51">
        <v>75</v>
      </c>
      <c r="E963" s="51">
        <v>74.950417179999988</v>
      </c>
    </row>
    <row r="964" spans="2:5">
      <c r="B964" s="70" t="s">
        <v>252</v>
      </c>
      <c r="C964" s="112">
        <v>0</v>
      </c>
      <c r="D964" s="112">
        <v>0</v>
      </c>
      <c r="E964" s="112">
        <v>0</v>
      </c>
    </row>
    <row r="965" spans="2:5">
      <c r="B965" s="71">
        <v>6102</v>
      </c>
      <c r="C965" s="51">
        <v>0</v>
      </c>
      <c r="D965" s="51">
        <v>0</v>
      </c>
      <c r="E965" s="51">
        <v>0</v>
      </c>
    </row>
    <row r="966" spans="2:5">
      <c r="B966" s="72" t="s">
        <v>571</v>
      </c>
      <c r="C966" s="51">
        <v>0</v>
      </c>
      <c r="D966" s="51">
        <v>0</v>
      </c>
      <c r="E966" s="51">
        <v>0</v>
      </c>
    </row>
    <row r="967" spans="2:5">
      <c r="B967" s="65" t="s">
        <v>265</v>
      </c>
      <c r="C967" s="51">
        <v>959.82303200000001</v>
      </c>
      <c r="D967" s="51">
        <v>525.28504883000005</v>
      </c>
      <c r="E967" s="51">
        <v>395.32243325000002</v>
      </c>
    </row>
    <row r="968" spans="2:5">
      <c r="B968" s="70" t="s">
        <v>250</v>
      </c>
      <c r="C968" s="112">
        <v>642.883779</v>
      </c>
      <c r="D968" s="112">
        <v>274.48050284000004</v>
      </c>
      <c r="E968" s="112">
        <v>235.26424066999999</v>
      </c>
    </row>
    <row r="969" spans="2:5">
      <c r="B969" s="71">
        <v>12556</v>
      </c>
      <c r="C969" s="51">
        <v>34.268635000000003</v>
      </c>
      <c r="D969" s="51">
        <v>53.019592780000004</v>
      </c>
      <c r="E969" s="51">
        <v>49.138041519999994</v>
      </c>
    </row>
    <row r="970" spans="2:5">
      <c r="B970" s="72" t="s">
        <v>572</v>
      </c>
      <c r="C970" s="51">
        <v>34.268635000000003</v>
      </c>
      <c r="D970" s="51">
        <v>53.019592780000004</v>
      </c>
      <c r="E970" s="51">
        <v>49.138041519999994</v>
      </c>
    </row>
    <row r="971" spans="2:5">
      <c r="B971" s="71">
        <v>12588</v>
      </c>
      <c r="C971" s="51">
        <v>19.379477000000001</v>
      </c>
      <c r="D971" s="51">
        <v>14.38438575</v>
      </c>
      <c r="E971" s="51">
        <v>8.7943566000000004</v>
      </c>
    </row>
    <row r="972" spans="2:5">
      <c r="B972" s="72" t="s">
        <v>573</v>
      </c>
      <c r="C972" s="51">
        <v>19.379477000000001</v>
      </c>
      <c r="D972" s="51">
        <v>14.38438575</v>
      </c>
      <c r="E972" s="51">
        <v>8.7943566000000004</v>
      </c>
    </row>
    <row r="973" spans="2:5">
      <c r="B973" s="71">
        <v>13062</v>
      </c>
      <c r="C973" s="51">
        <v>7.0139999999999994E-2</v>
      </c>
      <c r="D973" s="51">
        <v>0</v>
      </c>
      <c r="E973" s="51">
        <v>0</v>
      </c>
    </row>
    <row r="974" spans="2:5">
      <c r="B974" s="72" t="s">
        <v>574</v>
      </c>
      <c r="C974" s="51">
        <v>7.0139999999999994E-2</v>
      </c>
      <c r="D974" s="51">
        <v>0</v>
      </c>
      <c r="E974" s="51">
        <v>0</v>
      </c>
    </row>
    <row r="975" spans="2:5">
      <c r="B975" s="71">
        <v>13412</v>
      </c>
      <c r="C975" s="51">
        <v>35.031114000000002</v>
      </c>
      <c r="D975" s="51">
        <v>42.184943629999992</v>
      </c>
      <c r="E975" s="51">
        <v>26.795406580000002</v>
      </c>
    </row>
    <row r="976" spans="2:5">
      <c r="B976" s="72" t="s">
        <v>575</v>
      </c>
      <c r="C976" s="51">
        <v>35.031114000000002</v>
      </c>
      <c r="D976" s="51">
        <v>42.184943629999992</v>
      </c>
      <c r="E976" s="51">
        <v>26.795406580000002</v>
      </c>
    </row>
    <row r="977" spans="2:5">
      <c r="B977" s="71">
        <v>13462</v>
      </c>
      <c r="C977" s="51">
        <v>16.622897999999999</v>
      </c>
      <c r="D977" s="51">
        <v>2.2825255800000002</v>
      </c>
      <c r="E977" s="51">
        <v>2.2825255800000002</v>
      </c>
    </row>
    <row r="978" spans="2:5">
      <c r="B978" s="72" t="s">
        <v>576</v>
      </c>
      <c r="C978" s="51">
        <v>16.622897999999999</v>
      </c>
      <c r="D978" s="51">
        <v>2.2825255800000002</v>
      </c>
      <c r="E978" s="51">
        <v>2.2825255800000002</v>
      </c>
    </row>
    <row r="979" spans="2:5">
      <c r="B979" s="71">
        <v>13551</v>
      </c>
      <c r="C979" s="51">
        <v>65.787778000000003</v>
      </c>
      <c r="D979" s="51">
        <v>17.519770100000002</v>
      </c>
      <c r="E979" s="51">
        <v>3.1650271000000001</v>
      </c>
    </row>
    <row r="980" spans="2:5">
      <c r="B980" s="72" t="s">
        <v>577</v>
      </c>
      <c r="C980" s="51">
        <v>65.787778000000003</v>
      </c>
      <c r="D980" s="51">
        <v>17.519770100000002</v>
      </c>
      <c r="E980" s="51">
        <v>3.1650271000000001</v>
      </c>
    </row>
    <row r="981" spans="2:5">
      <c r="B981" s="71">
        <v>13816</v>
      </c>
      <c r="C981" s="51">
        <v>100</v>
      </c>
      <c r="D981" s="51">
        <v>122</v>
      </c>
      <c r="E981" s="51">
        <v>121.99999828999999</v>
      </c>
    </row>
    <row r="982" spans="2:5">
      <c r="B982" s="72" t="s">
        <v>578</v>
      </c>
      <c r="C982" s="51">
        <v>100</v>
      </c>
      <c r="D982" s="51">
        <v>122</v>
      </c>
      <c r="E982" s="51">
        <v>121.99999828999999</v>
      </c>
    </row>
    <row r="983" spans="2:5">
      <c r="B983" s="71">
        <v>13946</v>
      </c>
      <c r="C983" s="51">
        <v>371.72373700000003</v>
      </c>
      <c r="D983" s="51">
        <v>23.089285</v>
      </c>
      <c r="E983" s="51">
        <v>23.088885000000001</v>
      </c>
    </row>
    <row r="984" spans="2:5">
      <c r="B984" s="72" t="s">
        <v>579</v>
      </c>
      <c r="C984" s="51">
        <v>371.72373700000003</v>
      </c>
      <c r="D984" s="51">
        <v>23.089285</v>
      </c>
      <c r="E984" s="51">
        <v>23.088885000000001</v>
      </c>
    </row>
    <row r="985" spans="2:5">
      <c r="B985" s="71">
        <v>14853</v>
      </c>
      <c r="C985" s="51">
        <v>0</v>
      </c>
      <c r="D985" s="51">
        <v>0</v>
      </c>
      <c r="E985" s="51">
        <v>0</v>
      </c>
    </row>
    <row r="986" spans="2:5">
      <c r="B986" s="72" t="s">
        <v>978</v>
      </c>
      <c r="C986" s="51">
        <v>0</v>
      </c>
      <c r="D986" s="51">
        <v>0</v>
      </c>
      <c r="E986" s="51">
        <v>0</v>
      </c>
    </row>
    <row r="987" spans="2:5">
      <c r="B987" s="71">
        <v>14851</v>
      </c>
      <c r="C987" s="51">
        <v>0</v>
      </c>
      <c r="D987" s="51">
        <v>0</v>
      </c>
      <c r="E987" s="51">
        <v>0</v>
      </c>
    </row>
    <row r="988" spans="2:5">
      <c r="B988" s="72" t="s">
        <v>979</v>
      </c>
      <c r="C988" s="51">
        <v>0</v>
      </c>
      <c r="D988" s="51">
        <v>0</v>
      </c>
      <c r="E988" s="51">
        <v>0</v>
      </c>
    </row>
    <row r="989" spans="2:5">
      <c r="B989" s="71">
        <v>14852</v>
      </c>
      <c r="C989" s="51">
        <v>0</v>
      </c>
      <c r="D989" s="51">
        <v>0</v>
      </c>
      <c r="E989" s="51">
        <v>0</v>
      </c>
    </row>
    <row r="990" spans="2:5">
      <c r="B990" s="72" t="s">
        <v>980</v>
      </c>
      <c r="C990" s="51">
        <v>0</v>
      </c>
      <c r="D990" s="51">
        <v>0</v>
      </c>
      <c r="E990" s="51">
        <v>0</v>
      </c>
    </row>
    <row r="991" spans="2:5">
      <c r="B991" s="70" t="s">
        <v>251</v>
      </c>
      <c r="C991" s="112">
        <v>0</v>
      </c>
      <c r="D991" s="112">
        <v>25</v>
      </c>
      <c r="E991" s="112">
        <v>24.999999980000002</v>
      </c>
    </row>
    <row r="992" spans="2:5">
      <c r="B992" s="71">
        <v>13816</v>
      </c>
      <c r="C992" s="51">
        <v>0</v>
      </c>
      <c r="D992" s="51">
        <v>25</v>
      </c>
      <c r="E992" s="51">
        <v>24.999999980000002</v>
      </c>
    </row>
    <row r="993" spans="2:5">
      <c r="B993" s="72" t="s">
        <v>578</v>
      </c>
      <c r="C993" s="51">
        <v>0</v>
      </c>
      <c r="D993" s="51">
        <v>25</v>
      </c>
      <c r="E993" s="51">
        <v>24.999999980000002</v>
      </c>
    </row>
    <row r="994" spans="2:5">
      <c r="B994" s="70" t="s">
        <v>273</v>
      </c>
      <c r="C994" s="112">
        <v>316.93925300000001</v>
      </c>
      <c r="D994" s="112">
        <v>169.64634998999998</v>
      </c>
      <c r="E994" s="112">
        <v>78.900000000000006</v>
      </c>
    </row>
    <row r="995" spans="2:5">
      <c r="B995" s="71">
        <v>14617</v>
      </c>
      <c r="C995" s="51">
        <v>247.317834</v>
      </c>
      <c r="D995" s="51">
        <v>132.03318293999999</v>
      </c>
      <c r="E995" s="51">
        <v>78.900000000000006</v>
      </c>
    </row>
    <row r="996" spans="2:5">
      <c r="B996" s="72" t="s">
        <v>580</v>
      </c>
      <c r="C996" s="51">
        <v>247.317834</v>
      </c>
      <c r="D996" s="51">
        <v>132.03318293999999</v>
      </c>
      <c r="E996" s="51">
        <v>78.900000000000006</v>
      </c>
    </row>
    <row r="997" spans="2:5">
      <c r="B997" s="71">
        <v>14620</v>
      </c>
      <c r="C997" s="51">
        <v>69.621419000000003</v>
      </c>
      <c r="D997" s="51">
        <v>37.613167049999994</v>
      </c>
      <c r="E997" s="51">
        <v>0</v>
      </c>
    </row>
    <row r="998" spans="2:5">
      <c r="B998" s="72" t="s">
        <v>581</v>
      </c>
      <c r="C998" s="51">
        <v>69.621419000000003</v>
      </c>
      <c r="D998" s="51">
        <v>37.613167049999994</v>
      </c>
      <c r="E998" s="51">
        <v>0</v>
      </c>
    </row>
    <row r="999" spans="2:5">
      <c r="B999" s="70" t="s">
        <v>252</v>
      </c>
      <c r="C999" s="112">
        <v>0</v>
      </c>
      <c r="D999" s="112">
        <v>56.158195999999997</v>
      </c>
      <c r="E999" s="112">
        <v>56.1581926</v>
      </c>
    </row>
    <row r="1000" spans="2:5">
      <c r="B1000" s="71">
        <v>13642</v>
      </c>
      <c r="C1000" s="51">
        <v>0</v>
      </c>
      <c r="D1000" s="51">
        <v>26.158196</v>
      </c>
      <c r="E1000" s="51">
        <v>26.158195320000001</v>
      </c>
    </row>
    <row r="1001" spans="2:5">
      <c r="B1001" s="72" t="s">
        <v>582</v>
      </c>
      <c r="C1001" s="51">
        <v>0</v>
      </c>
      <c r="D1001" s="51">
        <v>26.158196</v>
      </c>
      <c r="E1001" s="51">
        <v>26.158195320000001</v>
      </c>
    </row>
    <row r="1002" spans="2:5">
      <c r="B1002" s="71">
        <v>13816</v>
      </c>
      <c r="C1002" s="51">
        <v>0</v>
      </c>
      <c r="D1002" s="51">
        <v>30</v>
      </c>
      <c r="E1002" s="51">
        <v>29.999997280000002</v>
      </c>
    </row>
    <row r="1003" spans="2:5">
      <c r="B1003" s="72" t="s">
        <v>578</v>
      </c>
      <c r="C1003" s="51">
        <v>0</v>
      </c>
      <c r="D1003" s="51">
        <v>30</v>
      </c>
      <c r="E1003" s="51">
        <v>29.999997280000002</v>
      </c>
    </row>
    <row r="1004" spans="2:5">
      <c r="B1004" s="65" t="s">
        <v>266</v>
      </c>
      <c r="C1004" s="51">
        <v>1928.5738679999999</v>
      </c>
      <c r="D1004" s="51">
        <v>2165.5117056800004</v>
      </c>
      <c r="E1004" s="51">
        <v>1582.5171453500002</v>
      </c>
    </row>
    <row r="1005" spans="2:5">
      <c r="B1005" s="70" t="s">
        <v>250</v>
      </c>
      <c r="C1005" s="112">
        <v>1828.5976929999999</v>
      </c>
      <c r="D1005" s="112">
        <v>1658.45237694</v>
      </c>
      <c r="E1005" s="112">
        <v>1089.99619409</v>
      </c>
    </row>
    <row r="1006" spans="2:5">
      <c r="B1006" s="71">
        <v>12091</v>
      </c>
      <c r="C1006" s="51">
        <v>31.715517999999999</v>
      </c>
      <c r="D1006" s="51">
        <v>0</v>
      </c>
      <c r="E1006" s="51">
        <v>0</v>
      </c>
    </row>
    <row r="1007" spans="2:5">
      <c r="B1007" s="72" t="s">
        <v>583</v>
      </c>
      <c r="C1007" s="51">
        <v>31.715517999999999</v>
      </c>
      <c r="D1007" s="51">
        <v>0</v>
      </c>
      <c r="E1007" s="51">
        <v>0</v>
      </c>
    </row>
    <row r="1008" spans="2:5">
      <c r="B1008" s="71">
        <v>12547</v>
      </c>
      <c r="C1008" s="51">
        <v>84.537451000000004</v>
      </c>
      <c r="D1008" s="51">
        <v>23.371373380000001</v>
      </c>
      <c r="E1008" s="51">
        <v>15.66711982</v>
      </c>
    </row>
    <row r="1009" spans="2:5">
      <c r="B1009" s="72" t="s">
        <v>584</v>
      </c>
      <c r="C1009" s="51">
        <v>84.537451000000004</v>
      </c>
      <c r="D1009" s="51">
        <v>23.371373380000001</v>
      </c>
      <c r="E1009" s="51">
        <v>15.66711982</v>
      </c>
    </row>
    <row r="1010" spans="2:5">
      <c r="B1010" s="71">
        <v>12589</v>
      </c>
      <c r="C1010" s="51">
        <v>13.670289</v>
      </c>
      <c r="D1010" s="51">
        <v>13.292330559999998</v>
      </c>
      <c r="E1010" s="51">
        <v>13.153300949999998</v>
      </c>
    </row>
    <row r="1011" spans="2:5">
      <c r="B1011" s="72" t="s">
        <v>585</v>
      </c>
      <c r="C1011" s="51">
        <v>13.670289</v>
      </c>
      <c r="D1011" s="51">
        <v>13.292330559999998</v>
      </c>
      <c r="E1011" s="51">
        <v>13.153300949999998</v>
      </c>
    </row>
    <row r="1012" spans="2:5">
      <c r="B1012" s="71">
        <v>13058</v>
      </c>
      <c r="C1012" s="51">
        <v>18.421782</v>
      </c>
      <c r="D1012" s="51">
        <v>0</v>
      </c>
      <c r="E1012" s="51">
        <v>0</v>
      </c>
    </row>
    <row r="1013" spans="2:5">
      <c r="B1013" s="72" t="s">
        <v>586</v>
      </c>
      <c r="C1013" s="51">
        <v>18.421782</v>
      </c>
      <c r="D1013" s="51">
        <v>0</v>
      </c>
      <c r="E1013" s="51">
        <v>0</v>
      </c>
    </row>
    <row r="1014" spans="2:5">
      <c r="B1014" s="71">
        <v>13376</v>
      </c>
      <c r="C1014" s="51">
        <v>5.5354210000000004</v>
      </c>
      <c r="D1014" s="51">
        <v>28.563421000000002</v>
      </c>
      <c r="E1014" s="51">
        <v>18.399664179999998</v>
      </c>
    </row>
    <row r="1015" spans="2:5">
      <c r="B1015" s="72" t="s">
        <v>587</v>
      </c>
      <c r="C1015" s="51">
        <v>5.5354210000000004</v>
      </c>
      <c r="D1015" s="51">
        <v>28.563421000000002</v>
      </c>
      <c r="E1015" s="51">
        <v>18.399664179999998</v>
      </c>
    </row>
    <row r="1016" spans="2:5">
      <c r="B1016" s="71">
        <v>13413</v>
      </c>
      <c r="C1016" s="51">
        <v>178.028255</v>
      </c>
      <c r="D1016" s="51">
        <v>134.39248042</v>
      </c>
      <c r="E1016" s="51">
        <v>96.481835719999992</v>
      </c>
    </row>
    <row r="1017" spans="2:5">
      <c r="B1017" s="72" t="s">
        <v>588</v>
      </c>
      <c r="C1017" s="51">
        <v>178.028255</v>
      </c>
      <c r="D1017" s="51">
        <v>134.39248042</v>
      </c>
      <c r="E1017" s="51">
        <v>96.481835719999992</v>
      </c>
    </row>
    <row r="1018" spans="2:5">
      <c r="B1018" s="71">
        <v>13428</v>
      </c>
      <c r="C1018" s="51">
        <v>25.471648999999999</v>
      </c>
      <c r="D1018" s="51">
        <v>12.701545439999997</v>
      </c>
      <c r="E1018" s="51">
        <v>5.5126085699999994</v>
      </c>
    </row>
    <row r="1019" spans="2:5">
      <c r="B1019" s="72" t="s">
        <v>589</v>
      </c>
      <c r="C1019" s="51">
        <v>25.471648999999999</v>
      </c>
      <c r="D1019" s="51">
        <v>12.701545439999997</v>
      </c>
      <c r="E1019" s="51">
        <v>5.5126085699999994</v>
      </c>
    </row>
    <row r="1020" spans="2:5">
      <c r="B1020" s="71">
        <v>13554</v>
      </c>
      <c r="C1020" s="51">
        <v>184.155475</v>
      </c>
      <c r="D1020" s="51">
        <v>186.03713203999996</v>
      </c>
      <c r="E1020" s="51">
        <v>134.81077002000001</v>
      </c>
    </row>
    <row r="1021" spans="2:5">
      <c r="B1021" s="72" t="s">
        <v>919</v>
      </c>
      <c r="C1021" s="51">
        <v>184.155475</v>
      </c>
      <c r="D1021" s="51">
        <v>186.03713203999996</v>
      </c>
      <c r="E1021" s="51">
        <v>134.81077002000001</v>
      </c>
    </row>
    <row r="1022" spans="2:5">
      <c r="B1022" s="71">
        <v>13612</v>
      </c>
      <c r="C1022" s="51">
        <v>1.089213</v>
      </c>
      <c r="D1022" s="51">
        <v>0</v>
      </c>
      <c r="E1022" s="51">
        <v>0</v>
      </c>
    </row>
    <row r="1023" spans="2:5">
      <c r="B1023" s="72" t="s">
        <v>590</v>
      </c>
      <c r="C1023" s="51">
        <v>1.089213</v>
      </c>
      <c r="D1023" s="51">
        <v>0</v>
      </c>
      <c r="E1023" s="51">
        <v>0</v>
      </c>
    </row>
    <row r="1024" spans="2:5">
      <c r="B1024" s="71">
        <v>13706</v>
      </c>
      <c r="C1024" s="51">
        <v>29.744506999999999</v>
      </c>
      <c r="D1024" s="51">
        <v>0</v>
      </c>
      <c r="E1024" s="51">
        <v>0</v>
      </c>
    </row>
    <row r="1025" spans="2:5">
      <c r="B1025" s="72" t="s">
        <v>591</v>
      </c>
      <c r="C1025" s="51">
        <v>29.744506999999999</v>
      </c>
      <c r="D1025" s="51">
        <v>0</v>
      </c>
      <c r="E1025" s="51">
        <v>0</v>
      </c>
    </row>
    <row r="1026" spans="2:5">
      <c r="B1026" s="71">
        <v>13707</v>
      </c>
      <c r="C1026" s="51">
        <v>5.938326</v>
      </c>
      <c r="D1026" s="51">
        <v>109.27767868000001</v>
      </c>
      <c r="E1026" s="51">
        <v>79.804802199999997</v>
      </c>
    </row>
    <row r="1027" spans="2:5">
      <c r="B1027" s="72" t="s">
        <v>592</v>
      </c>
      <c r="C1027" s="51">
        <v>5.938326</v>
      </c>
      <c r="D1027" s="51">
        <v>109.27767868000001</v>
      </c>
      <c r="E1027" s="51">
        <v>79.804802199999997</v>
      </c>
    </row>
    <row r="1028" spans="2:5">
      <c r="B1028" s="71">
        <v>13799</v>
      </c>
      <c r="C1028" s="51">
        <v>110</v>
      </c>
      <c r="D1028" s="51">
        <v>206.7</v>
      </c>
      <c r="E1028" s="51">
        <v>206.69999904999997</v>
      </c>
    </row>
    <row r="1029" spans="2:5">
      <c r="B1029" s="72" t="s">
        <v>593</v>
      </c>
      <c r="C1029" s="51">
        <v>110</v>
      </c>
      <c r="D1029" s="51">
        <v>206.7</v>
      </c>
      <c r="E1029" s="51">
        <v>206.69999904999997</v>
      </c>
    </row>
    <row r="1030" spans="2:5">
      <c r="B1030" s="71">
        <v>13890</v>
      </c>
      <c r="C1030" s="51">
        <v>15.289807</v>
      </c>
      <c r="D1030" s="51">
        <v>7.7700457900000002</v>
      </c>
      <c r="E1030" s="51">
        <v>7.7700457900000002</v>
      </c>
    </row>
    <row r="1031" spans="2:5">
      <c r="B1031" s="72" t="s">
        <v>594</v>
      </c>
      <c r="C1031" s="51">
        <v>15.289807</v>
      </c>
      <c r="D1031" s="51">
        <v>7.7700457900000002</v>
      </c>
      <c r="E1031" s="51">
        <v>7.7700457900000002</v>
      </c>
    </row>
    <row r="1032" spans="2:5">
      <c r="B1032" s="71">
        <v>14624</v>
      </c>
      <c r="C1032" s="51">
        <v>1125</v>
      </c>
      <c r="D1032" s="51">
        <v>760.852217</v>
      </c>
      <c r="E1032" s="51">
        <v>444.22683179999996</v>
      </c>
    </row>
    <row r="1033" spans="2:5">
      <c r="B1033" s="72" t="s">
        <v>595</v>
      </c>
      <c r="C1033" s="51">
        <v>1125</v>
      </c>
      <c r="D1033" s="51">
        <v>760.852217</v>
      </c>
      <c r="E1033" s="51">
        <v>444.22683179999996</v>
      </c>
    </row>
    <row r="1034" spans="2:5">
      <c r="B1034" s="71">
        <v>14673</v>
      </c>
      <c r="C1034" s="51">
        <v>0</v>
      </c>
      <c r="D1034" s="51">
        <v>2.5963340000000001</v>
      </c>
      <c r="E1034" s="51">
        <v>0</v>
      </c>
    </row>
    <row r="1035" spans="2:5">
      <c r="B1035" s="72" t="s">
        <v>596</v>
      </c>
      <c r="C1035" s="51">
        <v>0</v>
      </c>
      <c r="D1035" s="51">
        <v>2.5963340000000001</v>
      </c>
      <c r="E1035" s="51">
        <v>0</v>
      </c>
    </row>
    <row r="1036" spans="2:5">
      <c r="B1036" s="71">
        <v>14675</v>
      </c>
      <c r="C1036" s="51">
        <v>0</v>
      </c>
      <c r="D1036" s="51">
        <v>2.5963332000000001</v>
      </c>
      <c r="E1036" s="51">
        <v>0</v>
      </c>
    </row>
    <row r="1037" spans="2:5">
      <c r="B1037" s="72" t="s">
        <v>597</v>
      </c>
      <c r="C1037" s="51">
        <v>0</v>
      </c>
      <c r="D1037" s="51">
        <v>2.5963332000000001</v>
      </c>
      <c r="E1037" s="51">
        <v>0</v>
      </c>
    </row>
    <row r="1038" spans="2:5">
      <c r="B1038" s="71">
        <v>14676</v>
      </c>
      <c r="C1038" s="51">
        <v>0</v>
      </c>
      <c r="D1038" s="51">
        <v>8.3334511999999989</v>
      </c>
      <c r="E1038" s="51">
        <v>0</v>
      </c>
    </row>
    <row r="1039" spans="2:5">
      <c r="B1039" s="72" t="s">
        <v>598</v>
      </c>
      <c r="C1039" s="51">
        <v>0</v>
      </c>
      <c r="D1039" s="51">
        <v>8.3334511999999989</v>
      </c>
      <c r="E1039" s="51">
        <v>0</v>
      </c>
    </row>
    <row r="1040" spans="2:5">
      <c r="B1040" s="71">
        <v>14677</v>
      </c>
      <c r="C1040" s="51">
        <v>0</v>
      </c>
      <c r="D1040" s="51">
        <v>2.5963332000000001</v>
      </c>
      <c r="E1040" s="51">
        <v>0</v>
      </c>
    </row>
    <row r="1041" spans="2:5">
      <c r="B1041" s="72" t="s">
        <v>599</v>
      </c>
      <c r="C1041" s="51">
        <v>0</v>
      </c>
      <c r="D1041" s="51">
        <v>2.5963332000000001</v>
      </c>
      <c r="E1041" s="51">
        <v>0</v>
      </c>
    </row>
    <row r="1042" spans="2:5">
      <c r="B1042" s="71">
        <v>14692</v>
      </c>
      <c r="C1042" s="51">
        <v>0</v>
      </c>
      <c r="D1042" s="51">
        <v>129.66800000000001</v>
      </c>
      <c r="E1042" s="51">
        <v>43.417999999999999</v>
      </c>
    </row>
    <row r="1043" spans="2:5">
      <c r="B1043" s="72" t="s">
        <v>603</v>
      </c>
      <c r="C1043" s="51">
        <v>0</v>
      </c>
      <c r="D1043" s="51">
        <v>129.66800000000001</v>
      </c>
      <c r="E1043" s="51">
        <v>43.417999999999999</v>
      </c>
    </row>
    <row r="1044" spans="2:5">
      <c r="B1044" s="71">
        <v>14730</v>
      </c>
      <c r="C1044" s="51">
        <v>0</v>
      </c>
      <c r="D1044" s="51">
        <v>7.7594175999999999</v>
      </c>
      <c r="E1044" s="51">
        <v>5.8378557600000001</v>
      </c>
    </row>
    <row r="1045" spans="2:5">
      <c r="B1045" s="72" t="s">
        <v>600</v>
      </c>
      <c r="C1045" s="51">
        <v>0</v>
      </c>
      <c r="D1045" s="51">
        <v>7.7594175999999999</v>
      </c>
      <c r="E1045" s="51">
        <v>5.8378557600000001</v>
      </c>
    </row>
    <row r="1046" spans="2:5">
      <c r="B1046" s="71">
        <v>14731</v>
      </c>
      <c r="C1046" s="51">
        <v>0</v>
      </c>
      <c r="D1046" s="51">
        <v>4.3047333300000004</v>
      </c>
      <c r="E1046" s="51">
        <v>4.3047333300000004</v>
      </c>
    </row>
    <row r="1047" spans="2:5">
      <c r="B1047" s="72" t="s">
        <v>601</v>
      </c>
      <c r="C1047" s="51">
        <v>0</v>
      </c>
      <c r="D1047" s="51">
        <v>4.3047333300000004</v>
      </c>
      <c r="E1047" s="51">
        <v>4.3047333300000004</v>
      </c>
    </row>
    <row r="1048" spans="2:5">
      <c r="B1048" s="71">
        <v>14883</v>
      </c>
      <c r="C1048" s="51">
        <v>0</v>
      </c>
      <c r="D1048" s="51">
        <v>0</v>
      </c>
      <c r="E1048" s="51">
        <v>0</v>
      </c>
    </row>
    <row r="1049" spans="2:5">
      <c r="B1049" s="72" t="s">
        <v>981</v>
      </c>
      <c r="C1049" s="51">
        <v>0</v>
      </c>
      <c r="D1049" s="51">
        <v>0</v>
      </c>
      <c r="E1049" s="51">
        <v>0</v>
      </c>
    </row>
    <row r="1050" spans="2:5">
      <c r="B1050" s="71">
        <v>14887</v>
      </c>
      <c r="C1050" s="51">
        <v>0</v>
      </c>
      <c r="D1050" s="51">
        <v>0</v>
      </c>
      <c r="E1050" s="51">
        <v>0</v>
      </c>
    </row>
    <row r="1051" spans="2:5">
      <c r="B1051" s="72" t="s">
        <v>982</v>
      </c>
      <c r="C1051" s="51">
        <v>0</v>
      </c>
      <c r="D1051" s="51">
        <v>0</v>
      </c>
      <c r="E1051" s="51">
        <v>0</v>
      </c>
    </row>
    <row r="1052" spans="2:5">
      <c r="B1052" s="71">
        <v>14885</v>
      </c>
      <c r="C1052" s="51">
        <v>0</v>
      </c>
      <c r="D1052" s="51">
        <v>0</v>
      </c>
      <c r="E1052" s="51">
        <v>0</v>
      </c>
    </row>
    <row r="1053" spans="2:5">
      <c r="B1053" s="72" t="s">
        <v>983</v>
      </c>
      <c r="C1053" s="51">
        <v>0</v>
      </c>
      <c r="D1053" s="51">
        <v>0</v>
      </c>
      <c r="E1053" s="51">
        <v>0</v>
      </c>
    </row>
    <row r="1054" spans="2:5">
      <c r="B1054" s="71">
        <v>14889</v>
      </c>
      <c r="C1054" s="51">
        <v>0</v>
      </c>
      <c r="D1054" s="51">
        <v>0</v>
      </c>
      <c r="E1054" s="51">
        <v>0</v>
      </c>
    </row>
    <row r="1055" spans="2:5">
      <c r="B1055" s="72" t="s">
        <v>984</v>
      </c>
      <c r="C1055" s="51">
        <v>0</v>
      </c>
      <c r="D1055" s="51">
        <v>0</v>
      </c>
      <c r="E1055" s="51">
        <v>0</v>
      </c>
    </row>
    <row r="1056" spans="2:5">
      <c r="B1056" s="71">
        <v>14296</v>
      </c>
      <c r="C1056" s="51">
        <v>0</v>
      </c>
      <c r="D1056" s="51">
        <v>13.9086269</v>
      </c>
      <c r="E1056" s="51">
        <v>13.9086269</v>
      </c>
    </row>
    <row r="1057" spans="2:5">
      <c r="B1057" s="72" t="s">
        <v>985</v>
      </c>
      <c r="C1057" s="51">
        <v>0</v>
      </c>
      <c r="D1057" s="51">
        <v>13.9086269</v>
      </c>
      <c r="E1057" s="51">
        <v>13.9086269</v>
      </c>
    </row>
    <row r="1058" spans="2:5">
      <c r="B1058" s="71">
        <v>14979</v>
      </c>
      <c r="C1058" s="51">
        <v>0</v>
      </c>
      <c r="D1058" s="51">
        <v>0.80246340000000005</v>
      </c>
      <c r="E1058" s="51">
        <v>0</v>
      </c>
    </row>
    <row r="1059" spans="2:5">
      <c r="B1059" s="72" t="s">
        <v>1057</v>
      </c>
      <c r="C1059" s="51">
        <v>0</v>
      </c>
      <c r="D1059" s="51">
        <v>0.80246340000000005</v>
      </c>
      <c r="E1059" s="51">
        <v>0</v>
      </c>
    </row>
    <row r="1060" spans="2:5">
      <c r="B1060" s="71">
        <v>14976</v>
      </c>
      <c r="C1060" s="51">
        <v>0</v>
      </c>
      <c r="D1060" s="51">
        <v>0.80246340000000005</v>
      </c>
      <c r="E1060" s="51">
        <v>0</v>
      </c>
    </row>
    <row r="1061" spans="2:5">
      <c r="B1061" s="72" t="s">
        <v>1053</v>
      </c>
      <c r="C1061" s="51">
        <v>0</v>
      </c>
      <c r="D1061" s="51">
        <v>0.80246340000000005</v>
      </c>
      <c r="E1061" s="51">
        <v>0</v>
      </c>
    </row>
    <row r="1062" spans="2:5">
      <c r="B1062" s="71">
        <v>14977</v>
      </c>
      <c r="C1062" s="51">
        <v>0</v>
      </c>
      <c r="D1062" s="51">
        <v>0.80246340000000005</v>
      </c>
      <c r="E1062" s="51">
        <v>0</v>
      </c>
    </row>
    <row r="1063" spans="2:5">
      <c r="B1063" s="72" t="s">
        <v>1058</v>
      </c>
      <c r="C1063" s="51">
        <v>0</v>
      </c>
      <c r="D1063" s="51">
        <v>0.80246340000000005</v>
      </c>
      <c r="E1063" s="51">
        <v>0</v>
      </c>
    </row>
    <row r="1064" spans="2:5">
      <c r="B1064" s="71">
        <v>14978</v>
      </c>
      <c r="C1064" s="51">
        <v>0</v>
      </c>
      <c r="D1064" s="51">
        <v>0.80246340000000005</v>
      </c>
      <c r="E1064" s="51">
        <v>0</v>
      </c>
    </row>
    <row r="1065" spans="2:5">
      <c r="B1065" s="72" t="s">
        <v>1059</v>
      </c>
      <c r="C1065" s="51">
        <v>0</v>
      </c>
      <c r="D1065" s="51">
        <v>0.80246340000000005</v>
      </c>
      <c r="E1065" s="51">
        <v>0</v>
      </c>
    </row>
    <row r="1066" spans="2:5">
      <c r="B1066" s="71">
        <v>14974</v>
      </c>
      <c r="C1066" s="51">
        <v>0</v>
      </c>
      <c r="D1066" s="51">
        <v>0.13026739999999989</v>
      </c>
      <c r="E1066" s="51">
        <v>0</v>
      </c>
    </row>
    <row r="1067" spans="2:5">
      <c r="B1067" s="72" t="s">
        <v>1055</v>
      </c>
      <c r="C1067" s="51">
        <v>0</v>
      </c>
      <c r="D1067" s="51">
        <v>0.13026739999999989</v>
      </c>
      <c r="E1067" s="51">
        <v>0</v>
      </c>
    </row>
    <row r="1068" spans="2:5">
      <c r="B1068" s="71">
        <v>14972</v>
      </c>
      <c r="C1068" s="51">
        <v>0</v>
      </c>
      <c r="D1068" s="51">
        <v>0.13026739999999989</v>
      </c>
      <c r="E1068" s="51">
        <v>0</v>
      </c>
    </row>
    <row r="1069" spans="2:5">
      <c r="B1069" s="72" t="s">
        <v>1054</v>
      </c>
      <c r="C1069" s="51">
        <v>0</v>
      </c>
      <c r="D1069" s="51">
        <v>0.13026739999999989</v>
      </c>
      <c r="E1069" s="51">
        <v>0</v>
      </c>
    </row>
    <row r="1070" spans="2:5">
      <c r="B1070" s="71">
        <v>14975</v>
      </c>
      <c r="C1070" s="51">
        <v>0</v>
      </c>
      <c r="D1070" s="51">
        <v>0.13026739999999989</v>
      </c>
      <c r="E1070" s="51">
        <v>0</v>
      </c>
    </row>
    <row r="1071" spans="2:5">
      <c r="B1071" s="72" t="s">
        <v>1060</v>
      </c>
      <c r="C1071" s="51">
        <v>0</v>
      </c>
      <c r="D1071" s="51">
        <v>0.13026739999999989</v>
      </c>
      <c r="E1071" s="51">
        <v>0</v>
      </c>
    </row>
    <row r="1072" spans="2:5">
      <c r="B1072" s="71">
        <v>14973</v>
      </c>
      <c r="C1072" s="51">
        <v>0</v>
      </c>
      <c r="D1072" s="51">
        <v>0.13026739999999989</v>
      </c>
      <c r="E1072" s="51">
        <v>0</v>
      </c>
    </row>
    <row r="1073" spans="2:5">
      <c r="B1073" s="72" t="s">
        <v>1056</v>
      </c>
      <c r="C1073" s="51">
        <v>0</v>
      </c>
      <c r="D1073" s="51">
        <v>0.13026739999999989</v>
      </c>
      <c r="E1073" s="51">
        <v>0</v>
      </c>
    </row>
    <row r="1074" spans="2:5">
      <c r="B1074" s="70" t="s">
        <v>251</v>
      </c>
      <c r="C1074" s="112">
        <v>0</v>
      </c>
      <c r="D1074" s="112">
        <v>75</v>
      </c>
      <c r="E1074" s="112">
        <v>74.999965069999988</v>
      </c>
    </row>
    <row r="1075" spans="2:5">
      <c r="B1075" s="71">
        <v>13799</v>
      </c>
      <c r="C1075" s="51">
        <v>0</v>
      </c>
      <c r="D1075" s="51">
        <v>75</v>
      </c>
      <c r="E1075" s="51">
        <v>74.999965069999988</v>
      </c>
    </row>
    <row r="1076" spans="2:5">
      <c r="B1076" s="72" t="s">
        <v>593</v>
      </c>
      <c r="C1076" s="51">
        <v>0</v>
      </c>
      <c r="D1076" s="51">
        <v>75</v>
      </c>
      <c r="E1076" s="51">
        <v>74.999965069999988</v>
      </c>
    </row>
    <row r="1077" spans="2:5">
      <c r="B1077" s="70" t="s">
        <v>273</v>
      </c>
      <c r="C1077" s="112">
        <v>99.976174999999998</v>
      </c>
      <c r="D1077" s="112">
        <v>75.687328739999998</v>
      </c>
      <c r="E1077" s="112">
        <v>61.148991630000012</v>
      </c>
    </row>
    <row r="1078" spans="2:5">
      <c r="B1078" s="71">
        <v>14626</v>
      </c>
      <c r="C1078" s="51">
        <v>99.976174999999998</v>
      </c>
      <c r="D1078" s="51">
        <v>75.687328739999998</v>
      </c>
      <c r="E1078" s="51">
        <v>61.148991630000012</v>
      </c>
    </row>
    <row r="1079" spans="2:5">
      <c r="B1079" s="72" t="s">
        <v>602</v>
      </c>
      <c r="C1079" s="51">
        <v>99.976174999999998</v>
      </c>
      <c r="D1079" s="51">
        <v>75.687328739999998</v>
      </c>
      <c r="E1079" s="51">
        <v>61.148991630000012</v>
      </c>
    </row>
    <row r="1080" spans="2:5">
      <c r="B1080" s="70" t="s">
        <v>252</v>
      </c>
      <c r="C1080" s="112">
        <v>0</v>
      </c>
      <c r="D1080" s="112">
        <v>356.37200000000001</v>
      </c>
      <c r="E1080" s="112">
        <v>356.37199456000002</v>
      </c>
    </row>
    <row r="1081" spans="2:5">
      <c r="B1081" s="71">
        <v>13799</v>
      </c>
      <c r="C1081" s="51">
        <v>0</v>
      </c>
      <c r="D1081" s="51">
        <v>55</v>
      </c>
      <c r="E1081" s="51">
        <v>54.999994560000005</v>
      </c>
    </row>
    <row r="1082" spans="2:5">
      <c r="B1082" s="72" t="s">
        <v>593</v>
      </c>
      <c r="C1082" s="51">
        <v>0</v>
      </c>
      <c r="D1082" s="51">
        <v>55</v>
      </c>
      <c r="E1082" s="51">
        <v>54.999994560000005</v>
      </c>
    </row>
    <row r="1083" spans="2:5">
      <c r="B1083" s="71">
        <v>14692</v>
      </c>
      <c r="C1083" s="51">
        <v>0</v>
      </c>
      <c r="D1083" s="51">
        <v>301.37200000000001</v>
      </c>
      <c r="E1083" s="51">
        <v>301.37200000000001</v>
      </c>
    </row>
    <row r="1084" spans="2:5">
      <c r="B1084" s="72" t="s">
        <v>603</v>
      </c>
      <c r="C1084" s="51">
        <v>0</v>
      </c>
      <c r="D1084" s="51">
        <v>301.37200000000001</v>
      </c>
      <c r="E1084" s="51">
        <v>301.37200000000001</v>
      </c>
    </row>
    <row r="1085" spans="2:5">
      <c r="B1085" s="65" t="s">
        <v>267</v>
      </c>
      <c r="C1085" s="51">
        <v>373.67321099999998</v>
      </c>
      <c r="D1085" s="51">
        <v>635.19525329000032</v>
      </c>
      <c r="E1085" s="51">
        <v>532.88576049999972</v>
      </c>
    </row>
    <row r="1086" spans="2:5">
      <c r="B1086" s="70" t="s">
        <v>250</v>
      </c>
      <c r="C1086" s="112">
        <v>373.67321099999998</v>
      </c>
      <c r="D1086" s="112">
        <v>394.41204545000011</v>
      </c>
      <c r="E1086" s="112">
        <v>336.15995838999999</v>
      </c>
    </row>
    <row r="1087" spans="2:5">
      <c r="B1087" s="71">
        <v>12550</v>
      </c>
      <c r="C1087" s="51">
        <v>12.211252</v>
      </c>
      <c r="D1087" s="51">
        <v>8.4588493299999996</v>
      </c>
      <c r="E1087" s="51">
        <v>8.4581112300000001</v>
      </c>
    </row>
    <row r="1088" spans="2:5">
      <c r="B1088" s="72" t="s">
        <v>604</v>
      </c>
      <c r="C1088" s="51">
        <v>12.211252</v>
      </c>
      <c r="D1088" s="51">
        <v>8.4588493299999996</v>
      </c>
      <c r="E1088" s="51">
        <v>8.4581112300000001</v>
      </c>
    </row>
    <row r="1089" spans="2:5">
      <c r="B1089" s="71">
        <v>12591</v>
      </c>
      <c r="C1089" s="51">
        <v>11.477282000000001</v>
      </c>
      <c r="D1089" s="51">
        <v>27.698234119999999</v>
      </c>
      <c r="E1089" s="51">
        <v>18.216692330000001</v>
      </c>
    </row>
    <row r="1090" spans="2:5">
      <c r="B1090" s="72" t="s">
        <v>605</v>
      </c>
      <c r="C1090" s="51">
        <v>11.477282000000001</v>
      </c>
      <c r="D1090" s="51">
        <v>27.698234119999999</v>
      </c>
      <c r="E1090" s="51">
        <v>18.216692330000001</v>
      </c>
    </row>
    <row r="1091" spans="2:5">
      <c r="B1091" s="71">
        <v>13057</v>
      </c>
      <c r="C1091" s="51">
        <v>4.6562929999999998</v>
      </c>
      <c r="D1091" s="51">
        <v>6.1541243199999993</v>
      </c>
      <c r="E1091" s="51">
        <v>6.1541212400000003</v>
      </c>
    </row>
    <row r="1092" spans="2:5">
      <c r="B1092" s="72" t="s">
        <v>606</v>
      </c>
      <c r="C1092" s="51">
        <v>4.6562929999999998</v>
      </c>
      <c r="D1092" s="51">
        <v>6.1541243199999993</v>
      </c>
      <c r="E1092" s="51">
        <v>6.1541212400000003</v>
      </c>
    </row>
    <row r="1093" spans="2:5">
      <c r="B1093" s="71">
        <v>13415</v>
      </c>
      <c r="C1093" s="51">
        <v>30.867184000000002</v>
      </c>
      <c r="D1093" s="51">
        <v>7.0722937699999999</v>
      </c>
      <c r="E1093" s="51">
        <v>7.0722937699999999</v>
      </c>
    </row>
    <row r="1094" spans="2:5">
      <c r="B1094" s="72" t="s">
        <v>607</v>
      </c>
      <c r="C1094" s="51">
        <v>30.867184000000002</v>
      </c>
      <c r="D1094" s="51">
        <v>7.0722937699999999</v>
      </c>
      <c r="E1094" s="51">
        <v>7.0722937699999999</v>
      </c>
    </row>
    <row r="1095" spans="2:5">
      <c r="B1095" s="71">
        <v>13427</v>
      </c>
      <c r="C1095" s="51">
        <v>30.795404000000001</v>
      </c>
      <c r="D1095" s="51">
        <v>14.637734400000001</v>
      </c>
      <c r="E1095" s="51">
        <v>0.33387862000000001</v>
      </c>
    </row>
    <row r="1096" spans="2:5">
      <c r="B1096" s="72" t="s">
        <v>608</v>
      </c>
      <c r="C1096" s="51">
        <v>30.795404000000001</v>
      </c>
      <c r="D1096" s="51">
        <v>14.637734400000001</v>
      </c>
      <c r="E1096" s="51">
        <v>0.33387862000000001</v>
      </c>
    </row>
    <row r="1097" spans="2:5">
      <c r="B1097" s="71">
        <v>13583</v>
      </c>
      <c r="C1097" s="51">
        <v>46.550730999999999</v>
      </c>
      <c r="D1097" s="51">
        <v>60.191220999999999</v>
      </c>
      <c r="E1097" s="51">
        <v>52.126345229999991</v>
      </c>
    </row>
    <row r="1098" spans="2:5">
      <c r="B1098" s="72" t="s">
        <v>609</v>
      </c>
      <c r="C1098" s="51">
        <v>46.550730999999999</v>
      </c>
      <c r="D1098" s="51">
        <v>60.191220999999999</v>
      </c>
      <c r="E1098" s="51">
        <v>52.126345229999991</v>
      </c>
    </row>
    <row r="1099" spans="2:5">
      <c r="B1099" s="71">
        <v>13825</v>
      </c>
      <c r="C1099" s="51">
        <v>110</v>
      </c>
      <c r="D1099" s="51">
        <v>185</v>
      </c>
      <c r="E1099" s="51">
        <v>184.93773202000003</v>
      </c>
    </row>
    <row r="1100" spans="2:5">
      <c r="B1100" s="72" t="s">
        <v>610</v>
      </c>
      <c r="C1100" s="51">
        <v>110</v>
      </c>
      <c r="D1100" s="51">
        <v>185</v>
      </c>
      <c r="E1100" s="51">
        <v>184.93773202000003</v>
      </c>
    </row>
    <row r="1101" spans="2:5">
      <c r="B1101" s="71">
        <v>13985</v>
      </c>
      <c r="C1101" s="51">
        <v>0</v>
      </c>
      <c r="D1101" s="51">
        <v>1.716092</v>
      </c>
      <c r="E1101" s="51">
        <v>1.71609123</v>
      </c>
    </row>
    <row r="1102" spans="2:5">
      <c r="B1102" s="72" t="s">
        <v>626</v>
      </c>
      <c r="C1102" s="51">
        <v>0</v>
      </c>
      <c r="D1102" s="51">
        <v>1.716092</v>
      </c>
      <c r="E1102" s="51">
        <v>1.71609123</v>
      </c>
    </row>
    <row r="1103" spans="2:5">
      <c r="B1103" s="71">
        <v>14500</v>
      </c>
      <c r="C1103" s="51">
        <v>22.512328</v>
      </c>
      <c r="D1103" s="51">
        <v>2.5123280000000001</v>
      </c>
      <c r="E1103" s="51">
        <v>0</v>
      </c>
    </row>
    <row r="1104" spans="2:5">
      <c r="B1104" s="72" t="s">
        <v>611</v>
      </c>
      <c r="C1104" s="51">
        <v>22.512328</v>
      </c>
      <c r="D1104" s="51">
        <v>2.5123280000000001</v>
      </c>
      <c r="E1104" s="51">
        <v>0</v>
      </c>
    </row>
    <row r="1105" spans="2:5">
      <c r="B1105" s="71">
        <v>14611</v>
      </c>
      <c r="C1105" s="51">
        <v>38.903582999999998</v>
      </c>
      <c r="D1105" s="51">
        <v>18.010637710000001</v>
      </c>
      <c r="E1105" s="51">
        <v>17.662825160000001</v>
      </c>
    </row>
    <row r="1106" spans="2:5">
      <c r="B1106" s="72" t="s">
        <v>612</v>
      </c>
      <c r="C1106" s="51">
        <v>38.903582999999998</v>
      </c>
      <c r="D1106" s="51">
        <v>18.010637710000001</v>
      </c>
      <c r="E1106" s="51">
        <v>17.662825160000001</v>
      </c>
    </row>
    <row r="1107" spans="2:5">
      <c r="B1107" s="71">
        <v>14612</v>
      </c>
      <c r="C1107" s="51">
        <v>13.341984</v>
      </c>
      <c r="D1107" s="51">
        <v>0</v>
      </c>
      <c r="E1107" s="51">
        <v>0</v>
      </c>
    </row>
    <row r="1108" spans="2:5">
      <c r="B1108" s="72" t="s">
        <v>613</v>
      </c>
      <c r="C1108" s="51">
        <v>13.341984</v>
      </c>
      <c r="D1108" s="51">
        <v>0</v>
      </c>
      <c r="E1108" s="51">
        <v>0</v>
      </c>
    </row>
    <row r="1109" spans="2:5">
      <c r="B1109" s="71">
        <v>14622</v>
      </c>
      <c r="C1109" s="51">
        <v>52.357170000000004</v>
      </c>
      <c r="D1109" s="51">
        <v>35.289796000000003</v>
      </c>
      <c r="E1109" s="51">
        <v>33.32</v>
      </c>
    </row>
    <row r="1110" spans="2:5">
      <c r="B1110" s="72" t="s">
        <v>614</v>
      </c>
      <c r="C1110" s="51">
        <v>52.357170000000004</v>
      </c>
      <c r="D1110" s="51">
        <v>35.289796000000003</v>
      </c>
      <c r="E1110" s="51">
        <v>33.32</v>
      </c>
    </row>
    <row r="1111" spans="2:5">
      <c r="B1111" s="71">
        <v>14694</v>
      </c>
      <c r="C1111" s="51">
        <v>0</v>
      </c>
      <c r="D1111" s="51">
        <v>2.6253104</v>
      </c>
      <c r="E1111" s="51">
        <v>0</v>
      </c>
    </row>
    <row r="1112" spans="2:5">
      <c r="B1112" s="72" t="s">
        <v>615</v>
      </c>
      <c r="C1112" s="51">
        <v>0</v>
      </c>
      <c r="D1112" s="51">
        <v>2.6253104</v>
      </c>
      <c r="E1112" s="51">
        <v>0</v>
      </c>
    </row>
    <row r="1113" spans="2:5">
      <c r="B1113" s="71">
        <v>14695</v>
      </c>
      <c r="C1113" s="51">
        <v>0</v>
      </c>
      <c r="D1113" s="51">
        <v>2.6253104</v>
      </c>
      <c r="E1113" s="51">
        <v>0</v>
      </c>
    </row>
    <row r="1114" spans="2:5">
      <c r="B1114" s="72" t="s">
        <v>616</v>
      </c>
      <c r="C1114" s="51">
        <v>0</v>
      </c>
      <c r="D1114" s="51">
        <v>2.6253104</v>
      </c>
      <c r="E1114" s="51">
        <v>0</v>
      </c>
    </row>
    <row r="1115" spans="2:5">
      <c r="B1115" s="71">
        <v>14698</v>
      </c>
      <c r="C1115" s="51">
        <v>0</v>
      </c>
      <c r="D1115" s="51">
        <v>2.6253104</v>
      </c>
      <c r="E1115" s="51">
        <v>0</v>
      </c>
    </row>
    <row r="1116" spans="2:5">
      <c r="B1116" s="72" t="s">
        <v>617</v>
      </c>
      <c r="C1116" s="51">
        <v>0</v>
      </c>
      <c r="D1116" s="51">
        <v>2.6253104</v>
      </c>
      <c r="E1116" s="51">
        <v>0</v>
      </c>
    </row>
    <row r="1117" spans="2:5">
      <c r="B1117" s="71">
        <v>14699</v>
      </c>
      <c r="C1117" s="51">
        <v>0</v>
      </c>
      <c r="D1117" s="51">
        <v>5.5751480000000004</v>
      </c>
      <c r="E1117" s="51">
        <v>0</v>
      </c>
    </row>
    <row r="1118" spans="2:5">
      <c r="B1118" s="72" t="s">
        <v>618</v>
      </c>
      <c r="C1118" s="51">
        <v>0</v>
      </c>
      <c r="D1118" s="51">
        <v>5.5751480000000004</v>
      </c>
      <c r="E1118" s="51">
        <v>0</v>
      </c>
    </row>
    <row r="1119" spans="2:5">
      <c r="B1119" s="71">
        <v>14711</v>
      </c>
      <c r="C1119" s="51">
        <v>0</v>
      </c>
      <c r="D1119" s="51">
        <v>6.1618680000000001</v>
      </c>
      <c r="E1119" s="51">
        <v>6.1618675599999992</v>
      </c>
    </row>
    <row r="1120" spans="2:5">
      <c r="B1120" s="72" t="s">
        <v>619</v>
      </c>
      <c r="C1120" s="51">
        <v>0</v>
      </c>
      <c r="D1120" s="51">
        <v>6.1618680000000001</v>
      </c>
      <c r="E1120" s="51">
        <v>6.1618675599999992</v>
      </c>
    </row>
    <row r="1121" spans="2:5">
      <c r="B1121" s="71">
        <v>14785</v>
      </c>
      <c r="C1121" s="51">
        <v>0</v>
      </c>
      <c r="D1121" s="51">
        <v>2.1540428</v>
      </c>
      <c r="E1121" s="51">
        <v>0</v>
      </c>
    </row>
    <row r="1122" spans="2:5">
      <c r="B1122" s="72" t="s">
        <v>620</v>
      </c>
      <c r="C1122" s="51">
        <v>0</v>
      </c>
      <c r="D1122" s="51">
        <v>2.1540428</v>
      </c>
      <c r="E1122" s="51">
        <v>0</v>
      </c>
    </row>
    <row r="1123" spans="2:5">
      <c r="B1123" s="71">
        <v>14786</v>
      </c>
      <c r="C1123" s="51">
        <v>0</v>
      </c>
      <c r="D1123" s="51">
        <v>0.79782960000000003</v>
      </c>
      <c r="E1123" s="51">
        <v>0</v>
      </c>
    </row>
    <row r="1124" spans="2:5">
      <c r="B1124" s="72" t="s">
        <v>621</v>
      </c>
      <c r="C1124" s="51">
        <v>0</v>
      </c>
      <c r="D1124" s="51">
        <v>0.79782960000000003</v>
      </c>
      <c r="E1124" s="51">
        <v>0</v>
      </c>
    </row>
    <row r="1125" spans="2:5">
      <c r="B1125" s="71">
        <v>14787</v>
      </c>
      <c r="C1125" s="51">
        <v>0</v>
      </c>
      <c r="D1125" s="51">
        <v>2.1540428</v>
      </c>
      <c r="E1125" s="51">
        <v>0</v>
      </c>
    </row>
    <row r="1126" spans="2:5">
      <c r="B1126" s="72" t="s">
        <v>622</v>
      </c>
      <c r="C1126" s="51">
        <v>0</v>
      </c>
      <c r="D1126" s="51">
        <v>2.1540428</v>
      </c>
      <c r="E1126" s="51">
        <v>0</v>
      </c>
    </row>
    <row r="1127" spans="2:5">
      <c r="B1127" s="71">
        <v>14788</v>
      </c>
      <c r="C1127" s="51">
        <v>0</v>
      </c>
      <c r="D1127" s="51">
        <v>2.1540428</v>
      </c>
      <c r="E1127" s="51">
        <v>0</v>
      </c>
    </row>
    <row r="1128" spans="2:5">
      <c r="B1128" s="72" t="s">
        <v>623</v>
      </c>
      <c r="C1128" s="51">
        <v>0</v>
      </c>
      <c r="D1128" s="51">
        <v>2.1540428</v>
      </c>
      <c r="E1128" s="51">
        <v>0</v>
      </c>
    </row>
    <row r="1129" spans="2:5">
      <c r="B1129" s="71">
        <v>14789</v>
      </c>
      <c r="C1129" s="51">
        <v>0</v>
      </c>
      <c r="D1129" s="51">
        <v>0.79782960000000003</v>
      </c>
      <c r="E1129" s="51">
        <v>0</v>
      </c>
    </row>
    <row r="1130" spans="2:5">
      <c r="B1130" s="72" t="s">
        <v>624</v>
      </c>
      <c r="C1130" s="51">
        <v>0</v>
      </c>
      <c r="D1130" s="51">
        <v>0.79782960000000003</v>
      </c>
      <c r="E1130" s="51">
        <v>0</v>
      </c>
    </row>
    <row r="1131" spans="2:5">
      <c r="B1131" s="71">
        <v>14890</v>
      </c>
      <c r="C1131" s="51">
        <v>0</v>
      </c>
      <c r="D1131" s="51">
        <v>0</v>
      </c>
      <c r="E1131" s="51">
        <v>0</v>
      </c>
    </row>
    <row r="1132" spans="2:5">
      <c r="B1132" s="72" t="s">
        <v>986</v>
      </c>
      <c r="C1132" s="51">
        <v>0</v>
      </c>
      <c r="D1132" s="51">
        <v>0</v>
      </c>
      <c r="E1132" s="51">
        <v>0</v>
      </c>
    </row>
    <row r="1133" spans="2:5">
      <c r="B1133" s="70" t="s">
        <v>251</v>
      </c>
      <c r="C1133" s="112">
        <v>0</v>
      </c>
      <c r="D1133" s="112">
        <v>25</v>
      </c>
      <c r="E1133" s="112">
        <v>24.999994210000001</v>
      </c>
    </row>
    <row r="1134" spans="2:5">
      <c r="B1134" s="71">
        <v>13825</v>
      </c>
      <c r="C1134" s="51">
        <v>0</v>
      </c>
      <c r="D1134" s="51">
        <v>25</v>
      </c>
      <c r="E1134" s="51">
        <v>24.999994210000001</v>
      </c>
    </row>
    <row r="1135" spans="2:5">
      <c r="B1135" s="72" t="s">
        <v>610</v>
      </c>
      <c r="C1135" s="51">
        <v>0</v>
      </c>
      <c r="D1135" s="51">
        <v>25</v>
      </c>
      <c r="E1135" s="51">
        <v>24.999994210000001</v>
      </c>
    </row>
    <row r="1136" spans="2:5">
      <c r="B1136" s="70" t="s">
        <v>252</v>
      </c>
      <c r="C1136" s="112">
        <v>0</v>
      </c>
      <c r="D1136" s="112">
        <v>215.78320783999996</v>
      </c>
      <c r="E1136" s="112">
        <v>171.72580789999989</v>
      </c>
    </row>
    <row r="1137" spans="2:5">
      <c r="B1137" s="71">
        <v>13825</v>
      </c>
      <c r="C1137" s="51">
        <v>0</v>
      </c>
      <c r="D1137" s="51">
        <v>30</v>
      </c>
      <c r="E1137" s="51">
        <v>20.008522260000003</v>
      </c>
    </row>
    <row r="1138" spans="2:5">
      <c r="B1138" s="72" t="s">
        <v>610</v>
      </c>
      <c r="C1138" s="51">
        <v>0</v>
      </c>
      <c r="D1138" s="51">
        <v>30</v>
      </c>
      <c r="E1138" s="51">
        <v>20.008522260000003</v>
      </c>
    </row>
    <row r="1139" spans="2:5">
      <c r="B1139" s="71">
        <v>13928</v>
      </c>
      <c r="C1139" s="51">
        <v>0</v>
      </c>
      <c r="D1139" s="51">
        <v>176.13740883999995</v>
      </c>
      <c r="E1139" s="51">
        <v>142.0714883</v>
      </c>
    </row>
    <row r="1140" spans="2:5">
      <c r="B1140" s="72" t="s">
        <v>320</v>
      </c>
      <c r="C1140" s="51">
        <v>0</v>
      </c>
      <c r="D1140" s="51">
        <v>176.13740883999995</v>
      </c>
      <c r="E1140" s="51">
        <v>142.0714883</v>
      </c>
    </row>
    <row r="1141" spans="2:5">
      <c r="B1141" s="71">
        <v>13982</v>
      </c>
      <c r="C1141" s="51">
        <v>0</v>
      </c>
      <c r="D1141" s="51">
        <v>7.603008</v>
      </c>
      <c r="E1141" s="51">
        <v>7.6030067099999998</v>
      </c>
    </row>
    <row r="1142" spans="2:5">
      <c r="B1142" s="72" t="s">
        <v>625</v>
      </c>
      <c r="C1142" s="51">
        <v>0</v>
      </c>
      <c r="D1142" s="51">
        <v>7.603008</v>
      </c>
      <c r="E1142" s="51">
        <v>7.6030067099999998</v>
      </c>
    </row>
    <row r="1143" spans="2:5">
      <c r="B1143" s="71">
        <v>13985</v>
      </c>
      <c r="C1143" s="51">
        <v>0</v>
      </c>
      <c r="D1143" s="51">
        <v>2.0427909999999998</v>
      </c>
      <c r="E1143" s="51">
        <v>2.0427906299999998</v>
      </c>
    </row>
    <row r="1144" spans="2:5">
      <c r="B1144" s="72" t="s">
        <v>626</v>
      </c>
      <c r="C1144" s="51">
        <v>0</v>
      </c>
      <c r="D1144" s="51">
        <v>2.0427909999999998</v>
      </c>
      <c r="E1144" s="51">
        <v>2.0427906299999998</v>
      </c>
    </row>
    <row r="1145" spans="2:5">
      <c r="B1145" s="65" t="s">
        <v>268</v>
      </c>
      <c r="C1145" s="51">
        <v>800.69218699999999</v>
      </c>
      <c r="D1145" s="51">
        <v>1111.4902733099998</v>
      </c>
      <c r="E1145" s="51">
        <v>1056.4371829500001</v>
      </c>
    </row>
    <row r="1146" spans="2:5">
      <c r="B1146" s="70" t="s">
        <v>250</v>
      </c>
      <c r="C1146" s="112">
        <v>800.69218699999999</v>
      </c>
      <c r="D1146" s="112">
        <v>962.99533355999995</v>
      </c>
      <c r="E1146" s="112">
        <v>930.22685794000006</v>
      </c>
    </row>
    <row r="1147" spans="2:5">
      <c r="B1147" s="71">
        <v>12553</v>
      </c>
      <c r="C1147" s="51">
        <v>22.618455999999998</v>
      </c>
      <c r="D1147" s="51">
        <v>10.443030490000003</v>
      </c>
      <c r="E1147" s="51">
        <v>9.9430304899999999</v>
      </c>
    </row>
    <row r="1148" spans="2:5">
      <c r="B1148" s="72" t="s">
        <v>627</v>
      </c>
      <c r="C1148" s="51">
        <v>22.618455999999998</v>
      </c>
      <c r="D1148" s="51">
        <v>10.443030490000003</v>
      </c>
      <c r="E1148" s="51">
        <v>9.9430304899999999</v>
      </c>
    </row>
    <row r="1149" spans="2:5">
      <c r="B1149" s="71">
        <v>12593</v>
      </c>
      <c r="C1149" s="51">
        <v>7.8434879999999998</v>
      </c>
      <c r="D1149" s="51">
        <v>4.23029645</v>
      </c>
      <c r="E1149" s="51">
        <v>4.2302934500000005</v>
      </c>
    </row>
    <row r="1150" spans="2:5">
      <c r="B1150" s="72" t="s">
        <v>628</v>
      </c>
      <c r="C1150" s="51">
        <v>7.8434879999999998</v>
      </c>
      <c r="D1150" s="51">
        <v>4.23029645</v>
      </c>
      <c r="E1150" s="51">
        <v>4.2302934500000005</v>
      </c>
    </row>
    <row r="1151" spans="2:5">
      <c r="B1151" s="71">
        <v>12723</v>
      </c>
      <c r="C1151" s="51">
        <v>39.327241999999998</v>
      </c>
      <c r="D1151" s="51">
        <v>0</v>
      </c>
      <c r="E1151" s="51">
        <v>0</v>
      </c>
    </row>
    <row r="1152" spans="2:5">
      <c r="B1152" s="72" t="s">
        <v>629</v>
      </c>
      <c r="C1152" s="51">
        <v>39.327241999999998</v>
      </c>
      <c r="D1152" s="51">
        <v>0</v>
      </c>
      <c r="E1152" s="51">
        <v>0</v>
      </c>
    </row>
    <row r="1153" spans="2:5">
      <c r="B1153" s="71">
        <v>13064</v>
      </c>
      <c r="C1153" s="51">
        <v>13.344725</v>
      </c>
      <c r="D1153" s="51">
        <v>19.625971109999998</v>
      </c>
      <c r="E1153" s="51">
        <v>19.625970210000002</v>
      </c>
    </row>
    <row r="1154" spans="2:5">
      <c r="B1154" s="72" t="s">
        <v>630</v>
      </c>
      <c r="C1154" s="51">
        <v>13.344725</v>
      </c>
      <c r="D1154" s="51">
        <v>19.625971109999998</v>
      </c>
      <c r="E1154" s="51">
        <v>19.625970210000002</v>
      </c>
    </row>
    <row r="1155" spans="2:5">
      <c r="B1155" s="71">
        <v>13359</v>
      </c>
      <c r="C1155" s="51">
        <v>5.2051790000000002</v>
      </c>
      <c r="D1155" s="51">
        <v>0</v>
      </c>
      <c r="E1155" s="51">
        <v>0</v>
      </c>
    </row>
    <row r="1156" spans="2:5">
      <c r="B1156" s="72" t="s">
        <v>631</v>
      </c>
      <c r="C1156" s="51">
        <v>5.2051790000000002</v>
      </c>
      <c r="D1156" s="51">
        <v>0</v>
      </c>
      <c r="E1156" s="51">
        <v>0</v>
      </c>
    </row>
    <row r="1157" spans="2:5">
      <c r="B1157" s="71">
        <v>13416</v>
      </c>
      <c r="C1157" s="51">
        <v>93.529481000000004</v>
      </c>
      <c r="D1157" s="51">
        <v>103.0099044</v>
      </c>
      <c r="E1157" s="51">
        <v>78.823642879999994</v>
      </c>
    </row>
    <row r="1158" spans="2:5">
      <c r="B1158" s="72" t="s">
        <v>632</v>
      </c>
      <c r="C1158" s="51">
        <v>93.529481000000004</v>
      </c>
      <c r="D1158" s="51">
        <v>103.0099044</v>
      </c>
      <c r="E1158" s="51">
        <v>78.823642879999994</v>
      </c>
    </row>
    <row r="1159" spans="2:5">
      <c r="B1159" s="71">
        <v>13430</v>
      </c>
      <c r="C1159" s="51">
        <v>14.090305000000001</v>
      </c>
      <c r="D1159" s="51">
        <v>0.57787281000000057</v>
      </c>
      <c r="E1159" s="51">
        <v>0.57787281000000001</v>
      </c>
    </row>
    <row r="1160" spans="2:5">
      <c r="B1160" s="72" t="s">
        <v>633</v>
      </c>
      <c r="C1160" s="51">
        <v>14.090305000000001</v>
      </c>
      <c r="D1160" s="51">
        <v>0.57787281000000057</v>
      </c>
      <c r="E1160" s="51">
        <v>0.57787281000000001</v>
      </c>
    </row>
    <row r="1161" spans="2:5">
      <c r="B1161" s="71">
        <v>13518</v>
      </c>
      <c r="C1161" s="51">
        <v>370.66497299999997</v>
      </c>
      <c r="D1161" s="51">
        <v>467.66759500000001</v>
      </c>
      <c r="E1161" s="51">
        <v>467.66759440999988</v>
      </c>
    </row>
    <row r="1162" spans="2:5">
      <c r="B1162" s="72" t="s">
        <v>634</v>
      </c>
      <c r="C1162" s="51">
        <v>370.66497299999997</v>
      </c>
      <c r="D1162" s="51">
        <v>467.66759500000001</v>
      </c>
      <c r="E1162" s="51">
        <v>467.66759440999988</v>
      </c>
    </row>
    <row r="1163" spans="2:5">
      <c r="B1163" s="71">
        <v>13585</v>
      </c>
      <c r="C1163" s="51">
        <v>47.324585999999996</v>
      </c>
      <c r="D1163" s="51">
        <v>41.979165619999989</v>
      </c>
      <c r="E1163" s="51">
        <v>41.979165620000003</v>
      </c>
    </row>
    <row r="1164" spans="2:5">
      <c r="B1164" s="72" t="s">
        <v>635</v>
      </c>
      <c r="C1164" s="51">
        <v>47.324585999999996</v>
      </c>
      <c r="D1164" s="51">
        <v>41.979165619999989</v>
      </c>
      <c r="E1164" s="51">
        <v>41.979165620000003</v>
      </c>
    </row>
    <row r="1165" spans="2:5">
      <c r="B1165" s="71">
        <v>13803</v>
      </c>
      <c r="C1165" s="51">
        <v>110</v>
      </c>
      <c r="D1165" s="51">
        <v>256.7</v>
      </c>
      <c r="E1165" s="51">
        <v>256.69999860999997</v>
      </c>
    </row>
    <row r="1166" spans="2:5">
      <c r="B1166" s="72" t="s">
        <v>636</v>
      </c>
      <c r="C1166" s="51">
        <v>110</v>
      </c>
      <c r="D1166" s="51">
        <v>256.7</v>
      </c>
      <c r="E1166" s="51">
        <v>256.69999860999997</v>
      </c>
    </row>
    <row r="1167" spans="2:5">
      <c r="B1167" s="71">
        <v>13892</v>
      </c>
      <c r="C1167" s="51">
        <v>60</v>
      </c>
      <c r="D1167" s="51">
        <v>34.426909680000001</v>
      </c>
      <c r="E1167" s="51">
        <v>33.763624999999998</v>
      </c>
    </row>
    <row r="1168" spans="2:5">
      <c r="B1168" s="72" t="s">
        <v>637</v>
      </c>
      <c r="C1168" s="51">
        <v>60</v>
      </c>
      <c r="D1168" s="51">
        <v>34.426909680000001</v>
      </c>
      <c r="E1168" s="51">
        <v>33.763624999999998</v>
      </c>
    </row>
    <row r="1169" spans="2:5">
      <c r="B1169" s="71">
        <v>14527</v>
      </c>
      <c r="C1169" s="51">
        <v>16.743752000000001</v>
      </c>
      <c r="D1169" s="51">
        <v>16.743752000000001</v>
      </c>
      <c r="E1169" s="51">
        <v>10.364519339999999</v>
      </c>
    </row>
    <row r="1170" spans="2:5">
      <c r="B1170" s="72" t="s">
        <v>638</v>
      </c>
      <c r="C1170" s="51">
        <v>16.743752000000001</v>
      </c>
      <c r="D1170" s="51">
        <v>16.743752000000001</v>
      </c>
      <c r="E1170" s="51">
        <v>10.364519339999999</v>
      </c>
    </row>
    <row r="1171" spans="2:5">
      <c r="B1171" s="71">
        <v>14739</v>
      </c>
      <c r="C1171" s="51">
        <v>0</v>
      </c>
      <c r="D1171" s="51">
        <v>7.5908360000000004</v>
      </c>
      <c r="E1171" s="51">
        <v>6.5511451200000002</v>
      </c>
    </row>
    <row r="1172" spans="2:5">
      <c r="B1172" s="72" t="s">
        <v>639</v>
      </c>
      <c r="C1172" s="51">
        <v>0</v>
      </c>
      <c r="D1172" s="51">
        <v>7.5908360000000004</v>
      </c>
      <c r="E1172" s="51">
        <v>6.5511451200000002</v>
      </c>
    </row>
    <row r="1173" spans="2:5">
      <c r="B1173" s="71">
        <v>14871</v>
      </c>
      <c r="C1173" s="51">
        <v>0</v>
      </c>
      <c r="D1173" s="51">
        <v>0</v>
      </c>
      <c r="E1173" s="51">
        <v>0</v>
      </c>
    </row>
    <row r="1174" spans="2:5">
      <c r="B1174" s="72" t="s">
        <v>987</v>
      </c>
      <c r="C1174" s="51">
        <v>0</v>
      </c>
      <c r="D1174" s="51">
        <v>0</v>
      </c>
      <c r="E1174" s="51">
        <v>0</v>
      </c>
    </row>
    <row r="1175" spans="2:5">
      <c r="B1175" s="71">
        <v>14869</v>
      </c>
      <c r="C1175" s="51">
        <v>0</v>
      </c>
      <c r="D1175" s="51">
        <v>0</v>
      </c>
      <c r="E1175" s="51">
        <v>0</v>
      </c>
    </row>
    <row r="1176" spans="2:5">
      <c r="B1176" s="72" t="s">
        <v>988</v>
      </c>
      <c r="C1176" s="51">
        <v>0</v>
      </c>
      <c r="D1176" s="51">
        <v>0</v>
      </c>
      <c r="E1176" s="51">
        <v>0</v>
      </c>
    </row>
    <row r="1177" spans="2:5">
      <c r="B1177" s="71">
        <v>14870</v>
      </c>
      <c r="C1177" s="51">
        <v>0</v>
      </c>
      <c r="D1177" s="51">
        <v>0</v>
      </c>
      <c r="E1177" s="51">
        <v>0</v>
      </c>
    </row>
    <row r="1178" spans="2:5">
      <c r="B1178" s="72" t="s">
        <v>989</v>
      </c>
      <c r="C1178" s="51">
        <v>0</v>
      </c>
      <c r="D1178" s="51">
        <v>0</v>
      </c>
      <c r="E1178" s="51">
        <v>0</v>
      </c>
    </row>
    <row r="1179" spans="2:5">
      <c r="B1179" s="71">
        <v>14872</v>
      </c>
      <c r="C1179" s="51">
        <v>0</v>
      </c>
      <c r="D1179" s="51">
        <v>0</v>
      </c>
      <c r="E1179" s="51">
        <v>0</v>
      </c>
    </row>
    <row r="1180" spans="2:5">
      <c r="B1180" s="72" t="s">
        <v>990</v>
      </c>
      <c r="C1180" s="51">
        <v>0</v>
      </c>
      <c r="D1180" s="51">
        <v>0</v>
      </c>
      <c r="E1180" s="51">
        <v>0</v>
      </c>
    </row>
    <row r="1181" spans="2:5">
      <c r="B1181" s="71">
        <v>14868</v>
      </c>
      <c r="C1181" s="51">
        <v>0</v>
      </c>
      <c r="D1181" s="51">
        <v>0</v>
      </c>
      <c r="E1181" s="51">
        <v>0</v>
      </c>
    </row>
    <row r="1182" spans="2:5">
      <c r="B1182" s="72" t="s">
        <v>991</v>
      </c>
      <c r="C1182" s="51">
        <v>0</v>
      </c>
      <c r="D1182" s="51">
        <v>0</v>
      </c>
      <c r="E1182" s="51">
        <v>0</v>
      </c>
    </row>
    <row r="1183" spans="2:5" ht="23.25" customHeight="1">
      <c r="B1183" s="70" t="s">
        <v>251</v>
      </c>
      <c r="C1183" s="112">
        <v>0</v>
      </c>
      <c r="D1183" s="112">
        <v>75</v>
      </c>
      <c r="E1183" s="112">
        <v>74.999994760000007</v>
      </c>
    </row>
    <row r="1184" spans="2:5">
      <c r="B1184" s="71">
        <v>13803</v>
      </c>
      <c r="C1184" s="51">
        <v>0</v>
      </c>
      <c r="D1184" s="51">
        <v>75</v>
      </c>
      <c r="E1184" s="51">
        <v>74.999994760000007</v>
      </c>
    </row>
    <row r="1185" spans="2:5">
      <c r="B1185" s="72" t="s">
        <v>636</v>
      </c>
      <c r="C1185" s="51">
        <v>0</v>
      </c>
      <c r="D1185" s="51">
        <v>75</v>
      </c>
      <c r="E1185" s="51">
        <v>74.999994760000007</v>
      </c>
    </row>
    <row r="1186" spans="2:5">
      <c r="B1186" s="70" t="s">
        <v>252</v>
      </c>
      <c r="C1186" s="112">
        <v>0</v>
      </c>
      <c r="D1186" s="112">
        <v>73.494939749999986</v>
      </c>
      <c r="E1186" s="112">
        <v>51.210330249999998</v>
      </c>
    </row>
    <row r="1187" spans="2:5">
      <c r="B1187" s="71">
        <v>13803</v>
      </c>
      <c r="C1187" s="51">
        <v>0</v>
      </c>
      <c r="D1187" s="51">
        <v>50</v>
      </c>
      <c r="E1187" s="51">
        <v>49.9999951</v>
      </c>
    </row>
    <row r="1188" spans="2:5">
      <c r="B1188" s="72" t="s">
        <v>636</v>
      </c>
      <c r="C1188" s="51">
        <v>0</v>
      </c>
      <c r="D1188" s="51">
        <v>50</v>
      </c>
      <c r="E1188" s="51">
        <v>49.9999951</v>
      </c>
    </row>
    <row r="1189" spans="2:5">
      <c r="B1189" s="71">
        <v>14291</v>
      </c>
      <c r="C1189" s="51">
        <v>0</v>
      </c>
      <c r="D1189" s="51">
        <v>1.2103360000000001</v>
      </c>
      <c r="E1189" s="51">
        <v>1.2103351499999999</v>
      </c>
    </row>
    <row r="1190" spans="2:5">
      <c r="B1190" s="72" t="s">
        <v>640</v>
      </c>
      <c r="C1190" s="51">
        <v>0</v>
      </c>
      <c r="D1190" s="51">
        <v>1.2103360000000001</v>
      </c>
      <c r="E1190" s="51">
        <v>1.2103351499999999</v>
      </c>
    </row>
    <row r="1191" spans="2:5">
      <c r="B1191" s="65" t="s">
        <v>641</v>
      </c>
      <c r="C1191" s="51">
        <v>187.567971</v>
      </c>
      <c r="D1191" s="51">
        <v>362.12511759000006</v>
      </c>
      <c r="E1191" s="51">
        <v>354.89886876999998</v>
      </c>
    </row>
    <row r="1192" spans="2:5">
      <c r="B1192" s="70" t="s">
        <v>250</v>
      </c>
      <c r="C1192" s="112">
        <v>187.567971</v>
      </c>
      <c r="D1192" s="112">
        <v>332.12511759000006</v>
      </c>
      <c r="E1192" s="112">
        <v>324.89887149000003</v>
      </c>
    </row>
    <row r="1193" spans="2:5">
      <c r="B1193" s="71">
        <v>12559</v>
      </c>
      <c r="C1193" s="51">
        <v>44.016091000000003</v>
      </c>
      <c r="D1193" s="51">
        <v>21.813825730000001</v>
      </c>
      <c r="E1193" s="51">
        <v>14.76368383</v>
      </c>
    </row>
    <row r="1194" spans="2:5">
      <c r="B1194" s="72" t="s">
        <v>642</v>
      </c>
      <c r="C1194" s="51">
        <v>44.016091000000003</v>
      </c>
      <c r="D1194" s="51">
        <v>21.813825730000001</v>
      </c>
      <c r="E1194" s="51">
        <v>14.76368383</v>
      </c>
    </row>
    <row r="1195" spans="2:5">
      <c r="B1195" s="71">
        <v>12596</v>
      </c>
      <c r="C1195" s="51">
        <v>7.3094570000000001</v>
      </c>
      <c r="D1195" s="51">
        <v>0</v>
      </c>
      <c r="E1195" s="51">
        <v>0</v>
      </c>
    </row>
    <row r="1196" spans="2:5">
      <c r="B1196" s="72" t="s">
        <v>643</v>
      </c>
      <c r="C1196" s="51">
        <v>7.3094570000000001</v>
      </c>
      <c r="D1196" s="51">
        <v>0</v>
      </c>
      <c r="E1196" s="51">
        <v>0</v>
      </c>
    </row>
    <row r="1197" spans="2:5">
      <c r="B1197" s="71">
        <v>13073</v>
      </c>
      <c r="C1197" s="51">
        <v>6.376728</v>
      </c>
      <c r="D1197" s="51">
        <v>0.85456686000000037</v>
      </c>
      <c r="E1197" s="51">
        <v>0.85456686000000004</v>
      </c>
    </row>
    <row r="1198" spans="2:5">
      <c r="B1198" s="72" t="s">
        <v>644</v>
      </c>
      <c r="C1198" s="51">
        <v>6.376728</v>
      </c>
      <c r="D1198" s="51">
        <v>0.85456686000000037</v>
      </c>
      <c r="E1198" s="51">
        <v>0.85456686000000004</v>
      </c>
    </row>
    <row r="1199" spans="2:5">
      <c r="B1199" s="71">
        <v>13360</v>
      </c>
      <c r="C1199" s="51">
        <v>4.3472999999999998E-2</v>
      </c>
      <c r="D1199" s="51">
        <v>0</v>
      </c>
      <c r="E1199" s="51">
        <v>0</v>
      </c>
    </row>
    <row r="1200" spans="2:5">
      <c r="B1200" s="72" t="s">
        <v>645</v>
      </c>
      <c r="C1200" s="51">
        <v>4.3472999999999998E-2</v>
      </c>
      <c r="D1200" s="51">
        <v>0</v>
      </c>
      <c r="E1200" s="51">
        <v>0</v>
      </c>
    </row>
    <row r="1201" spans="2:5">
      <c r="B1201" s="71">
        <v>13418</v>
      </c>
      <c r="C1201" s="51">
        <v>0.12643099999999999</v>
      </c>
      <c r="D1201" s="51">
        <v>0</v>
      </c>
      <c r="E1201" s="51">
        <v>0</v>
      </c>
    </row>
    <row r="1202" spans="2:5">
      <c r="B1202" s="72" t="s">
        <v>646</v>
      </c>
      <c r="C1202" s="51">
        <v>0.12643099999999999</v>
      </c>
      <c r="D1202" s="51">
        <v>0</v>
      </c>
      <c r="E1202" s="51">
        <v>0</v>
      </c>
    </row>
    <row r="1203" spans="2:5">
      <c r="B1203" s="71">
        <v>13464</v>
      </c>
      <c r="C1203" s="51">
        <v>11.724240999999999</v>
      </c>
      <c r="D1203" s="51">
        <v>0</v>
      </c>
      <c r="E1203" s="51">
        <v>0</v>
      </c>
    </row>
    <row r="1204" spans="2:5">
      <c r="B1204" s="72" t="s">
        <v>647</v>
      </c>
      <c r="C1204" s="51">
        <v>11.724240999999999</v>
      </c>
      <c r="D1204" s="51">
        <v>0</v>
      </c>
      <c r="E1204" s="51">
        <v>0</v>
      </c>
    </row>
    <row r="1205" spans="2:5">
      <c r="B1205" s="71">
        <v>13590</v>
      </c>
      <c r="C1205" s="51">
        <v>7.9715499999999997</v>
      </c>
      <c r="D1205" s="51">
        <v>6.178382</v>
      </c>
      <c r="E1205" s="51">
        <v>6.1783813800000003</v>
      </c>
    </row>
    <row r="1206" spans="2:5">
      <c r="B1206" s="72" t="s">
        <v>648</v>
      </c>
      <c r="C1206" s="51">
        <v>7.9715499999999997</v>
      </c>
      <c r="D1206" s="51">
        <v>6.178382</v>
      </c>
      <c r="E1206" s="51">
        <v>6.1783813800000003</v>
      </c>
    </row>
    <row r="1207" spans="2:5">
      <c r="B1207" s="71">
        <v>13811</v>
      </c>
      <c r="C1207" s="51">
        <v>110</v>
      </c>
      <c r="D1207" s="51">
        <v>106.7</v>
      </c>
      <c r="E1207" s="51">
        <v>106.52389722999999</v>
      </c>
    </row>
    <row r="1208" spans="2:5">
      <c r="B1208" s="72" t="s">
        <v>649</v>
      </c>
      <c r="C1208" s="51">
        <v>110</v>
      </c>
      <c r="D1208" s="51">
        <v>106.7</v>
      </c>
      <c r="E1208" s="51">
        <v>106.52389722999999</v>
      </c>
    </row>
    <row r="1209" spans="2:5">
      <c r="B1209" s="71">
        <v>14720</v>
      </c>
      <c r="C1209" s="51">
        <v>0</v>
      </c>
      <c r="D1209" s="51">
        <v>196.57834299999999</v>
      </c>
      <c r="E1209" s="51">
        <v>196.57834219</v>
      </c>
    </row>
    <row r="1210" spans="2:5">
      <c r="B1210" s="72" t="s">
        <v>650</v>
      </c>
      <c r="C1210" s="51">
        <v>0</v>
      </c>
      <c r="D1210" s="51">
        <v>196.57834299999999</v>
      </c>
      <c r="E1210" s="51">
        <v>196.57834219</v>
      </c>
    </row>
    <row r="1211" spans="2:5">
      <c r="B1211" s="70" t="s">
        <v>252</v>
      </c>
      <c r="C1211" s="112">
        <v>0</v>
      </c>
      <c r="D1211" s="112">
        <v>30</v>
      </c>
      <c r="E1211" s="112">
        <v>29.999997280000002</v>
      </c>
    </row>
    <row r="1212" spans="2:5">
      <c r="B1212" s="71">
        <v>13811</v>
      </c>
      <c r="C1212" s="51">
        <v>0</v>
      </c>
      <c r="D1212" s="51">
        <v>30</v>
      </c>
      <c r="E1212" s="51">
        <v>29.999997280000002</v>
      </c>
    </row>
    <row r="1213" spans="2:5">
      <c r="B1213" s="72" t="s">
        <v>649</v>
      </c>
      <c r="C1213" s="51">
        <v>0</v>
      </c>
      <c r="D1213" s="51">
        <v>30</v>
      </c>
      <c r="E1213" s="51">
        <v>29.999997280000002</v>
      </c>
    </row>
    <row r="1214" spans="2:5">
      <c r="B1214" s="71">
        <v>13989</v>
      </c>
      <c r="C1214" s="51">
        <v>0</v>
      </c>
      <c r="D1214" s="51">
        <v>0</v>
      </c>
      <c r="E1214" s="51">
        <v>0</v>
      </c>
    </row>
    <row r="1215" spans="2:5">
      <c r="B1215" s="72" t="s">
        <v>651</v>
      </c>
      <c r="C1215" s="51">
        <v>0</v>
      </c>
      <c r="D1215" s="51">
        <v>0</v>
      </c>
      <c r="E1215" s="51">
        <v>0</v>
      </c>
    </row>
    <row r="1216" spans="2:5">
      <c r="B1216" s="65" t="s">
        <v>269</v>
      </c>
      <c r="C1216" s="51">
        <v>2054.7983949999998</v>
      </c>
      <c r="D1216" s="51">
        <v>3948.68766843</v>
      </c>
      <c r="E1216" s="51">
        <v>3783.9180882099995</v>
      </c>
    </row>
    <row r="1217" spans="2:5">
      <c r="B1217" s="70" t="s">
        <v>250</v>
      </c>
      <c r="C1217" s="112">
        <v>1120.402957</v>
      </c>
      <c r="D1217" s="112">
        <v>2839.26409362</v>
      </c>
      <c r="E1217" s="112">
        <v>2674.9099942199996</v>
      </c>
    </row>
    <row r="1218" spans="2:5">
      <c r="B1218" s="71">
        <v>12560</v>
      </c>
      <c r="C1218" s="51">
        <v>57.486593999999997</v>
      </c>
      <c r="D1218" s="51">
        <v>27.771999930000003</v>
      </c>
      <c r="E1218" s="51">
        <v>21.131964539999998</v>
      </c>
    </row>
    <row r="1219" spans="2:5">
      <c r="B1219" s="72" t="s">
        <v>652</v>
      </c>
      <c r="C1219" s="51">
        <v>57.486593999999997</v>
      </c>
      <c r="D1219" s="51">
        <v>27.771999930000003</v>
      </c>
      <c r="E1219" s="51">
        <v>21.131964539999998</v>
      </c>
    </row>
    <row r="1220" spans="2:5">
      <c r="B1220" s="71">
        <v>12594</v>
      </c>
      <c r="C1220" s="51">
        <v>9.4158229999999996</v>
      </c>
      <c r="D1220" s="51">
        <v>6.7154663100000018</v>
      </c>
      <c r="E1220" s="51">
        <v>6.7154653700000004</v>
      </c>
    </row>
    <row r="1221" spans="2:5">
      <c r="B1221" s="72" t="s">
        <v>653</v>
      </c>
      <c r="C1221" s="51">
        <v>9.4158229999999996</v>
      </c>
      <c r="D1221" s="51">
        <v>6.7154663100000018</v>
      </c>
      <c r="E1221" s="51">
        <v>6.7154653700000004</v>
      </c>
    </row>
    <row r="1222" spans="2:5">
      <c r="B1222" s="71">
        <v>12897</v>
      </c>
      <c r="C1222" s="51">
        <v>0</v>
      </c>
      <c r="D1222" s="51">
        <v>43.903169439999999</v>
      </c>
      <c r="E1222" s="51">
        <v>43.903169439999999</v>
      </c>
    </row>
    <row r="1223" spans="2:5">
      <c r="B1223" s="72" t="s">
        <v>654</v>
      </c>
      <c r="C1223" s="51">
        <v>0</v>
      </c>
      <c r="D1223" s="51">
        <v>43.903169439999999</v>
      </c>
      <c r="E1223" s="51">
        <v>43.903169439999999</v>
      </c>
    </row>
    <row r="1224" spans="2:5">
      <c r="B1224" s="71">
        <v>13070</v>
      </c>
      <c r="C1224" s="51">
        <v>32.619756000000002</v>
      </c>
      <c r="D1224" s="51">
        <v>15.29841098</v>
      </c>
      <c r="E1224" s="51">
        <v>14.56310891</v>
      </c>
    </row>
    <row r="1225" spans="2:5">
      <c r="B1225" s="72" t="s">
        <v>655</v>
      </c>
      <c r="C1225" s="51">
        <v>32.619756000000002</v>
      </c>
      <c r="D1225" s="51">
        <v>15.29841098</v>
      </c>
      <c r="E1225" s="51">
        <v>14.56310891</v>
      </c>
    </row>
    <row r="1226" spans="2:5">
      <c r="B1226" s="71">
        <v>13417</v>
      </c>
      <c r="C1226" s="51">
        <v>123.937743</v>
      </c>
      <c r="D1226" s="51">
        <v>127.36424558000002</v>
      </c>
      <c r="E1226" s="51">
        <v>102.89943668000002</v>
      </c>
    </row>
    <row r="1227" spans="2:5">
      <c r="B1227" s="72" t="s">
        <v>656</v>
      </c>
      <c r="C1227" s="51">
        <v>123.937743</v>
      </c>
      <c r="D1227" s="51">
        <v>127.36424558000002</v>
      </c>
      <c r="E1227" s="51">
        <v>102.89943668000002</v>
      </c>
    </row>
    <row r="1228" spans="2:5">
      <c r="B1228" s="71">
        <v>13425</v>
      </c>
      <c r="C1228" s="51">
        <v>48.704104999999998</v>
      </c>
      <c r="D1228" s="51">
        <v>15.136587270000003</v>
      </c>
      <c r="E1228" s="51">
        <v>13.387258289999998</v>
      </c>
    </row>
    <row r="1229" spans="2:5">
      <c r="B1229" s="72" t="s">
        <v>657</v>
      </c>
      <c r="C1229" s="51">
        <v>48.704104999999998</v>
      </c>
      <c r="D1229" s="51">
        <v>15.136587270000003</v>
      </c>
      <c r="E1229" s="51">
        <v>13.387258289999998</v>
      </c>
    </row>
    <row r="1230" spans="2:5">
      <c r="B1230" s="71">
        <v>13571</v>
      </c>
      <c r="C1230" s="51">
        <v>6.7301149999999996</v>
      </c>
      <c r="D1230" s="51">
        <v>20.134441450000001</v>
      </c>
      <c r="E1230" s="51">
        <v>14.01407594</v>
      </c>
    </row>
    <row r="1231" spans="2:5">
      <c r="B1231" s="72" t="s">
        <v>658</v>
      </c>
      <c r="C1231" s="51">
        <v>6.7301149999999996</v>
      </c>
      <c r="D1231" s="51">
        <v>20.134441450000001</v>
      </c>
      <c r="E1231" s="51">
        <v>14.01407594</v>
      </c>
    </row>
    <row r="1232" spans="2:5">
      <c r="B1232" s="71">
        <v>13594</v>
      </c>
      <c r="C1232" s="51">
        <v>193.58493100000001</v>
      </c>
      <c r="D1232" s="51">
        <v>163.31987479000006</v>
      </c>
      <c r="E1232" s="51">
        <v>105.71598594000002</v>
      </c>
    </row>
    <row r="1233" spans="2:5">
      <c r="B1233" s="72" t="s">
        <v>920</v>
      </c>
      <c r="C1233" s="51">
        <v>193.58493100000001</v>
      </c>
      <c r="D1233" s="51">
        <v>163.31987479000006</v>
      </c>
      <c r="E1233" s="51">
        <v>105.71598594000002</v>
      </c>
    </row>
    <row r="1234" spans="2:5">
      <c r="B1234" s="71">
        <v>13614</v>
      </c>
      <c r="C1234" s="51">
        <v>47.228037</v>
      </c>
      <c r="D1234" s="51">
        <v>5.9705126200000009</v>
      </c>
      <c r="E1234" s="51">
        <v>5.97051262</v>
      </c>
    </row>
    <row r="1235" spans="2:5">
      <c r="B1235" s="72" t="s">
        <v>659</v>
      </c>
      <c r="C1235" s="51">
        <v>47.228037</v>
      </c>
      <c r="D1235" s="51">
        <v>5.9705126200000009</v>
      </c>
      <c r="E1235" s="51">
        <v>5.97051262</v>
      </c>
    </row>
    <row r="1236" spans="2:5">
      <c r="B1236" s="71">
        <v>13802</v>
      </c>
      <c r="C1236" s="51">
        <v>130</v>
      </c>
      <c r="D1236" s="51">
        <v>231.1</v>
      </c>
      <c r="E1236" s="51">
        <v>231.09999900999998</v>
      </c>
    </row>
    <row r="1237" spans="2:5">
      <c r="B1237" s="72" t="s">
        <v>660</v>
      </c>
      <c r="C1237" s="51">
        <v>130</v>
      </c>
      <c r="D1237" s="51">
        <v>231.1</v>
      </c>
      <c r="E1237" s="51">
        <v>231.09999900999998</v>
      </c>
    </row>
    <row r="1238" spans="2:5">
      <c r="B1238" s="71">
        <v>14127</v>
      </c>
      <c r="C1238" s="51">
        <v>100</v>
      </c>
      <c r="D1238" s="51">
        <v>274.74900116999999</v>
      </c>
      <c r="E1238" s="51">
        <v>274.52024977999997</v>
      </c>
    </row>
    <row r="1239" spans="2:5">
      <c r="B1239" s="72" t="s">
        <v>661</v>
      </c>
      <c r="C1239" s="51">
        <v>100</v>
      </c>
      <c r="D1239" s="51">
        <v>274.74900116999999</v>
      </c>
      <c r="E1239" s="51">
        <v>274.52024977999997</v>
      </c>
    </row>
    <row r="1240" spans="2:5">
      <c r="B1240" s="71">
        <v>14250</v>
      </c>
      <c r="C1240" s="51">
        <v>0</v>
      </c>
      <c r="D1240" s="51">
        <v>2.1297999999999999</v>
      </c>
      <c r="E1240" s="51">
        <v>2.1184017499999999</v>
      </c>
    </row>
    <row r="1241" spans="2:5">
      <c r="B1241" s="72" t="s">
        <v>662</v>
      </c>
      <c r="C1241" s="51">
        <v>0</v>
      </c>
      <c r="D1241" s="51">
        <v>2.1297999999999999</v>
      </c>
      <c r="E1241" s="51">
        <v>2.1184017499999999</v>
      </c>
    </row>
    <row r="1242" spans="2:5">
      <c r="B1242" s="71">
        <v>14556</v>
      </c>
      <c r="C1242" s="51">
        <v>87.811858999999998</v>
      </c>
      <c r="D1242" s="51">
        <v>44.018582000000002</v>
      </c>
      <c r="E1242" s="51">
        <v>28.806030929999995</v>
      </c>
    </row>
    <row r="1243" spans="2:5">
      <c r="B1243" s="72" t="s">
        <v>663</v>
      </c>
      <c r="C1243" s="51">
        <v>87.811858999999998</v>
      </c>
      <c r="D1243" s="51">
        <v>44.018582000000002</v>
      </c>
      <c r="E1243" s="51">
        <v>28.806030929999995</v>
      </c>
    </row>
    <row r="1244" spans="2:5">
      <c r="B1244" s="71">
        <v>14588</v>
      </c>
      <c r="C1244" s="51">
        <v>0</v>
      </c>
      <c r="D1244" s="51">
        <v>618.79134728999998</v>
      </c>
      <c r="E1244" s="51">
        <v>618.79134728999998</v>
      </c>
    </row>
    <row r="1245" spans="2:5">
      <c r="B1245" s="72" t="s">
        <v>921</v>
      </c>
      <c r="C1245" s="51">
        <v>0</v>
      </c>
      <c r="D1245" s="51">
        <v>618.79134728999998</v>
      </c>
      <c r="E1245" s="51">
        <v>618.79134728999998</v>
      </c>
    </row>
    <row r="1246" spans="2:5">
      <c r="B1246" s="71">
        <v>14595</v>
      </c>
      <c r="C1246" s="51">
        <v>7.3086039999999999</v>
      </c>
      <c r="D1246" s="51">
        <v>6.0086040000000001</v>
      </c>
      <c r="E1246" s="51">
        <v>5.9061058700000002</v>
      </c>
    </row>
    <row r="1247" spans="2:5">
      <c r="B1247" s="72" t="s">
        <v>664</v>
      </c>
      <c r="C1247" s="51">
        <v>7.3086039999999999</v>
      </c>
      <c r="D1247" s="51">
        <v>6.0086040000000001</v>
      </c>
      <c r="E1247" s="51">
        <v>5.9061058700000002</v>
      </c>
    </row>
    <row r="1248" spans="2:5">
      <c r="B1248" s="71">
        <v>14602</v>
      </c>
      <c r="C1248" s="51">
        <v>196.477464</v>
      </c>
      <c r="D1248" s="51">
        <v>373.96174400000001</v>
      </c>
      <c r="E1248" s="51">
        <v>373.96174400000001</v>
      </c>
    </row>
    <row r="1249" spans="2:5">
      <c r="B1249" s="72" t="s">
        <v>665</v>
      </c>
      <c r="C1249" s="51">
        <v>196.477464</v>
      </c>
      <c r="D1249" s="51">
        <v>373.96174400000001</v>
      </c>
      <c r="E1249" s="51">
        <v>373.96174400000001</v>
      </c>
    </row>
    <row r="1250" spans="2:5">
      <c r="B1250" s="71">
        <v>14603</v>
      </c>
      <c r="C1250" s="51">
        <v>79.097926000000001</v>
      </c>
      <c r="D1250" s="51">
        <v>142.429</v>
      </c>
      <c r="E1250" s="51">
        <v>142.429</v>
      </c>
    </row>
    <row r="1251" spans="2:5">
      <c r="B1251" s="72" t="s">
        <v>666</v>
      </c>
      <c r="C1251" s="51">
        <v>79.097926000000001</v>
      </c>
      <c r="D1251" s="51">
        <v>142.429</v>
      </c>
      <c r="E1251" s="51">
        <v>142.429</v>
      </c>
    </row>
    <row r="1252" spans="2:5">
      <c r="B1252" s="71">
        <v>14690</v>
      </c>
      <c r="C1252" s="51">
        <v>0</v>
      </c>
      <c r="D1252" s="51">
        <v>4.3558880000000002</v>
      </c>
      <c r="E1252" s="51">
        <v>2.8664159500000004</v>
      </c>
    </row>
    <row r="1253" spans="2:5">
      <c r="B1253" s="72" t="s">
        <v>667</v>
      </c>
      <c r="C1253" s="51">
        <v>0</v>
      </c>
      <c r="D1253" s="51">
        <v>4.3558880000000002</v>
      </c>
      <c r="E1253" s="51">
        <v>2.8664159500000004</v>
      </c>
    </row>
    <row r="1254" spans="2:5">
      <c r="B1254" s="71">
        <v>14712</v>
      </c>
      <c r="C1254" s="51">
        <v>0</v>
      </c>
      <c r="D1254" s="51">
        <v>8.3447565199999989</v>
      </c>
      <c r="E1254" s="51">
        <v>8.3447560399999983</v>
      </c>
    </row>
    <row r="1255" spans="2:5">
      <c r="B1255" s="72" t="s">
        <v>668</v>
      </c>
      <c r="C1255" s="51">
        <v>0</v>
      </c>
      <c r="D1255" s="51">
        <v>8.3447565199999989</v>
      </c>
      <c r="E1255" s="51">
        <v>8.3447560399999983</v>
      </c>
    </row>
    <row r="1256" spans="2:5">
      <c r="B1256" s="71">
        <v>14745</v>
      </c>
      <c r="C1256" s="51">
        <v>0</v>
      </c>
      <c r="D1256" s="51">
        <v>450</v>
      </c>
      <c r="E1256" s="51">
        <v>450</v>
      </c>
    </row>
    <row r="1257" spans="2:5">
      <c r="B1257" s="72" t="s">
        <v>675</v>
      </c>
      <c r="C1257" s="51">
        <v>0</v>
      </c>
      <c r="D1257" s="51">
        <v>38</v>
      </c>
      <c r="E1257" s="51">
        <v>38</v>
      </c>
    </row>
    <row r="1258" spans="2:5">
      <c r="B1258" s="72" t="s">
        <v>676</v>
      </c>
      <c r="C1258" s="51">
        <v>0</v>
      </c>
      <c r="D1258" s="51">
        <v>44.757868000000002</v>
      </c>
      <c r="E1258" s="51">
        <v>44.757868000000002</v>
      </c>
    </row>
    <row r="1259" spans="2:5">
      <c r="B1259" s="72" t="s">
        <v>677</v>
      </c>
      <c r="C1259" s="51">
        <v>0</v>
      </c>
      <c r="D1259" s="51">
        <v>20</v>
      </c>
      <c r="E1259" s="51">
        <v>20</v>
      </c>
    </row>
    <row r="1260" spans="2:5">
      <c r="B1260" s="72" t="s">
        <v>678</v>
      </c>
      <c r="C1260" s="51">
        <v>0</v>
      </c>
      <c r="D1260" s="51">
        <v>80</v>
      </c>
      <c r="E1260" s="51">
        <v>80</v>
      </c>
    </row>
    <row r="1261" spans="2:5">
      <c r="B1261" s="72" t="s">
        <v>679</v>
      </c>
      <c r="C1261" s="51">
        <v>0</v>
      </c>
      <c r="D1261" s="51">
        <v>70</v>
      </c>
      <c r="E1261" s="51">
        <v>70</v>
      </c>
    </row>
    <row r="1262" spans="2:5">
      <c r="B1262" s="72" t="s">
        <v>680</v>
      </c>
      <c r="C1262" s="51">
        <v>0</v>
      </c>
      <c r="D1262" s="51">
        <v>36.223882000000003</v>
      </c>
      <c r="E1262" s="51">
        <v>36.223882000000003</v>
      </c>
    </row>
    <row r="1263" spans="2:5">
      <c r="B1263" s="72" t="s">
        <v>681</v>
      </c>
      <c r="C1263" s="51">
        <v>0</v>
      </c>
      <c r="D1263" s="51">
        <v>47.471730000000001</v>
      </c>
      <c r="E1263" s="51">
        <v>47.471730000000001</v>
      </c>
    </row>
    <row r="1264" spans="2:5">
      <c r="B1264" s="72" t="s">
        <v>682</v>
      </c>
      <c r="C1264" s="51">
        <v>0</v>
      </c>
      <c r="D1264" s="51">
        <v>45</v>
      </c>
      <c r="E1264" s="51">
        <v>45</v>
      </c>
    </row>
    <row r="1265" spans="2:5">
      <c r="B1265" s="72" t="s">
        <v>683</v>
      </c>
      <c r="C1265" s="51">
        <v>0</v>
      </c>
      <c r="D1265" s="51">
        <v>40</v>
      </c>
      <c r="E1265" s="51">
        <v>40</v>
      </c>
    </row>
    <row r="1266" spans="2:5">
      <c r="B1266" s="72" t="s">
        <v>684</v>
      </c>
      <c r="C1266" s="51">
        <v>0</v>
      </c>
      <c r="D1266" s="51">
        <v>28.546520000000001</v>
      </c>
      <c r="E1266" s="51">
        <v>28.546520000000001</v>
      </c>
    </row>
    <row r="1267" spans="2:5">
      <c r="B1267" s="71">
        <v>14812</v>
      </c>
      <c r="C1267" s="51">
        <v>0</v>
      </c>
      <c r="D1267" s="51">
        <v>2.4240756000000001</v>
      </c>
      <c r="E1267" s="51">
        <v>0</v>
      </c>
    </row>
    <row r="1268" spans="2:5">
      <c r="B1268" s="72" t="s">
        <v>669</v>
      </c>
      <c r="C1268" s="51">
        <v>0</v>
      </c>
      <c r="D1268" s="51">
        <v>2.4240756000000001</v>
      </c>
      <c r="E1268" s="51">
        <v>0</v>
      </c>
    </row>
    <row r="1269" spans="2:5">
      <c r="B1269" s="71">
        <v>14813</v>
      </c>
      <c r="C1269" s="51">
        <v>0</v>
      </c>
      <c r="D1269" s="51">
        <v>27.817513000000002</v>
      </c>
      <c r="E1269" s="51">
        <v>0</v>
      </c>
    </row>
    <row r="1270" spans="2:5">
      <c r="B1270" s="72" t="s">
        <v>670</v>
      </c>
      <c r="C1270" s="51">
        <v>0</v>
      </c>
      <c r="D1270" s="51">
        <v>27.817513000000002</v>
      </c>
      <c r="E1270" s="51">
        <v>0</v>
      </c>
    </row>
    <row r="1271" spans="2:5">
      <c r="B1271" s="71">
        <v>14814</v>
      </c>
      <c r="C1271" s="51">
        <v>0</v>
      </c>
      <c r="D1271" s="51">
        <v>6.2498328000000001</v>
      </c>
      <c r="E1271" s="51">
        <v>0</v>
      </c>
    </row>
    <row r="1272" spans="2:5">
      <c r="B1272" s="72" t="s">
        <v>671</v>
      </c>
      <c r="C1272" s="51">
        <v>0</v>
      </c>
      <c r="D1272" s="51">
        <v>6.2498328000000001</v>
      </c>
      <c r="E1272" s="51">
        <v>0</v>
      </c>
    </row>
    <row r="1273" spans="2:5">
      <c r="B1273" s="71">
        <v>14900</v>
      </c>
      <c r="C1273" s="51">
        <v>0</v>
      </c>
      <c r="D1273" s="51">
        <v>4.1758332000000005</v>
      </c>
      <c r="E1273" s="51">
        <v>0</v>
      </c>
    </row>
    <row r="1274" spans="2:5">
      <c r="B1274" s="72" t="s">
        <v>672</v>
      </c>
      <c r="C1274" s="51">
        <v>0</v>
      </c>
      <c r="D1274" s="51">
        <v>4.1758332000000005</v>
      </c>
      <c r="E1274" s="51">
        <v>0</v>
      </c>
    </row>
    <row r="1275" spans="2:5">
      <c r="B1275" s="71">
        <v>14904</v>
      </c>
      <c r="C1275" s="51">
        <v>0</v>
      </c>
      <c r="D1275" s="51">
        <v>3.7687374</v>
      </c>
      <c r="E1275" s="51">
        <v>0</v>
      </c>
    </row>
    <row r="1276" spans="2:5">
      <c r="B1276" s="72" t="s">
        <v>673</v>
      </c>
      <c r="C1276" s="51">
        <v>0</v>
      </c>
      <c r="D1276" s="51">
        <v>3.7687374</v>
      </c>
      <c r="E1276" s="51">
        <v>0</v>
      </c>
    </row>
    <row r="1277" spans="2:5">
      <c r="B1277" s="71">
        <v>14860</v>
      </c>
      <c r="C1277" s="51">
        <v>0</v>
      </c>
      <c r="D1277" s="51">
        <v>0</v>
      </c>
      <c r="E1277" s="51">
        <v>0</v>
      </c>
    </row>
    <row r="1278" spans="2:5">
      <c r="B1278" s="72" t="s">
        <v>992</v>
      </c>
      <c r="C1278" s="51">
        <v>0</v>
      </c>
      <c r="D1278" s="51">
        <v>0</v>
      </c>
      <c r="E1278" s="51">
        <v>0</v>
      </c>
    </row>
    <row r="1279" spans="2:5">
      <c r="B1279" s="71">
        <v>14849</v>
      </c>
      <c r="C1279" s="51">
        <v>0</v>
      </c>
      <c r="D1279" s="51">
        <v>0</v>
      </c>
      <c r="E1279" s="51">
        <v>0</v>
      </c>
    </row>
    <row r="1280" spans="2:5">
      <c r="B1280" s="72" t="s">
        <v>993</v>
      </c>
      <c r="C1280" s="51">
        <v>0</v>
      </c>
      <c r="D1280" s="51">
        <v>0</v>
      </c>
      <c r="E1280" s="51">
        <v>0</v>
      </c>
    </row>
    <row r="1281" spans="2:5">
      <c r="B1281" s="71">
        <v>14850</v>
      </c>
      <c r="C1281" s="51">
        <v>0</v>
      </c>
      <c r="D1281" s="51">
        <v>0</v>
      </c>
      <c r="E1281" s="51">
        <v>0</v>
      </c>
    </row>
    <row r="1282" spans="2:5">
      <c r="B1282" s="72" t="s">
        <v>994</v>
      </c>
      <c r="C1282" s="51">
        <v>0</v>
      </c>
      <c r="D1282" s="51">
        <v>0</v>
      </c>
      <c r="E1282" s="51">
        <v>0</v>
      </c>
    </row>
    <row r="1283" spans="2:5">
      <c r="B1283" s="71">
        <v>14848</v>
      </c>
      <c r="C1283" s="51">
        <v>0</v>
      </c>
      <c r="D1283" s="51">
        <v>0</v>
      </c>
      <c r="E1283" s="51">
        <v>0</v>
      </c>
    </row>
    <row r="1284" spans="2:5">
      <c r="B1284" s="72" t="s">
        <v>995</v>
      </c>
      <c r="C1284" s="51">
        <v>0</v>
      </c>
      <c r="D1284" s="51">
        <v>0</v>
      </c>
      <c r="E1284" s="51">
        <v>0</v>
      </c>
    </row>
    <row r="1285" spans="2:5">
      <c r="B1285" s="71">
        <v>14847</v>
      </c>
      <c r="C1285" s="51">
        <v>0</v>
      </c>
      <c r="D1285" s="51">
        <v>0</v>
      </c>
      <c r="E1285" s="51">
        <v>0</v>
      </c>
    </row>
    <row r="1286" spans="2:5">
      <c r="B1286" s="72" t="s">
        <v>996</v>
      </c>
      <c r="C1286" s="51">
        <v>0</v>
      </c>
      <c r="D1286" s="51">
        <v>0</v>
      </c>
      <c r="E1286" s="51">
        <v>0</v>
      </c>
    </row>
    <row r="1287" spans="2:5">
      <c r="B1287" s="71">
        <v>14846</v>
      </c>
      <c r="C1287" s="51">
        <v>0</v>
      </c>
      <c r="D1287" s="51">
        <v>-2.1827872842550278E-17</v>
      </c>
      <c r="E1287" s="51">
        <v>0</v>
      </c>
    </row>
    <row r="1288" spans="2:5">
      <c r="B1288" s="72" t="s">
        <v>997</v>
      </c>
      <c r="C1288" s="51">
        <v>0</v>
      </c>
      <c r="D1288" s="51">
        <v>-2.1827872842550278E-17</v>
      </c>
      <c r="E1288" s="51">
        <v>0</v>
      </c>
    </row>
    <row r="1289" spans="2:5">
      <c r="B1289" s="71">
        <v>13631</v>
      </c>
      <c r="C1289" s="51">
        <v>0</v>
      </c>
      <c r="D1289" s="51">
        <v>206.68463488999998</v>
      </c>
      <c r="E1289" s="51">
        <v>206.68463488999998</v>
      </c>
    </row>
    <row r="1290" spans="2:5">
      <c r="B1290" s="72" t="s">
        <v>1024</v>
      </c>
      <c r="C1290" s="51">
        <v>0</v>
      </c>
      <c r="D1290" s="51">
        <v>206.68463488999998</v>
      </c>
      <c r="E1290" s="51">
        <v>206.68463488999998</v>
      </c>
    </row>
    <row r="1291" spans="2:5">
      <c r="B1291" s="71">
        <v>15019</v>
      </c>
      <c r="C1291" s="51">
        <v>0</v>
      </c>
      <c r="D1291" s="51">
        <v>6.6400353799999996</v>
      </c>
      <c r="E1291" s="51">
        <v>1.0803309800000001</v>
      </c>
    </row>
    <row r="1292" spans="2:5">
      <c r="B1292" s="72" t="s">
        <v>1032</v>
      </c>
      <c r="C1292" s="51">
        <v>0</v>
      </c>
      <c r="D1292" s="51">
        <v>6.6400353799999996</v>
      </c>
      <c r="E1292" s="51">
        <v>1.0803309800000001</v>
      </c>
    </row>
    <row r="1293" spans="2:5">
      <c r="B1293" s="70" t="s">
        <v>251</v>
      </c>
      <c r="C1293" s="112">
        <v>0</v>
      </c>
      <c r="D1293" s="112">
        <v>70</v>
      </c>
      <c r="E1293" s="112">
        <v>69.880519179999993</v>
      </c>
    </row>
    <row r="1294" spans="2:5">
      <c r="B1294" s="71">
        <v>13802</v>
      </c>
      <c r="C1294" s="51">
        <v>0</v>
      </c>
      <c r="D1294" s="51">
        <v>70</v>
      </c>
      <c r="E1294" s="51">
        <v>69.880519179999993</v>
      </c>
    </row>
    <row r="1295" spans="2:5">
      <c r="B1295" s="72" t="s">
        <v>660</v>
      </c>
      <c r="C1295" s="51">
        <v>0</v>
      </c>
      <c r="D1295" s="51">
        <v>70</v>
      </c>
      <c r="E1295" s="51">
        <v>69.880519179999993</v>
      </c>
    </row>
    <row r="1296" spans="2:5">
      <c r="B1296" s="70" t="s">
        <v>252</v>
      </c>
      <c r="C1296" s="112">
        <v>934.39543800000001</v>
      </c>
      <c r="D1296" s="112">
        <v>1039.42357481</v>
      </c>
      <c r="E1296" s="112">
        <v>1039.1275748099999</v>
      </c>
    </row>
    <row r="1297" spans="2:5">
      <c r="B1297" s="71">
        <v>13802</v>
      </c>
      <c r="C1297" s="51">
        <v>0</v>
      </c>
      <c r="D1297" s="51">
        <v>25.295999999999999</v>
      </c>
      <c r="E1297" s="51">
        <v>25</v>
      </c>
    </row>
    <row r="1298" spans="2:5">
      <c r="B1298" s="72" t="s">
        <v>660</v>
      </c>
      <c r="C1298" s="51">
        <v>0</v>
      </c>
      <c r="D1298" s="51">
        <v>25.295999999999999</v>
      </c>
      <c r="E1298" s="51">
        <v>25</v>
      </c>
    </row>
    <row r="1299" spans="2:5">
      <c r="B1299" s="71">
        <v>14294</v>
      </c>
      <c r="C1299" s="51">
        <v>0</v>
      </c>
      <c r="D1299" s="51">
        <v>0</v>
      </c>
      <c r="E1299" s="51">
        <v>0</v>
      </c>
    </row>
    <row r="1300" spans="2:5">
      <c r="B1300" s="72" t="s">
        <v>674</v>
      </c>
      <c r="C1300" s="51">
        <v>0</v>
      </c>
      <c r="D1300" s="51">
        <v>0</v>
      </c>
      <c r="E1300" s="51">
        <v>0</v>
      </c>
    </row>
    <row r="1301" spans="2:5">
      <c r="B1301" s="71">
        <v>14588</v>
      </c>
      <c r="C1301" s="51">
        <v>0</v>
      </c>
      <c r="D1301" s="51">
        <v>76.127574809999999</v>
      </c>
      <c r="E1301" s="51">
        <v>76.127574809999999</v>
      </c>
    </row>
    <row r="1302" spans="2:5">
      <c r="B1302" s="72" t="s">
        <v>921</v>
      </c>
      <c r="C1302" s="51">
        <v>0</v>
      </c>
      <c r="D1302" s="51">
        <v>76.127574809999999</v>
      </c>
      <c r="E1302" s="51">
        <v>76.127574809999999</v>
      </c>
    </row>
    <row r="1303" spans="2:5">
      <c r="B1303" s="71">
        <v>14745</v>
      </c>
      <c r="C1303" s="51">
        <v>0</v>
      </c>
      <c r="D1303" s="51">
        <v>938</v>
      </c>
      <c r="E1303" s="51">
        <v>938</v>
      </c>
    </row>
    <row r="1304" spans="2:5">
      <c r="B1304" s="72" t="s">
        <v>675</v>
      </c>
      <c r="C1304" s="51">
        <v>0</v>
      </c>
      <c r="D1304" s="51">
        <v>78</v>
      </c>
      <c r="E1304" s="51">
        <v>78</v>
      </c>
    </row>
    <row r="1305" spans="2:5">
      <c r="B1305" s="72" t="s">
        <v>676</v>
      </c>
      <c r="C1305" s="51">
        <v>0</v>
      </c>
      <c r="D1305" s="51">
        <v>83.461578000000003</v>
      </c>
      <c r="E1305" s="51">
        <v>83.461578000000003</v>
      </c>
    </row>
    <row r="1306" spans="2:5">
      <c r="B1306" s="72" t="s">
        <v>677</v>
      </c>
      <c r="C1306" s="51">
        <v>0</v>
      </c>
      <c r="D1306" s="51">
        <v>55.807633000000003</v>
      </c>
      <c r="E1306" s="51">
        <v>55.807633000000003</v>
      </c>
    </row>
    <row r="1307" spans="2:5">
      <c r="B1307" s="72" t="s">
        <v>678</v>
      </c>
      <c r="C1307" s="51">
        <v>0</v>
      </c>
      <c r="D1307" s="51">
        <v>155</v>
      </c>
      <c r="E1307" s="51">
        <v>155</v>
      </c>
    </row>
    <row r="1308" spans="2:5">
      <c r="B1308" s="72" t="s">
        <v>679</v>
      </c>
      <c r="C1308" s="51">
        <v>0</v>
      </c>
      <c r="D1308" s="51">
        <v>160</v>
      </c>
      <c r="E1308" s="51">
        <v>160</v>
      </c>
    </row>
    <row r="1309" spans="2:5">
      <c r="B1309" s="72" t="s">
        <v>680</v>
      </c>
      <c r="C1309" s="51">
        <v>0</v>
      </c>
      <c r="D1309" s="51">
        <v>40</v>
      </c>
      <c r="E1309" s="51">
        <v>40</v>
      </c>
    </row>
    <row r="1310" spans="2:5">
      <c r="B1310" s="72" t="s">
        <v>681</v>
      </c>
      <c r="C1310" s="51">
        <v>0</v>
      </c>
      <c r="D1310" s="51">
        <v>80</v>
      </c>
      <c r="E1310" s="51">
        <v>80</v>
      </c>
    </row>
    <row r="1311" spans="2:5">
      <c r="B1311" s="72" t="s">
        <v>682</v>
      </c>
      <c r="C1311" s="51">
        <v>0</v>
      </c>
      <c r="D1311" s="51">
        <v>150</v>
      </c>
      <c r="E1311" s="51">
        <v>150</v>
      </c>
    </row>
    <row r="1312" spans="2:5">
      <c r="B1312" s="72" t="s">
        <v>683</v>
      </c>
      <c r="C1312" s="51">
        <v>0</v>
      </c>
      <c r="D1312" s="51">
        <v>80</v>
      </c>
      <c r="E1312" s="51">
        <v>80</v>
      </c>
    </row>
    <row r="1313" spans="2:5">
      <c r="B1313" s="72" t="s">
        <v>684</v>
      </c>
      <c r="C1313" s="51">
        <v>0</v>
      </c>
      <c r="D1313" s="51">
        <v>55.730789000000001</v>
      </c>
      <c r="E1313" s="51">
        <v>55.730789000000001</v>
      </c>
    </row>
    <row r="1314" spans="2:5">
      <c r="B1314" s="65" t="s">
        <v>685</v>
      </c>
      <c r="C1314" s="51">
        <v>362.78637300000003</v>
      </c>
      <c r="D1314" s="51">
        <v>337.87381002999996</v>
      </c>
      <c r="E1314" s="51">
        <v>319.27433077999996</v>
      </c>
    </row>
    <row r="1315" spans="2:5">
      <c r="B1315" s="70" t="s">
        <v>250</v>
      </c>
      <c r="C1315" s="112">
        <v>362.78637300000003</v>
      </c>
      <c r="D1315" s="112">
        <v>307.87381002999996</v>
      </c>
      <c r="E1315" s="112">
        <v>289.27436949999998</v>
      </c>
    </row>
    <row r="1316" spans="2:5">
      <c r="B1316" s="71">
        <v>13075</v>
      </c>
      <c r="C1316" s="51">
        <v>7.0139999999999994E-2</v>
      </c>
      <c r="D1316" s="51">
        <v>3.9379849999999998</v>
      </c>
      <c r="E1316" s="51">
        <v>3.9379840399999999</v>
      </c>
    </row>
    <row r="1317" spans="2:5">
      <c r="B1317" s="72" t="s">
        <v>686</v>
      </c>
      <c r="C1317" s="51">
        <v>7.0139999999999994E-2</v>
      </c>
      <c r="D1317" s="51">
        <v>3.9379849999999998</v>
      </c>
      <c r="E1317" s="51">
        <v>3.9379840399999999</v>
      </c>
    </row>
    <row r="1318" spans="2:5">
      <c r="B1318" s="71">
        <v>13362</v>
      </c>
      <c r="C1318" s="51">
        <v>4.3472999999999998E-2</v>
      </c>
      <c r="D1318" s="51">
        <v>0</v>
      </c>
      <c r="E1318" s="51">
        <v>0</v>
      </c>
    </row>
    <row r="1319" spans="2:5">
      <c r="B1319" s="72" t="s">
        <v>687</v>
      </c>
      <c r="C1319" s="51">
        <v>4.3472999999999998E-2</v>
      </c>
      <c r="D1319" s="51">
        <v>0</v>
      </c>
      <c r="E1319" s="51">
        <v>0</v>
      </c>
    </row>
    <row r="1320" spans="2:5">
      <c r="B1320" s="71">
        <v>13419</v>
      </c>
      <c r="C1320" s="51">
        <v>16.658826999999999</v>
      </c>
      <c r="D1320" s="51">
        <v>5.6976912800000008</v>
      </c>
      <c r="E1320" s="51">
        <v>5.6976872800000002</v>
      </c>
    </row>
    <row r="1321" spans="2:5">
      <c r="B1321" s="72" t="s">
        <v>688</v>
      </c>
      <c r="C1321" s="51">
        <v>16.658826999999999</v>
      </c>
      <c r="D1321" s="51">
        <v>5.6976912800000008</v>
      </c>
      <c r="E1321" s="51">
        <v>5.6976872800000002</v>
      </c>
    </row>
    <row r="1322" spans="2:5" ht="16.899999999999999" customHeight="1">
      <c r="B1322" s="71">
        <v>13457</v>
      </c>
      <c r="C1322" s="51">
        <v>3.843791</v>
      </c>
      <c r="D1322" s="51">
        <v>9.6673787499999992</v>
      </c>
      <c r="E1322" s="51">
        <v>3.4219018700000001</v>
      </c>
    </row>
    <row r="1323" spans="2:5">
      <c r="B1323" s="72" t="s">
        <v>689</v>
      </c>
      <c r="C1323" s="51">
        <v>3.843791</v>
      </c>
      <c r="D1323" s="51">
        <v>9.6673787499999992</v>
      </c>
      <c r="E1323" s="51">
        <v>3.4219018700000001</v>
      </c>
    </row>
    <row r="1324" spans="2:5">
      <c r="B1324" s="71">
        <v>13592</v>
      </c>
      <c r="C1324" s="51">
        <v>1.400911</v>
      </c>
      <c r="D1324" s="51">
        <v>0</v>
      </c>
      <c r="E1324" s="51">
        <v>0</v>
      </c>
    </row>
    <row r="1325" spans="2:5">
      <c r="B1325" s="72" t="s">
        <v>690</v>
      </c>
      <c r="C1325" s="51">
        <v>1.400911</v>
      </c>
      <c r="D1325" s="51">
        <v>0</v>
      </c>
      <c r="E1325" s="51">
        <v>0</v>
      </c>
    </row>
    <row r="1326" spans="2:5">
      <c r="B1326" s="71">
        <v>13798</v>
      </c>
      <c r="C1326" s="51">
        <v>110</v>
      </c>
      <c r="D1326" s="51">
        <v>109.7</v>
      </c>
      <c r="E1326" s="51">
        <v>106.7</v>
      </c>
    </row>
    <row r="1327" spans="2:5">
      <c r="B1327" s="72" t="s">
        <v>691</v>
      </c>
      <c r="C1327" s="51">
        <v>110</v>
      </c>
      <c r="D1327" s="51">
        <v>109.7</v>
      </c>
      <c r="E1327" s="51">
        <v>106.7</v>
      </c>
    </row>
    <row r="1328" spans="2:5">
      <c r="B1328" s="71">
        <v>13894</v>
      </c>
      <c r="C1328" s="51">
        <v>0</v>
      </c>
      <c r="D1328" s="51">
        <v>15.609306</v>
      </c>
      <c r="E1328" s="51">
        <v>11.76318689</v>
      </c>
    </row>
    <row r="1329" spans="2:5">
      <c r="B1329" s="72" t="s">
        <v>692</v>
      </c>
      <c r="C1329" s="51">
        <v>0</v>
      </c>
      <c r="D1329" s="51">
        <v>15.609306</v>
      </c>
      <c r="E1329" s="51">
        <v>11.76318689</v>
      </c>
    </row>
    <row r="1330" spans="2:5">
      <c r="B1330" s="71">
        <v>14247</v>
      </c>
      <c r="C1330" s="51">
        <v>0</v>
      </c>
      <c r="D1330" s="51">
        <v>20</v>
      </c>
      <c r="E1330" s="51">
        <v>19.686872989999998</v>
      </c>
    </row>
    <row r="1331" spans="2:5">
      <c r="B1331" s="72" t="s">
        <v>693</v>
      </c>
      <c r="C1331" s="51">
        <v>0</v>
      </c>
      <c r="D1331" s="51">
        <v>20</v>
      </c>
      <c r="E1331" s="51">
        <v>19.686872989999998</v>
      </c>
    </row>
    <row r="1332" spans="2:5">
      <c r="B1332" s="71">
        <v>14254</v>
      </c>
      <c r="C1332" s="51">
        <v>0</v>
      </c>
      <c r="D1332" s="51">
        <v>1.2</v>
      </c>
      <c r="E1332" s="51">
        <v>1.16940453</v>
      </c>
    </row>
    <row r="1333" spans="2:5">
      <c r="B1333" s="72" t="s">
        <v>694</v>
      </c>
      <c r="C1333" s="51">
        <v>0</v>
      </c>
      <c r="D1333" s="51">
        <v>1.2</v>
      </c>
      <c r="E1333" s="51">
        <v>1.16940453</v>
      </c>
    </row>
    <row r="1334" spans="2:5">
      <c r="B1334" s="71">
        <v>14637</v>
      </c>
      <c r="C1334" s="51">
        <v>230.76923099999999</v>
      </c>
      <c r="D1334" s="51">
        <v>142.06144900000001</v>
      </c>
      <c r="E1334" s="51">
        <v>136.89733190000001</v>
      </c>
    </row>
    <row r="1335" spans="2:5">
      <c r="B1335" s="72" t="s">
        <v>695</v>
      </c>
      <c r="C1335" s="51">
        <v>230.76923099999999</v>
      </c>
      <c r="D1335" s="51">
        <v>142.06144900000001</v>
      </c>
      <c r="E1335" s="51">
        <v>136.89733190000001</v>
      </c>
    </row>
    <row r="1336" spans="2:5">
      <c r="B1336" s="70" t="s">
        <v>252</v>
      </c>
      <c r="C1336" s="112">
        <v>0</v>
      </c>
      <c r="D1336" s="112">
        <v>30</v>
      </c>
      <c r="E1336" s="112">
        <v>29.999961280000001</v>
      </c>
    </row>
    <row r="1337" spans="2:5">
      <c r="B1337" s="71">
        <v>13798</v>
      </c>
      <c r="C1337" s="51">
        <v>0</v>
      </c>
      <c r="D1337" s="51">
        <v>30</v>
      </c>
      <c r="E1337" s="51">
        <v>29.999961280000001</v>
      </c>
    </row>
    <row r="1338" spans="2:5">
      <c r="B1338" s="72" t="s">
        <v>691</v>
      </c>
      <c r="C1338" s="51">
        <v>0</v>
      </c>
      <c r="D1338" s="51">
        <v>30</v>
      </c>
      <c r="E1338" s="51">
        <v>29.999961280000001</v>
      </c>
    </row>
    <row r="1339" spans="2:5">
      <c r="B1339" s="65" t="s">
        <v>270</v>
      </c>
      <c r="C1339" s="51">
        <v>494.69709499999999</v>
      </c>
      <c r="D1339" s="51">
        <v>376.24766187</v>
      </c>
      <c r="E1339" s="51">
        <v>344.22269552999995</v>
      </c>
    </row>
    <row r="1340" spans="2:5">
      <c r="B1340" s="70" t="s">
        <v>250</v>
      </c>
      <c r="C1340" s="112">
        <v>494.69709499999999</v>
      </c>
      <c r="D1340" s="112">
        <v>346.24766187</v>
      </c>
      <c r="E1340" s="112">
        <v>314.22269825000001</v>
      </c>
    </row>
    <row r="1341" spans="2:5">
      <c r="B1341" s="71">
        <v>12563</v>
      </c>
      <c r="C1341" s="51">
        <v>12.331621</v>
      </c>
      <c r="D1341" s="51">
        <v>4.7101888199999999</v>
      </c>
      <c r="E1341" s="51">
        <v>4.7101888199999999</v>
      </c>
    </row>
    <row r="1342" spans="2:5">
      <c r="B1342" s="72" t="s">
        <v>696</v>
      </c>
      <c r="C1342" s="51">
        <v>12.331621</v>
      </c>
      <c r="D1342" s="51">
        <v>4.7101888199999999</v>
      </c>
      <c r="E1342" s="51">
        <v>4.7101888199999999</v>
      </c>
    </row>
    <row r="1343" spans="2:5">
      <c r="B1343" s="71">
        <v>12592</v>
      </c>
      <c r="C1343" s="51">
        <v>1.2984329999999999</v>
      </c>
      <c r="D1343" s="51">
        <v>0</v>
      </c>
      <c r="E1343" s="51">
        <v>0</v>
      </c>
    </row>
    <row r="1344" spans="2:5">
      <c r="B1344" s="72" t="s">
        <v>697</v>
      </c>
      <c r="C1344" s="51">
        <v>1.2984329999999999</v>
      </c>
      <c r="D1344" s="51">
        <v>0</v>
      </c>
      <c r="E1344" s="51">
        <v>0</v>
      </c>
    </row>
    <row r="1345" spans="2:5">
      <c r="B1345" s="71">
        <v>13071</v>
      </c>
      <c r="C1345" s="51">
        <v>2.1614870000000002</v>
      </c>
      <c r="D1345" s="51">
        <v>6.9406891699999989</v>
      </c>
      <c r="E1345" s="51">
        <v>6.9406881699999996</v>
      </c>
    </row>
    <row r="1346" spans="2:5">
      <c r="B1346" s="72" t="s">
        <v>698</v>
      </c>
      <c r="C1346" s="51">
        <v>2.1614870000000002</v>
      </c>
      <c r="D1346" s="51">
        <v>6.9406891699999989</v>
      </c>
      <c r="E1346" s="51">
        <v>6.9406881699999996</v>
      </c>
    </row>
    <row r="1347" spans="2:5">
      <c r="B1347" s="71">
        <v>13364</v>
      </c>
      <c r="C1347" s="51">
        <v>5.3703859999999999</v>
      </c>
      <c r="D1347" s="51">
        <v>0</v>
      </c>
      <c r="E1347" s="51">
        <v>0</v>
      </c>
    </row>
    <row r="1348" spans="2:5">
      <c r="B1348" s="72" t="s">
        <v>699</v>
      </c>
      <c r="C1348" s="51">
        <v>5.3703859999999999</v>
      </c>
      <c r="D1348" s="51">
        <v>0</v>
      </c>
      <c r="E1348" s="51">
        <v>0</v>
      </c>
    </row>
    <row r="1349" spans="2:5">
      <c r="B1349" s="71">
        <v>13421</v>
      </c>
      <c r="C1349" s="51">
        <v>35.607042</v>
      </c>
      <c r="D1349" s="51">
        <v>29.228317000000001</v>
      </c>
      <c r="E1349" s="51">
        <v>28.264733170000003</v>
      </c>
    </row>
    <row r="1350" spans="2:5">
      <c r="B1350" s="72" t="s">
        <v>700</v>
      </c>
      <c r="C1350" s="51">
        <v>35.607042</v>
      </c>
      <c r="D1350" s="51">
        <v>29.228317000000001</v>
      </c>
      <c r="E1350" s="51">
        <v>28.264733170000003</v>
      </c>
    </row>
    <row r="1351" spans="2:5">
      <c r="B1351" s="71">
        <v>13447</v>
      </c>
      <c r="C1351" s="51">
        <v>16.427142</v>
      </c>
      <c r="D1351" s="51">
        <v>13.944281960000001</v>
      </c>
      <c r="E1351" s="51">
        <v>13.944281960000001</v>
      </c>
    </row>
    <row r="1352" spans="2:5">
      <c r="B1352" s="72" t="s">
        <v>701</v>
      </c>
      <c r="C1352" s="51">
        <v>16.427142</v>
      </c>
      <c r="D1352" s="51">
        <v>13.944281960000001</v>
      </c>
      <c r="E1352" s="51">
        <v>13.944281960000001</v>
      </c>
    </row>
    <row r="1353" spans="2:5">
      <c r="B1353" s="71">
        <v>13537</v>
      </c>
      <c r="C1353" s="51">
        <v>282.115004</v>
      </c>
      <c r="D1353" s="51">
        <v>136.86306299</v>
      </c>
      <c r="E1353" s="51">
        <v>105.80168450999999</v>
      </c>
    </row>
    <row r="1354" spans="2:5">
      <c r="B1354" s="72" t="s">
        <v>702</v>
      </c>
      <c r="C1354" s="51">
        <v>282.115004</v>
      </c>
      <c r="D1354" s="51">
        <v>136.86306299</v>
      </c>
      <c r="E1354" s="51">
        <v>105.80168450999999</v>
      </c>
    </row>
    <row r="1355" spans="2:5">
      <c r="B1355" s="71">
        <v>13581</v>
      </c>
      <c r="C1355" s="51">
        <v>4.9170999999999999E-2</v>
      </c>
      <c r="D1355" s="51">
        <v>0</v>
      </c>
      <c r="E1355" s="51">
        <v>0</v>
      </c>
    </row>
    <row r="1356" spans="2:5">
      <c r="B1356" s="72" t="s">
        <v>922</v>
      </c>
      <c r="C1356" s="51">
        <v>4.9170999999999999E-2</v>
      </c>
      <c r="D1356" s="51">
        <v>0</v>
      </c>
      <c r="E1356" s="51">
        <v>0</v>
      </c>
    </row>
    <row r="1357" spans="2:5">
      <c r="B1357" s="71">
        <v>13602</v>
      </c>
      <c r="C1357" s="51">
        <v>9.3368090000000006</v>
      </c>
      <c r="D1357" s="51">
        <v>28.461121929999997</v>
      </c>
      <c r="E1357" s="51">
        <v>28.461121930000004</v>
      </c>
    </row>
    <row r="1358" spans="2:5">
      <c r="B1358" s="72" t="s">
        <v>703</v>
      </c>
      <c r="C1358" s="51">
        <v>9.3368090000000006</v>
      </c>
      <c r="D1358" s="51">
        <v>28.461121929999997</v>
      </c>
      <c r="E1358" s="51">
        <v>28.461121930000004</v>
      </c>
    </row>
    <row r="1359" spans="2:5">
      <c r="B1359" s="71">
        <v>13804</v>
      </c>
      <c r="C1359" s="51">
        <v>130</v>
      </c>
      <c r="D1359" s="51">
        <v>126.1</v>
      </c>
      <c r="E1359" s="51">
        <v>126.09999969</v>
      </c>
    </row>
    <row r="1360" spans="2:5" ht="24" customHeight="1">
      <c r="B1360" s="72" t="s">
        <v>704</v>
      </c>
      <c r="C1360" s="51">
        <v>130</v>
      </c>
      <c r="D1360" s="51">
        <v>126.1</v>
      </c>
      <c r="E1360" s="51">
        <v>126.09999969</v>
      </c>
    </row>
    <row r="1361" spans="2:5">
      <c r="B1361" s="70" t="s">
        <v>252</v>
      </c>
      <c r="C1361" s="112">
        <v>0</v>
      </c>
      <c r="D1361" s="112">
        <v>30</v>
      </c>
      <c r="E1361" s="112">
        <v>29.999997280000002</v>
      </c>
    </row>
    <row r="1362" spans="2:5">
      <c r="B1362" s="71">
        <v>13804</v>
      </c>
      <c r="C1362" s="51">
        <v>0</v>
      </c>
      <c r="D1362" s="51">
        <v>30</v>
      </c>
      <c r="E1362" s="51">
        <v>29.999997280000002</v>
      </c>
    </row>
    <row r="1363" spans="2:5">
      <c r="B1363" s="72" t="s">
        <v>704</v>
      </c>
      <c r="C1363" s="51">
        <v>0</v>
      </c>
      <c r="D1363" s="51">
        <v>30</v>
      </c>
      <c r="E1363" s="51">
        <v>29.999997280000002</v>
      </c>
    </row>
    <row r="1364" spans="2:5">
      <c r="B1364" s="65" t="s">
        <v>705</v>
      </c>
      <c r="C1364" s="51">
        <v>211.06730200000001</v>
      </c>
      <c r="D1364" s="51">
        <v>323.61350042999993</v>
      </c>
      <c r="E1364" s="51">
        <v>291.13285361000004</v>
      </c>
    </row>
    <row r="1365" spans="2:5">
      <c r="B1365" s="70" t="s">
        <v>250</v>
      </c>
      <c r="C1365" s="112">
        <v>211.06730200000001</v>
      </c>
      <c r="D1365" s="112">
        <v>193.61350042999996</v>
      </c>
      <c r="E1365" s="112">
        <v>161.13287145000001</v>
      </c>
    </row>
    <row r="1366" spans="2:5">
      <c r="B1366" s="71">
        <v>12539</v>
      </c>
      <c r="C1366" s="51">
        <v>0.47504800000000003</v>
      </c>
      <c r="D1366" s="51">
        <v>1.3828967700000001</v>
      </c>
      <c r="E1366" s="51">
        <v>1.3828967700000001</v>
      </c>
    </row>
    <row r="1367" spans="2:5">
      <c r="B1367" s="72" t="s">
        <v>706</v>
      </c>
      <c r="C1367" s="51">
        <v>0.47504800000000003</v>
      </c>
      <c r="D1367" s="51">
        <v>1.3828967700000001</v>
      </c>
      <c r="E1367" s="51">
        <v>1.3828967700000001</v>
      </c>
    </row>
    <row r="1368" spans="2:5">
      <c r="B1368" s="71">
        <v>12581</v>
      </c>
      <c r="C1368" s="51">
        <v>6.5354039999999998</v>
      </c>
      <c r="D1368" s="51">
        <v>2.371518</v>
      </c>
      <c r="E1368" s="51">
        <v>2.3715173900000002</v>
      </c>
    </row>
    <row r="1369" spans="2:5">
      <c r="B1369" s="72" t="s">
        <v>707</v>
      </c>
      <c r="C1369" s="51">
        <v>6.5354039999999998</v>
      </c>
      <c r="D1369" s="51">
        <v>2.371518</v>
      </c>
      <c r="E1369" s="51">
        <v>2.3715173900000002</v>
      </c>
    </row>
    <row r="1370" spans="2:5">
      <c r="B1370" s="71">
        <v>13063</v>
      </c>
      <c r="C1370" s="51">
        <v>7.0139999999999994E-2</v>
      </c>
      <c r="D1370" s="51">
        <v>0</v>
      </c>
      <c r="E1370" s="51">
        <v>0</v>
      </c>
    </row>
    <row r="1371" spans="2:5">
      <c r="B1371" s="72" t="s">
        <v>708</v>
      </c>
      <c r="C1371" s="51">
        <v>7.0139999999999994E-2</v>
      </c>
      <c r="D1371" s="51">
        <v>0</v>
      </c>
      <c r="E1371" s="51">
        <v>0</v>
      </c>
    </row>
    <row r="1372" spans="2:5">
      <c r="B1372" s="71">
        <v>13407</v>
      </c>
      <c r="C1372" s="51">
        <v>22.762699999999999</v>
      </c>
      <c r="D1372" s="51">
        <v>6.3165884600000011</v>
      </c>
      <c r="E1372" s="51">
        <v>1.8439824599999999</v>
      </c>
    </row>
    <row r="1373" spans="2:5">
      <c r="B1373" s="72" t="s">
        <v>709</v>
      </c>
      <c r="C1373" s="51">
        <v>22.762699999999999</v>
      </c>
      <c r="D1373" s="51">
        <v>6.3165884600000011</v>
      </c>
      <c r="E1373" s="51">
        <v>1.8439824599999999</v>
      </c>
    </row>
    <row r="1374" spans="2:5">
      <c r="B1374" s="71">
        <v>13463</v>
      </c>
      <c r="C1374" s="51">
        <v>6.8184250000000004</v>
      </c>
      <c r="D1374" s="51">
        <v>15.425188890000001</v>
      </c>
      <c r="E1374" s="51">
        <v>15.419098289999999</v>
      </c>
    </row>
    <row r="1375" spans="2:5">
      <c r="B1375" s="72" t="s">
        <v>710</v>
      </c>
      <c r="C1375" s="51">
        <v>6.8184250000000004</v>
      </c>
      <c r="D1375" s="51">
        <v>15.425188890000001</v>
      </c>
      <c r="E1375" s="51">
        <v>15.419098289999999</v>
      </c>
    </row>
    <row r="1376" spans="2:5">
      <c r="B1376" s="71">
        <v>13540</v>
      </c>
      <c r="C1376" s="51">
        <v>65.802578999999994</v>
      </c>
      <c r="D1376" s="51">
        <v>46.101521179999999</v>
      </c>
      <c r="E1376" s="51">
        <v>33.361886689999999</v>
      </c>
    </row>
    <row r="1377" spans="2:5">
      <c r="B1377" s="72" t="s">
        <v>887</v>
      </c>
      <c r="C1377" s="51">
        <v>65.802578999999994</v>
      </c>
      <c r="D1377" s="51">
        <v>46.101521179999999</v>
      </c>
      <c r="E1377" s="51">
        <v>33.361886689999999</v>
      </c>
    </row>
    <row r="1378" spans="2:5">
      <c r="B1378" s="71">
        <v>13566</v>
      </c>
      <c r="C1378" s="51">
        <v>2.5137930000000002</v>
      </c>
      <c r="D1378" s="51">
        <v>6.7535399099999998</v>
      </c>
      <c r="E1378" s="51">
        <v>6.7535399099999998</v>
      </c>
    </row>
    <row r="1379" spans="2:5">
      <c r="B1379" s="72" t="s">
        <v>923</v>
      </c>
      <c r="C1379" s="51">
        <v>2.5137930000000002</v>
      </c>
      <c r="D1379" s="51">
        <v>6.7535399099999998</v>
      </c>
      <c r="E1379" s="51">
        <v>6.7535399099999998</v>
      </c>
    </row>
    <row r="1380" spans="2:5">
      <c r="B1380" s="71">
        <v>13617</v>
      </c>
      <c r="C1380" s="51">
        <v>6.089213</v>
      </c>
      <c r="D1380" s="51">
        <v>4.9820000000298021E-5</v>
      </c>
      <c r="E1380" s="51">
        <v>0</v>
      </c>
    </row>
    <row r="1381" spans="2:5">
      <c r="B1381" s="72" t="s">
        <v>711</v>
      </c>
      <c r="C1381" s="51">
        <v>6.089213</v>
      </c>
      <c r="D1381" s="51">
        <v>4.9820000000298021E-5</v>
      </c>
      <c r="E1381" s="51">
        <v>0</v>
      </c>
    </row>
    <row r="1382" spans="2:5">
      <c r="B1382" s="71">
        <v>13819</v>
      </c>
      <c r="C1382" s="51">
        <v>100</v>
      </c>
      <c r="D1382" s="51">
        <v>100</v>
      </c>
      <c r="E1382" s="51">
        <v>99.999949939999993</v>
      </c>
    </row>
    <row r="1383" spans="2:5">
      <c r="B1383" s="72" t="s">
        <v>712</v>
      </c>
      <c r="C1383" s="51">
        <v>100</v>
      </c>
      <c r="D1383" s="51">
        <v>100</v>
      </c>
      <c r="E1383" s="51">
        <v>99.999949939999993</v>
      </c>
    </row>
    <row r="1384" spans="2:5">
      <c r="B1384" s="71">
        <v>14678</v>
      </c>
      <c r="C1384" s="51">
        <v>0</v>
      </c>
      <c r="D1384" s="51">
        <v>2.6059923999999999</v>
      </c>
      <c r="E1384" s="51">
        <v>0</v>
      </c>
    </row>
    <row r="1385" spans="2:5">
      <c r="B1385" s="72" t="s">
        <v>713</v>
      </c>
      <c r="C1385" s="51">
        <v>0</v>
      </c>
      <c r="D1385" s="51">
        <v>2.6059923999999999</v>
      </c>
      <c r="E1385" s="51">
        <v>0</v>
      </c>
    </row>
    <row r="1386" spans="2:5">
      <c r="B1386" s="71">
        <v>14679</v>
      </c>
      <c r="C1386" s="51">
        <v>0</v>
      </c>
      <c r="D1386" s="51">
        <v>2.6059923999999999</v>
      </c>
      <c r="E1386" s="51">
        <v>0</v>
      </c>
    </row>
    <row r="1387" spans="2:5">
      <c r="B1387" s="72" t="s">
        <v>714</v>
      </c>
      <c r="C1387" s="51">
        <v>0</v>
      </c>
      <c r="D1387" s="51">
        <v>2.6059923999999999</v>
      </c>
      <c r="E1387" s="51">
        <v>0</v>
      </c>
    </row>
    <row r="1388" spans="2:5">
      <c r="B1388" s="71">
        <v>14681</v>
      </c>
      <c r="C1388" s="51">
        <v>0</v>
      </c>
      <c r="D1388" s="51">
        <v>2.6059923999999999</v>
      </c>
      <c r="E1388" s="51">
        <v>0</v>
      </c>
    </row>
    <row r="1389" spans="2:5">
      <c r="B1389" s="72" t="s">
        <v>715</v>
      </c>
      <c r="C1389" s="51">
        <v>0</v>
      </c>
      <c r="D1389" s="51">
        <v>2.6059923999999999</v>
      </c>
      <c r="E1389" s="51">
        <v>0</v>
      </c>
    </row>
    <row r="1390" spans="2:5">
      <c r="B1390" s="71">
        <v>14923</v>
      </c>
      <c r="C1390" s="51">
        <v>0</v>
      </c>
      <c r="D1390" s="51">
        <v>0.79195859999999996</v>
      </c>
      <c r="E1390" s="51">
        <v>0</v>
      </c>
    </row>
    <row r="1391" spans="2:5">
      <c r="B1391" s="72" t="s">
        <v>716</v>
      </c>
      <c r="C1391" s="51">
        <v>0</v>
      </c>
      <c r="D1391" s="51">
        <v>0.79195859999999996</v>
      </c>
      <c r="E1391" s="51">
        <v>0</v>
      </c>
    </row>
    <row r="1392" spans="2:5">
      <c r="B1392" s="71">
        <v>14924</v>
      </c>
      <c r="C1392" s="51">
        <v>0</v>
      </c>
      <c r="D1392" s="51">
        <v>0.79195859999999996</v>
      </c>
      <c r="E1392" s="51">
        <v>0</v>
      </c>
    </row>
    <row r="1393" spans="2:5">
      <c r="B1393" s="72" t="s">
        <v>717</v>
      </c>
      <c r="C1393" s="51">
        <v>0</v>
      </c>
      <c r="D1393" s="51">
        <v>0.79195859999999996</v>
      </c>
      <c r="E1393" s="51">
        <v>0</v>
      </c>
    </row>
    <row r="1394" spans="2:5">
      <c r="B1394" s="71">
        <v>14925</v>
      </c>
      <c r="C1394" s="51">
        <v>0</v>
      </c>
      <c r="D1394" s="51">
        <v>2.1381926</v>
      </c>
      <c r="E1394" s="51">
        <v>0</v>
      </c>
    </row>
    <row r="1395" spans="2:5">
      <c r="B1395" s="72" t="s">
        <v>718</v>
      </c>
      <c r="C1395" s="51">
        <v>0</v>
      </c>
      <c r="D1395" s="51">
        <v>2.1381926</v>
      </c>
      <c r="E1395" s="51">
        <v>0</v>
      </c>
    </row>
    <row r="1396" spans="2:5">
      <c r="B1396" s="71">
        <v>14926</v>
      </c>
      <c r="C1396" s="51">
        <v>0</v>
      </c>
      <c r="D1396" s="51">
        <v>0.79195859999999996</v>
      </c>
      <c r="E1396" s="51">
        <v>0</v>
      </c>
    </row>
    <row r="1397" spans="2:5">
      <c r="B1397" s="72" t="s">
        <v>719</v>
      </c>
      <c r="C1397" s="51">
        <v>0</v>
      </c>
      <c r="D1397" s="51">
        <v>0.79195859999999996</v>
      </c>
      <c r="E1397" s="51">
        <v>0</v>
      </c>
    </row>
    <row r="1398" spans="2:5">
      <c r="B1398" s="71">
        <v>14927</v>
      </c>
      <c r="C1398" s="51">
        <v>0</v>
      </c>
      <c r="D1398" s="51">
        <v>2.1381926</v>
      </c>
      <c r="E1398" s="51">
        <v>0</v>
      </c>
    </row>
    <row r="1399" spans="2:5">
      <c r="B1399" s="72" t="s">
        <v>720</v>
      </c>
      <c r="C1399" s="51">
        <v>0</v>
      </c>
      <c r="D1399" s="51">
        <v>2.1381926</v>
      </c>
      <c r="E1399" s="51">
        <v>0</v>
      </c>
    </row>
    <row r="1400" spans="2:5">
      <c r="B1400" s="71">
        <v>14937</v>
      </c>
      <c r="C1400" s="51">
        <v>0</v>
      </c>
      <c r="D1400" s="51">
        <v>6.000000000931323E-7</v>
      </c>
      <c r="E1400" s="51">
        <v>0</v>
      </c>
    </row>
    <row r="1401" spans="2:5">
      <c r="B1401" s="72" t="s">
        <v>721</v>
      </c>
      <c r="C1401" s="51">
        <v>0</v>
      </c>
      <c r="D1401" s="51">
        <v>6.000000000931323E-7</v>
      </c>
      <c r="E1401" s="51">
        <v>0</v>
      </c>
    </row>
    <row r="1402" spans="2:5">
      <c r="B1402" s="71">
        <v>14938</v>
      </c>
      <c r="C1402" s="51">
        <v>0</v>
      </c>
      <c r="D1402" s="51">
        <v>0.79195859999999996</v>
      </c>
      <c r="E1402" s="51">
        <v>0</v>
      </c>
    </row>
    <row r="1403" spans="2:5">
      <c r="B1403" s="72" t="s">
        <v>722</v>
      </c>
      <c r="C1403" s="51">
        <v>0</v>
      </c>
      <c r="D1403" s="51">
        <v>0.79195859999999996</v>
      </c>
      <c r="E1403" s="51">
        <v>0</v>
      </c>
    </row>
    <row r="1404" spans="2:5">
      <c r="B1404" s="71">
        <v>14857</v>
      </c>
      <c r="C1404" s="51">
        <v>0</v>
      </c>
      <c r="D1404" s="51">
        <v>0</v>
      </c>
      <c r="E1404" s="51">
        <v>0</v>
      </c>
    </row>
    <row r="1405" spans="2:5">
      <c r="B1405" s="72" t="s">
        <v>998</v>
      </c>
      <c r="C1405" s="51">
        <v>0</v>
      </c>
      <c r="D1405" s="51">
        <v>0</v>
      </c>
      <c r="E1405" s="51">
        <v>0</v>
      </c>
    </row>
    <row r="1406" spans="2:5">
      <c r="B1406" s="71">
        <v>14854</v>
      </c>
      <c r="C1406" s="51">
        <v>0</v>
      </c>
      <c r="D1406" s="51">
        <v>0</v>
      </c>
      <c r="E1406" s="51">
        <v>0</v>
      </c>
    </row>
    <row r="1407" spans="2:5">
      <c r="B1407" s="72" t="s">
        <v>999</v>
      </c>
      <c r="C1407" s="51">
        <v>0</v>
      </c>
      <c r="D1407" s="51">
        <v>0</v>
      </c>
      <c r="E1407" s="51">
        <v>0</v>
      </c>
    </row>
    <row r="1408" spans="2:5">
      <c r="B1408" s="71">
        <v>14856</v>
      </c>
      <c r="C1408" s="51">
        <v>0</v>
      </c>
      <c r="D1408" s="51">
        <v>0</v>
      </c>
      <c r="E1408" s="51">
        <v>0</v>
      </c>
    </row>
    <row r="1409" spans="2:5">
      <c r="B1409" s="72" t="s">
        <v>1000</v>
      </c>
      <c r="C1409" s="51">
        <v>0</v>
      </c>
      <c r="D1409" s="51">
        <v>0</v>
      </c>
      <c r="E1409" s="51">
        <v>0</v>
      </c>
    </row>
    <row r="1410" spans="2:5">
      <c r="B1410" s="71">
        <v>14855</v>
      </c>
      <c r="C1410" s="51">
        <v>0</v>
      </c>
      <c r="D1410" s="51">
        <v>-2.1827872842550278E-17</v>
      </c>
      <c r="E1410" s="51">
        <v>0</v>
      </c>
    </row>
    <row r="1411" spans="2:5">
      <c r="B1411" s="72" t="s">
        <v>1001</v>
      </c>
      <c r="C1411" s="51">
        <v>0</v>
      </c>
      <c r="D1411" s="51">
        <v>-2.1827872842550278E-17</v>
      </c>
      <c r="E1411" s="51">
        <v>0</v>
      </c>
    </row>
    <row r="1412" spans="2:5">
      <c r="B1412" s="70" t="s">
        <v>251</v>
      </c>
      <c r="C1412" s="112">
        <v>0</v>
      </c>
      <c r="D1412" s="112">
        <v>50</v>
      </c>
      <c r="E1412" s="112">
        <v>49.99998978</v>
      </c>
    </row>
    <row r="1413" spans="2:5">
      <c r="B1413" s="71">
        <v>13819</v>
      </c>
      <c r="C1413" s="51">
        <v>0</v>
      </c>
      <c r="D1413" s="51">
        <v>50</v>
      </c>
      <c r="E1413" s="51">
        <v>49.99998978</v>
      </c>
    </row>
    <row r="1414" spans="2:5">
      <c r="B1414" s="72" t="s">
        <v>712</v>
      </c>
      <c r="C1414" s="51">
        <v>0</v>
      </c>
      <c r="D1414" s="51">
        <v>50</v>
      </c>
      <c r="E1414" s="51">
        <v>49.99998978</v>
      </c>
    </row>
    <row r="1415" spans="2:5">
      <c r="B1415" s="70" t="s">
        <v>252</v>
      </c>
      <c r="C1415" s="112">
        <v>0</v>
      </c>
      <c r="D1415" s="112">
        <v>80</v>
      </c>
      <c r="E1415" s="112">
        <v>79.999992379999995</v>
      </c>
    </row>
    <row r="1416" spans="2:5">
      <c r="B1416" s="71">
        <v>13819</v>
      </c>
      <c r="C1416" s="51">
        <v>0</v>
      </c>
      <c r="D1416" s="51">
        <v>80</v>
      </c>
      <c r="E1416" s="51">
        <v>79.999992379999995</v>
      </c>
    </row>
    <row r="1417" spans="2:5">
      <c r="B1417" s="72" t="s">
        <v>712</v>
      </c>
      <c r="C1417" s="51">
        <v>0</v>
      </c>
      <c r="D1417" s="51">
        <v>80</v>
      </c>
      <c r="E1417" s="51">
        <v>79.999992379999995</v>
      </c>
    </row>
    <row r="1418" spans="2:5">
      <c r="B1418" s="65" t="s">
        <v>723</v>
      </c>
      <c r="C1418" s="51">
        <v>546.81795099999999</v>
      </c>
      <c r="D1418" s="51">
        <v>909.9694251200001</v>
      </c>
      <c r="E1418" s="51">
        <v>815.40474176000009</v>
      </c>
    </row>
    <row r="1419" spans="2:5">
      <c r="B1419" s="70" t="s">
        <v>250</v>
      </c>
      <c r="C1419" s="112">
        <v>546.81795099999999</v>
      </c>
      <c r="D1419" s="112">
        <v>489.70066916000007</v>
      </c>
      <c r="E1419" s="112">
        <v>429.15845256</v>
      </c>
    </row>
    <row r="1420" spans="2:5">
      <c r="B1420" s="71">
        <v>86</v>
      </c>
      <c r="C1420" s="51">
        <v>0</v>
      </c>
      <c r="D1420" s="51">
        <v>0</v>
      </c>
      <c r="E1420" s="51">
        <v>0</v>
      </c>
    </row>
    <row r="1421" spans="2:5">
      <c r="B1421" s="72" t="s">
        <v>738</v>
      </c>
      <c r="C1421" s="51">
        <v>0</v>
      </c>
      <c r="D1421" s="51">
        <v>0</v>
      </c>
      <c r="E1421" s="51">
        <v>0</v>
      </c>
    </row>
    <row r="1422" spans="2:5">
      <c r="B1422" s="71">
        <v>4178</v>
      </c>
      <c r="C1422" s="51">
        <v>150</v>
      </c>
      <c r="D1422" s="51">
        <v>-1.8626451492309569E-15</v>
      </c>
      <c r="E1422" s="51">
        <v>0</v>
      </c>
    </row>
    <row r="1423" spans="2:5">
      <c r="B1423" s="72" t="s">
        <v>737</v>
      </c>
      <c r="C1423" s="51">
        <v>150</v>
      </c>
      <c r="D1423" s="51">
        <v>-1.8626451492309569E-15</v>
      </c>
      <c r="E1423" s="51">
        <v>0</v>
      </c>
    </row>
    <row r="1424" spans="2:5">
      <c r="B1424" s="71">
        <v>12541</v>
      </c>
      <c r="C1424" s="51">
        <v>18.120543000000001</v>
      </c>
      <c r="D1424" s="51">
        <v>33.496953560000001</v>
      </c>
      <c r="E1424" s="51">
        <v>10.235457559999999</v>
      </c>
    </row>
    <row r="1425" spans="2:5">
      <c r="B1425" s="72" t="s">
        <v>724</v>
      </c>
      <c r="C1425" s="51">
        <v>18.120543000000001</v>
      </c>
      <c r="D1425" s="51">
        <v>33.496953560000001</v>
      </c>
      <c r="E1425" s="51">
        <v>10.235457559999999</v>
      </c>
    </row>
    <row r="1426" spans="2:5">
      <c r="B1426" s="71">
        <v>12584</v>
      </c>
      <c r="C1426" s="51">
        <v>57.649901</v>
      </c>
      <c r="D1426" s="51">
        <v>34.923991640000004</v>
      </c>
      <c r="E1426" s="51">
        <v>28.127901680000001</v>
      </c>
    </row>
    <row r="1427" spans="2:5">
      <c r="B1427" s="72" t="s">
        <v>725</v>
      </c>
      <c r="C1427" s="51">
        <v>57.649901</v>
      </c>
      <c r="D1427" s="51">
        <v>34.923991640000004</v>
      </c>
      <c r="E1427" s="51">
        <v>28.127901680000001</v>
      </c>
    </row>
    <row r="1428" spans="2:5">
      <c r="B1428" s="71">
        <v>13060</v>
      </c>
      <c r="C1428" s="51">
        <v>8.2160989999999998</v>
      </c>
      <c r="D1428" s="51">
        <v>6.4467296799999998</v>
      </c>
      <c r="E1428" s="51">
        <v>6.1870018000000009</v>
      </c>
    </row>
    <row r="1429" spans="2:5">
      <c r="B1429" s="72" t="s">
        <v>726</v>
      </c>
      <c r="C1429" s="51">
        <v>8.2160989999999998</v>
      </c>
      <c r="D1429" s="51">
        <v>6.4467296799999998</v>
      </c>
      <c r="E1429" s="51">
        <v>6.1870018000000009</v>
      </c>
    </row>
    <row r="1430" spans="2:5">
      <c r="B1430" s="71">
        <v>13409</v>
      </c>
      <c r="C1430" s="51">
        <v>65.211185</v>
      </c>
      <c r="D1430" s="51">
        <v>39.419077510000008</v>
      </c>
      <c r="E1430" s="51">
        <v>19.419077509999997</v>
      </c>
    </row>
    <row r="1431" spans="2:5">
      <c r="B1431" s="72" t="s">
        <v>727</v>
      </c>
      <c r="C1431" s="51">
        <v>65.211185</v>
      </c>
      <c r="D1431" s="51">
        <v>39.419077510000008</v>
      </c>
      <c r="E1431" s="51">
        <v>19.419077509999997</v>
      </c>
    </row>
    <row r="1432" spans="2:5">
      <c r="B1432" s="71">
        <v>13465</v>
      </c>
      <c r="C1432" s="51">
        <v>4.7072700000000003</v>
      </c>
      <c r="D1432" s="51">
        <v>0</v>
      </c>
      <c r="E1432" s="51">
        <v>0</v>
      </c>
    </row>
    <row r="1433" spans="2:5">
      <c r="B1433" s="72" t="s">
        <v>728</v>
      </c>
      <c r="C1433" s="51">
        <v>4.7072700000000003</v>
      </c>
      <c r="D1433" s="51">
        <v>0</v>
      </c>
      <c r="E1433" s="51">
        <v>0</v>
      </c>
    </row>
    <row r="1434" spans="2:5">
      <c r="B1434" s="71">
        <v>13543</v>
      </c>
      <c r="C1434" s="51">
        <v>40.944746000000002</v>
      </c>
      <c r="D1434" s="51">
        <v>55.123358769999996</v>
      </c>
      <c r="E1434" s="51">
        <v>46.05819550999999</v>
      </c>
    </row>
    <row r="1435" spans="2:5">
      <c r="B1435" s="72" t="s">
        <v>729</v>
      </c>
      <c r="C1435" s="51">
        <v>40.944746000000002</v>
      </c>
      <c r="D1435" s="51">
        <v>55.123358769999996</v>
      </c>
      <c r="E1435" s="51">
        <v>46.05819550999999</v>
      </c>
    </row>
    <row r="1436" spans="2:5">
      <c r="B1436" s="71">
        <v>13573</v>
      </c>
      <c r="C1436" s="51">
        <v>1.3125</v>
      </c>
      <c r="D1436" s="51">
        <v>0</v>
      </c>
      <c r="E1436" s="51">
        <v>0</v>
      </c>
    </row>
    <row r="1437" spans="2:5">
      <c r="B1437" s="72" t="s">
        <v>730</v>
      </c>
      <c r="C1437" s="51">
        <v>1.3125</v>
      </c>
      <c r="D1437" s="51">
        <v>0</v>
      </c>
      <c r="E1437" s="51">
        <v>0</v>
      </c>
    </row>
    <row r="1438" spans="2:5">
      <c r="B1438" s="71">
        <v>13606</v>
      </c>
      <c r="C1438" s="51">
        <v>17.023765999999998</v>
      </c>
      <c r="D1438" s="51">
        <v>2</v>
      </c>
      <c r="E1438" s="51">
        <v>1.5258189799999999</v>
      </c>
    </row>
    <row r="1439" spans="2:5">
      <c r="B1439" s="72" t="s">
        <v>731</v>
      </c>
      <c r="C1439" s="51">
        <v>17.023765999999998</v>
      </c>
      <c r="D1439" s="51">
        <v>2</v>
      </c>
      <c r="E1439" s="51">
        <v>1.5258189799999999</v>
      </c>
    </row>
    <row r="1440" spans="2:5">
      <c r="B1440" s="71">
        <v>13641</v>
      </c>
      <c r="C1440" s="51">
        <v>0</v>
      </c>
      <c r="D1440" s="51">
        <v>0</v>
      </c>
      <c r="E1440" s="51">
        <v>0</v>
      </c>
    </row>
    <row r="1441" spans="2:5">
      <c r="B1441" s="72" t="s">
        <v>739</v>
      </c>
      <c r="C1441" s="51">
        <v>0</v>
      </c>
      <c r="D1441" s="51">
        <v>0</v>
      </c>
      <c r="E1441" s="51">
        <v>0</v>
      </c>
    </row>
    <row r="1442" spans="2:5">
      <c r="B1442" s="71">
        <v>13827</v>
      </c>
      <c r="C1442" s="51">
        <v>130</v>
      </c>
      <c r="D1442" s="51">
        <v>210</v>
      </c>
      <c r="E1442" s="51">
        <v>209.62314516999999</v>
      </c>
    </row>
    <row r="1443" spans="2:5">
      <c r="B1443" s="72" t="s">
        <v>732</v>
      </c>
      <c r="C1443" s="51">
        <v>130</v>
      </c>
      <c r="D1443" s="51">
        <v>210</v>
      </c>
      <c r="E1443" s="51">
        <v>209.62314516999999</v>
      </c>
    </row>
    <row r="1444" spans="2:5">
      <c r="B1444" s="71">
        <v>14308</v>
      </c>
      <c r="C1444" s="51">
        <v>5.4548110000000003</v>
      </c>
      <c r="D1444" s="51">
        <v>0</v>
      </c>
      <c r="E1444" s="51">
        <v>0</v>
      </c>
    </row>
    <row r="1445" spans="2:5">
      <c r="B1445" s="72" t="s">
        <v>733</v>
      </c>
      <c r="C1445" s="51">
        <v>5.4548110000000003</v>
      </c>
      <c r="D1445" s="51">
        <v>0</v>
      </c>
      <c r="E1445" s="51">
        <v>0</v>
      </c>
    </row>
    <row r="1446" spans="2:5">
      <c r="B1446" s="71">
        <v>14309</v>
      </c>
      <c r="C1446" s="51">
        <v>0</v>
      </c>
      <c r="D1446" s="51">
        <v>100</v>
      </c>
      <c r="E1446" s="51">
        <v>100</v>
      </c>
    </row>
    <row r="1447" spans="2:5">
      <c r="B1447" s="72" t="s">
        <v>734</v>
      </c>
      <c r="C1447" s="51">
        <v>0</v>
      </c>
      <c r="D1447" s="51">
        <v>100</v>
      </c>
      <c r="E1447" s="51">
        <v>100</v>
      </c>
    </row>
    <row r="1448" spans="2:5">
      <c r="B1448" s="71">
        <v>14565</v>
      </c>
      <c r="C1448" s="51">
        <v>8.2905580000000008</v>
      </c>
      <c r="D1448" s="51">
        <v>8.2905580000000008</v>
      </c>
      <c r="E1448" s="51">
        <v>7.9818543500000008</v>
      </c>
    </row>
    <row r="1449" spans="2:5">
      <c r="B1449" s="72" t="s">
        <v>735</v>
      </c>
      <c r="C1449" s="51">
        <v>8.2905580000000008</v>
      </c>
      <c r="D1449" s="51">
        <v>8.2905580000000008</v>
      </c>
      <c r="E1449" s="51">
        <v>7.9818543500000008</v>
      </c>
    </row>
    <row r="1450" spans="2:5">
      <c r="B1450" s="71">
        <v>14618</v>
      </c>
      <c r="C1450" s="51">
        <v>39.886572000000001</v>
      </c>
      <c r="D1450" s="51">
        <v>0</v>
      </c>
      <c r="E1450" s="51">
        <v>0</v>
      </c>
    </row>
    <row r="1451" spans="2:5">
      <c r="B1451" s="72" t="s">
        <v>736</v>
      </c>
      <c r="C1451" s="51">
        <v>39.886572000000001</v>
      </c>
      <c r="D1451" s="51">
        <v>0</v>
      </c>
      <c r="E1451" s="51">
        <v>0</v>
      </c>
    </row>
    <row r="1452" spans="2:5">
      <c r="B1452" s="71">
        <v>14828</v>
      </c>
      <c r="C1452" s="51">
        <v>0</v>
      </c>
      <c r="D1452" s="51">
        <v>0</v>
      </c>
      <c r="E1452" s="51">
        <v>0</v>
      </c>
    </row>
    <row r="1453" spans="2:5">
      <c r="B1453" s="72" t="s">
        <v>1002</v>
      </c>
      <c r="C1453" s="51">
        <v>0</v>
      </c>
      <c r="D1453" s="51">
        <v>0</v>
      </c>
      <c r="E1453" s="51">
        <v>0</v>
      </c>
    </row>
    <row r="1454" spans="2:5">
      <c r="B1454" s="70" t="s">
        <v>251</v>
      </c>
      <c r="C1454" s="112">
        <v>0</v>
      </c>
      <c r="D1454" s="112">
        <v>50</v>
      </c>
      <c r="E1454" s="112">
        <v>49.999955790000001</v>
      </c>
    </row>
    <row r="1455" spans="2:5">
      <c r="B1455" s="71">
        <v>13827</v>
      </c>
      <c r="C1455" s="51">
        <v>0</v>
      </c>
      <c r="D1455" s="51">
        <v>50</v>
      </c>
      <c r="E1455" s="51">
        <v>49.999955790000001</v>
      </c>
    </row>
    <row r="1456" spans="2:5">
      <c r="B1456" s="72" t="s">
        <v>732</v>
      </c>
      <c r="C1456" s="51">
        <v>0</v>
      </c>
      <c r="D1456" s="51">
        <v>50</v>
      </c>
      <c r="E1456" s="51">
        <v>49.999955790000001</v>
      </c>
    </row>
    <row r="1457" spans="2:5">
      <c r="B1457" s="70" t="s">
        <v>252</v>
      </c>
      <c r="C1457" s="112">
        <v>0</v>
      </c>
      <c r="D1457" s="112">
        <v>370.26875595999996</v>
      </c>
      <c r="E1457" s="112">
        <v>336.24633340999998</v>
      </c>
    </row>
    <row r="1458" spans="2:5">
      <c r="B1458" s="71">
        <v>13641</v>
      </c>
      <c r="C1458" s="51">
        <v>0</v>
      </c>
      <c r="D1458" s="51">
        <v>43.501463269999995</v>
      </c>
      <c r="E1458" s="51">
        <v>43.501462590000003</v>
      </c>
    </row>
    <row r="1459" spans="2:5">
      <c r="B1459" s="72" t="s">
        <v>739</v>
      </c>
      <c r="C1459" s="51">
        <v>0</v>
      </c>
      <c r="D1459" s="51">
        <v>43.501463269999995</v>
      </c>
      <c r="E1459" s="51">
        <v>43.501462590000003</v>
      </c>
    </row>
    <row r="1460" spans="2:5">
      <c r="B1460" s="71">
        <v>13827</v>
      </c>
      <c r="C1460" s="51">
        <v>0</v>
      </c>
      <c r="D1460" s="51">
        <v>30</v>
      </c>
      <c r="E1460" s="51">
        <v>29.999999690000003</v>
      </c>
    </row>
    <row r="1461" spans="2:5">
      <c r="B1461" s="72" t="s">
        <v>732</v>
      </c>
      <c r="C1461" s="51">
        <v>0</v>
      </c>
      <c r="D1461" s="51">
        <v>30</v>
      </c>
      <c r="E1461" s="51">
        <v>29.999999690000003</v>
      </c>
    </row>
    <row r="1462" spans="2:5">
      <c r="B1462" s="71">
        <v>14309</v>
      </c>
      <c r="C1462" s="51">
        <v>0</v>
      </c>
      <c r="D1462" s="51">
        <v>296.76729268999998</v>
      </c>
      <c r="E1462" s="51">
        <v>262.74487112999998</v>
      </c>
    </row>
    <row r="1463" spans="2:5">
      <c r="B1463" s="72" t="s">
        <v>734</v>
      </c>
      <c r="C1463" s="51">
        <v>0</v>
      </c>
      <c r="D1463" s="51">
        <v>296.76729268999998</v>
      </c>
      <c r="E1463" s="51">
        <v>262.74487112999998</v>
      </c>
    </row>
    <row r="1464" spans="2:5">
      <c r="B1464" s="65" t="s">
        <v>740</v>
      </c>
      <c r="C1464" s="51">
        <v>781.06312100000002</v>
      </c>
      <c r="D1464" s="51">
        <v>984.76818047000006</v>
      </c>
      <c r="E1464" s="51">
        <v>845.03049094999994</v>
      </c>
    </row>
    <row r="1465" spans="2:5">
      <c r="B1465" s="70" t="s">
        <v>250</v>
      </c>
      <c r="C1465" s="112">
        <v>781.06312100000002</v>
      </c>
      <c r="D1465" s="112">
        <v>613.61245976999999</v>
      </c>
      <c r="E1465" s="112">
        <v>473.87478289000001</v>
      </c>
    </row>
    <row r="1466" spans="2:5">
      <c r="B1466" s="71">
        <v>1729</v>
      </c>
      <c r="C1466" s="51">
        <v>300</v>
      </c>
      <c r="D1466" s="51">
        <v>301.896771</v>
      </c>
      <c r="E1466" s="51">
        <v>179.99877006</v>
      </c>
    </row>
    <row r="1467" spans="2:5">
      <c r="B1467" s="72" t="s">
        <v>751</v>
      </c>
      <c r="C1467" s="51">
        <v>300</v>
      </c>
      <c r="D1467" s="51">
        <v>301.896771</v>
      </c>
      <c r="E1467" s="51">
        <v>179.99877006</v>
      </c>
    </row>
    <row r="1468" spans="2:5">
      <c r="B1468" s="71">
        <v>12531</v>
      </c>
      <c r="C1468" s="51">
        <v>6.8048260000000003</v>
      </c>
      <c r="D1468" s="51">
        <v>0</v>
      </c>
      <c r="E1468" s="51">
        <v>0</v>
      </c>
    </row>
    <row r="1469" spans="2:5">
      <c r="B1469" s="72" t="s">
        <v>741</v>
      </c>
      <c r="C1469" s="51">
        <v>6.8048260000000003</v>
      </c>
      <c r="D1469" s="51">
        <v>0</v>
      </c>
      <c r="E1469" s="51">
        <v>0</v>
      </c>
    </row>
    <row r="1470" spans="2:5">
      <c r="B1470" s="71">
        <v>12573</v>
      </c>
      <c r="C1470" s="51">
        <v>3.961821</v>
      </c>
      <c r="D1470" s="51">
        <v>11.44592907</v>
      </c>
      <c r="E1470" s="51">
        <v>7.0810378700000003</v>
      </c>
    </row>
    <row r="1471" spans="2:5">
      <c r="B1471" s="72" t="s">
        <v>742</v>
      </c>
      <c r="C1471" s="51">
        <v>3.961821</v>
      </c>
      <c r="D1471" s="51">
        <v>11.44592907</v>
      </c>
      <c r="E1471" s="51">
        <v>7.0810378700000003</v>
      </c>
    </row>
    <row r="1472" spans="2:5">
      <c r="B1472" s="71">
        <v>13053</v>
      </c>
      <c r="C1472" s="51">
        <v>6.1158799999999998</v>
      </c>
      <c r="D1472" s="51">
        <v>13.662897580000003</v>
      </c>
      <c r="E1472" s="51">
        <v>13.662897579999999</v>
      </c>
    </row>
    <row r="1473" spans="2:5">
      <c r="B1473" s="72" t="s">
        <v>743</v>
      </c>
      <c r="C1473" s="51">
        <v>6.1158799999999998</v>
      </c>
      <c r="D1473" s="51">
        <v>13.662897580000003</v>
      </c>
      <c r="E1473" s="51">
        <v>13.662897579999999</v>
      </c>
    </row>
    <row r="1474" spans="2:5">
      <c r="B1474" s="71">
        <v>13400</v>
      </c>
      <c r="C1474" s="51">
        <v>12.897713</v>
      </c>
      <c r="D1474" s="51">
        <v>13.771701999999999</v>
      </c>
      <c r="E1474" s="51">
        <v>13.771701999999999</v>
      </c>
    </row>
    <row r="1475" spans="2:5">
      <c r="B1475" s="72" t="s">
        <v>744</v>
      </c>
      <c r="C1475" s="51">
        <v>12.897713</v>
      </c>
      <c r="D1475" s="51">
        <v>13.771701999999999</v>
      </c>
      <c r="E1475" s="51">
        <v>13.771701999999999</v>
      </c>
    </row>
    <row r="1476" spans="2:5">
      <c r="B1476" s="71">
        <v>13555</v>
      </c>
      <c r="C1476" s="51">
        <v>8.6418610000000005</v>
      </c>
      <c r="D1476" s="51">
        <v>5.2385091600000004</v>
      </c>
      <c r="E1476" s="51">
        <v>5.2385040600000004</v>
      </c>
    </row>
    <row r="1477" spans="2:5">
      <c r="B1477" s="72" t="s">
        <v>888</v>
      </c>
      <c r="C1477" s="51">
        <v>8.6418610000000005</v>
      </c>
      <c r="D1477" s="51">
        <v>5.2385091600000004</v>
      </c>
      <c r="E1477" s="51">
        <v>5.2385040600000004</v>
      </c>
    </row>
    <row r="1478" spans="2:5">
      <c r="B1478" s="71">
        <v>13604</v>
      </c>
      <c r="C1478" s="51">
        <v>1.74034</v>
      </c>
      <c r="D1478" s="51">
        <v>6.7660267699999999</v>
      </c>
      <c r="E1478" s="51">
        <v>6.7660257700000006</v>
      </c>
    </row>
    <row r="1479" spans="2:5">
      <c r="B1479" s="72" t="s">
        <v>745</v>
      </c>
      <c r="C1479" s="51">
        <v>1.74034</v>
      </c>
      <c r="D1479" s="51">
        <v>6.7660267699999999</v>
      </c>
      <c r="E1479" s="51">
        <v>6.7660257700000006</v>
      </c>
    </row>
    <row r="1480" spans="2:5">
      <c r="B1480" s="71">
        <v>13672</v>
      </c>
      <c r="C1480" s="51">
        <v>34.321441</v>
      </c>
      <c r="D1480" s="51">
        <v>11.120454909999996</v>
      </c>
      <c r="E1480" s="51">
        <v>11.120454859999999</v>
      </c>
    </row>
    <row r="1481" spans="2:5">
      <c r="B1481" s="72" t="s">
        <v>746</v>
      </c>
      <c r="C1481" s="51">
        <v>34.321441</v>
      </c>
      <c r="D1481" s="51">
        <v>11.120454909999996</v>
      </c>
      <c r="E1481" s="51">
        <v>11.120454859999999</v>
      </c>
    </row>
    <row r="1482" spans="2:5">
      <c r="B1482" s="71">
        <v>13813</v>
      </c>
      <c r="C1482" s="51">
        <v>100</v>
      </c>
      <c r="D1482" s="51">
        <v>112</v>
      </c>
      <c r="E1482" s="51">
        <v>111.99999903999999</v>
      </c>
    </row>
    <row r="1483" spans="2:5">
      <c r="B1483" s="72" t="s">
        <v>747</v>
      </c>
      <c r="C1483" s="51">
        <v>100</v>
      </c>
      <c r="D1483" s="51">
        <v>112</v>
      </c>
      <c r="E1483" s="51">
        <v>111.99999903999999</v>
      </c>
    </row>
    <row r="1484" spans="2:5">
      <c r="B1484" s="71">
        <v>14105</v>
      </c>
      <c r="C1484" s="51">
        <v>0</v>
      </c>
      <c r="D1484" s="51">
        <v>1.4999999990686774E-7</v>
      </c>
      <c r="E1484" s="51">
        <v>0</v>
      </c>
    </row>
    <row r="1485" spans="2:5">
      <c r="B1485" s="72" t="s">
        <v>748</v>
      </c>
      <c r="C1485" s="51">
        <v>0</v>
      </c>
      <c r="D1485" s="51">
        <v>1.4999999990686774E-7</v>
      </c>
      <c r="E1485" s="51">
        <v>0</v>
      </c>
    </row>
    <row r="1486" spans="2:5">
      <c r="B1486" s="71">
        <v>14278</v>
      </c>
      <c r="C1486" s="51">
        <v>306.57923899999997</v>
      </c>
      <c r="D1486" s="51">
        <v>125.88264993000001</v>
      </c>
      <c r="E1486" s="51">
        <v>113.59062437</v>
      </c>
    </row>
    <row r="1487" spans="2:5">
      <c r="B1487" s="72" t="s">
        <v>749</v>
      </c>
      <c r="C1487" s="51">
        <v>306.57923899999997</v>
      </c>
      <c r="D1487" s="51">
        <v>125.88264993000001</v>
      </c>
      <c r="E1487" s="51">
        <v>113.59062437</v>
      </c>
    </row>
    <row r="1488" spans="2:5">
      <c r="B1488" s="71">
        <v>14916</v>
      </c>
      <c r="C1488" s="51">
        <v>0</v>
      </c>
      <c r="D1488" s="51">
        <v>11.827519199999999</v>
      </c>
      <c r="E1488" s="51">
        <v>10.64476728</v>
      </c>
    </row>
    <row r="1489" spans="2:5">
      <c r="B1489" s="72" t="s">
        <v>750</v>
      </c>
      <c r="C1489" s="51">
        <v>0</v>
      </c>
      <c r="D1489" s="51">
        <v>11.827519199999999</v>
      </c>
      <c r="E1489" s="51">
        <v>10.64476728</v>
      </c>
    </row>
    <row r="1490" spans="2:5">
      <c r="B1490" s="71">
        <v>14865</v>
      </c>
      <c r="C1490" s="51">
        <v>0</v>
      </c>
      <c r="D1490" s="51">
        <v>-1.1641532182693481E-16</v>
      </c>
      <c r="E1490" s="51">
        <v>0</v>
      </c>
    </row>
    <row r="1491" spans="2:5">
      <c r="B1491" s="72" t="s">
        <v>1003</v>
      </c>
      <c r="C1491" s="51">
        <v>0</v>
      </c>
      <c r="D1491" s="51">
        <v>-1.1641532182693481E-16</v>
      </c>
      <c r="E1491" s="51">
        <v>0</v>
      </c>
    </row>
    <row r="1492" spans="2:5">
      <c r="B1492" s="71">
        <v>14866</v>
      </c>
      <c r="C1492" s="51">
        <v>0</v>
      </c>
      <c r="D1492" s="51">
        <v>1.1641532182693481E-16</v>
      </c>
      <c r="E1492" s="51">
        <v>0</v>
      </c>
    </row>
    <row r="1493" spans="2:5">
      <c r="B1493" s="72" t="s">
        <v>1004</v>
      </c>
      <c r="C1493" s="51">
        <v>0</v>
      </c>
      <c r="D1493" s="51">
        <v>1.1641532182693481E-16</v>
      </c>
      <c r="E1493" s="51">
        <v>0</v>
      </c>
    </row>
    <row r="1494" spans="2:5">
      <c r="B1494" s="71">
        <v>14863</v>
      </c>
      <c r="C1494" s="51">
        <v>0</v>
      </c>
      <c r="D1494" s="51">
        <v>0</v>
      </c>
      <c r="E1494" s="51">
        <v>0</v>
      </c>
    </row>
    <row r="1495" spans="2:5">
      <c r="B1495" s="72" t="s">
        <v>1005</v>
      </c>
      <c r="C1495" s="51">
        <v>0</v>
      </c>
      <c r="D1495" s="51">
        <v>0</v>
      </c>
      <c r="E1495" s="51">
        <v>0</v>
      </c>
    </row>
    <row r="1496" spans="2:5">
      <c r="B1496" s="71">
        <v>14861</v>
      </c>
      <c r="C1496" s="51">
        <v>0</v>
      </c>
      <c r="D1496" s="51">
        <v>0</v>
      </c>
      <c r="E1496" s="51">
        <v>0</v>
      </c>
    </row>
    <row r="1497" spans="2:5">
      <c r="B1497" s="72" t="s">
        <v>1006</v>
      </c>
      <c r="C1497" s="51">
        <v>0</v>
      </c>
      <c r="D1497" s="51">
        <v>0</v>
      </c>
      <c r="E1497" s="51">
        <v>0</v>
      </c>
    </row>
    <row r="1498" spans="2:5">
      <c r="B1498" s="71">
        <v>14864</v>
      </c>
      <c r="C1498" s="51">
        <v>0</v>
      </c>
      <c r="D1498" s="51">
        <v>0</v>
      </c>
      <c r="E1498" s="51">
        <v>0</v>
      </c>
    </row>
    <row r="1499" spans="2:5">
      <c r="B1499" s="72" t="s">
        <v>1007</v>
      </c>
      <c r="C1499" s="51">
        <v>0</v>
      </c>
      <c r="D1499" s="51">
        <v>0</v>
      </c>
      <c r="E1499" s="51">
        <v>0</v>
      </c>
    </row>
    <row r="1500" spans="2:5">
      <c r="B1500" s="71">
        <v>14862</v>
      </c>
      <c r="C1500" s="51">
        <v>0</v>
      </c>
      <c r="D1500" s="51">
        <v>0</v>
      </c>
      <c r="E1500" s="51">
        <v>0</v>
      </c>
    </row>
    <row r="1501" spans="2:5">
      <c r="B1501" s="72" t="s">
        <v>1008</v>
      </c>
      <c r="C1501" s="51">
        <v>0</v>
      </c>
      <c r="D1501" s="51">
        <v>0</v>
      </c>
      <c r="E1501" s="51">
        <v>0</v>
      </c>
    </row>
    <row r="1502" spans="2:5">
      <c r="B1502" s="70" t="s">
        <v>251</v>
      </c>
      <c r="C1502" s="112">
        <v>0</v>
      </c>
      <c r="D1502" s="112">
        <v>25</v>
      </c>
      <c r="E1502" s="112">
        <v>24.99999008</v>
      </c>
    </row>
    <row r="1503" spans="2:5">
      <c r="B1503" s="71">
        <v>13813</v>
      </c>
      <c r="C1503" s="51">
        <v>0</v>
      </c>
      <c r="D1503" s="51">
        <v>25</v>
      </c>
      <c r="E1503" s="51">
        <v>24.99999008</v>
      </c>
    </row>
    <row r="1504" spans="2:5">
      <c r="B1504" s="72" t="s">
        <v>747</v>
      </c>
      <c r="C1504" s="51">
        <v>0</v>
      </c>
      <c r="D1504" s="51">
        <v>25</v>
      </c>
      <c r="E1504" s="51">
        <v>24.99999008</v>
      </c>
    </row>
    <row r="1505" spans="2:5">
      <c r="B1505" s="70" t="s">
        <v>252</v>
      </c>
      <c r="C1505" s="112">
        <v>0</v>
      </c>
      <c r="D1505" s="112">
        <v>346.15572069999996</v>
      </c>
      <c r="E1505" s="112">
        <v>346.15571798000002</v>
      </c>
    </row>
    <row r="1506" spans="2:5">
      <c r="B1506" s="71">
        <v>12082</v>
      </c>
      <c r="C1506" s="51">
        <v>0</v>
      </c>
      <c r="D1506" s="51">
        <v>0</v>
      </c>
      <c r="E1506" s="51">
        <v>0</v>
      </c>
    </row>
    <row r="1507" spans="2:5">
      <c r="B1507" s="72" t="s">
        <v>752</v>
      </c>
      <c r="C1507" s="51">
        <v>0</v>
      </c>
      <c r="D1507" s="51">
        <v>0</v>
      </c>
      <c r="E1507" s="51">
        <v>0</v>
      </c>
    </row>
    <row r="1508" spans="2:5">
      <c r="B1508" s="71">
        <v>12720</v>
      </c>
      <c r="C1508" s="51">
        <v>0</v>
      </c>
      <c r="D1508" s="51">
        <v>316.15572069999996</v>
      </c>
      <c r="E1508" s="51">
        <v>316.15572069999996</v>
      </c>
    </row>
    <row r="1509" spans="2:5">
      <c r="B1509" s="72" t="s">
        <v>753</v>
      </c>
      <c r="C1509" s="51">
        <v>0</v>
      </c>
      <c r="D1509" s="51">
        <v>316.15572069999996</v>
      </c>
      <c r="E1509" s="51">
        <v>316.15572069999996</v>
      </c>
    </row>
    <row r="1510" spans="2:5">
      <c r="B1510" s="71">
        <v>13813</v>
      </c>
      <c r="C1510" s="51">
        <v>0</v>
      </c>
      <c r="D1510" s="51">
        <v>30</v>
      </c>
      <c r="E1510" s="51">
        <v>29.999997280000002</v>
      </c>
    </row>
    <row r="1511" spans="2:5">
      <c r="B1511" s="72" t="s">
        <v>747</v>
      </c>
      <c r="C1511" s="51">
        <v>0</v>
      </c>
      <c r="D1511" s="51">
        <v>30</v>
      </c>
      <c r="E1511" s="51">
        <v>29.999997280000002</v>
      </c>
    </row>
    <row r="1512" spans="2:5">
      <c r="B1512" s="65" t="s">
        <v>754</v>
      </c>
      <c r="C1512" s="51">
        <v>198.24744899999999</v>
      </c>
      <c r="D1512" s="51">
        <v>245.63203232999999</v>
      </c>
      <c r="E1512" s="51">
        <v>157.12769585999999</v>
      </c>
    </row>
    <row r="1513" spans="2:5">
      <c r="B1513" s="70" t="s">
        <v>250</v>
      </c>
      <c r="C1513" s="112">
        <v>198.24744899999999</v>
      </c>
      <c r="D1513" s="112">
        <v>190.63203232999999</v>
      </c>
      <c r="E1513" s="112">
        <v>132.12771104999999</v>
      </c>
    </row>
    <row r="1514" spans="2:5">
      <c r="B1514" s="71">
        <v>12548</v>
      </c>
      <c r="C1514" s="51">
        <v>8.0743170000000006</v>
      </c>
      <c r="D1514" s="51">
        <v>0</v>
      </c>
      <c r="E1514" s="51">
        <v>0</v>
      </c>
    </row>
    <row r="1515" spans="2:5">
      <c r="B1515" s="72" t="s">
        <v>755</v>
      </c>
      <c r="C1515" s="51">
        <v>8.0743170000000006</v>
      </c>
      <c r="D1515" s="51">
        <v>0</v>
      </c>
      <c r="E1515" s="51">
        <v>0</v>
      </c>
    </row>
    <row r="1516" spans="2:5">
      <c r="B1516" s="71">
        <v>13069</v>
      </c>
      <c r="C1516" s="51">
        <v>8.0825940000000003</v>
      </c>
      <c r="D1516" s="51">
        <v>0</v>
      </c>
      <c r="E1516" s="51">
        <v>0</v>
      </c>
    </row>
    <row r="1517" spans="2:5">
      <c r="B1517" s="72" t="s">
        <v>756</v>
      </c>
      <c r="C1517" s="51">
        <v>8.0825940000000003</v>
      </c>
      <c r="D1517" s="51">
        <v>0</v>
      </c>
      <c r="E1517" s="51">
        <v>0</v>
      </c>
    </row>
    <row r="1518" spans="2:5">
      <c r="B1518" s="71">
        <v>13414</v>
      </c>
      <c r="C1518" s="51">
        <v>15.588058999999999</v>
      </c>
      <c r="D1518" s="51">
        <v>23.632032329999998</v>
      </c>
      <c r="E1518" s="51">
        <v>10.63203143</v>
      </c>
    </row>
    <row r="1519" spans="2:5">
      <c r="B1519" s="72" t="s">
        <v>757</v>
      </c>
      <c r="C1519" s="51">
        <v>15.588058999999999</v>
      </c>
      <c r="D1519" s="51">
        <v>23.632032329999998</v>
      </c>
      <c r="E1519" s="51">
        <v>10.63203143</v>
      </c>
    </row>
    <row r="1520" spans="2:5">
      <c r="B1520" s="71">
        <v>13451</v>
      </c>
      <c r="C1520" s="51">
        <v>8.1677E-2</v>
      </c>
      <c r="D1520" s="51">
        <v>0</v>
      </c>
      <c r="E1520" s="51">
        <v>0</v>
      </c>
    </row>
    <row r="1521" spans="2:5">
      <c r="B1521" s="72" t="s">
        <v>758</v>
      </c>
      <c r="C1521" s="51">
        <v>8.1677E-2</v>
      </c>
      <c r="D1521" s="51">
        <v>0</v>
      </c>
      <c r="E1521" s="51">
        <v>0</v>
      </c>
    </row>
    <row r="1522" spans="2:5">
      <c r="B1522" s="71">
        <v>13557</v>
      </c>
      <c r="C1522" s="51">
        <v>4.4754000000000002E-2</v>
      </c>
      <c r="D1522" s="51">
        <v>0</v>
      </c>
      <c r="E1522" s="51">
        <v>0</v>
      </c>
    </row>
    <row r="1523" spans="2:5">
      <c r="B1523" s="72" t="s">
        <v>759</v>
      </c>
      <c r="C1523" s="51">
        <v>4.4754000000000002E-2</v>
      </c>
      <c r="D1523" s="51">
        <v>0</v>
      </c>
      <c r="E1523" s="51">
        <v>0</v>
      </c>
    </row>
    <row r="1524" spans="2:5">
      <c r="B1524" s="71">
        <v>13593</v>
      </c>
      <c r="C1524" s="51">
        <v>3.0934539999999999</v>
      </c>
      <c r="D1524" s="51">
        <v>0</v>
      </c>
      <c r="E1524" s="51">
        <v>0</v>
      </c>
    </row>
    <row r="1525" spans="2:5">
      <c r="B1525" s="72" t="s">
        <v>760</v>
      </c>
      <c r="C1525" s="51">
        <v>3.0934539999999999</v>
      </c>
      <c r="D1525" s="51">
        <v>0</v>
      </c>
      <c r="E1525" s="51">
        <v>0</v>
      </c>
    </row>
    <row r="1526" spans="2:5">
      <c r="B1526" s="71">
        <v>13615</v>
      </c>
      <c r="C1526" s="51">
        <v>3.282594</v>
      </c>
      <c r="D1526" s="51">
        <v>0</v>
      </c>
      <c r="E1526" s="51">
        <v>0</v>
      </c>
    </row>
    <row r="1527" spans="2:5">
      <c r="B1527" s="72" t="s">
        <v>761</v>
      </c>
      <c r="C1527" s="51">
        <v>3.282594</v>
      </c>
      <c r="D1527" s="51">
        <v>0</v>
      </c>
      <c r="E1527" s="51">
        <v>0</v>
      </c>
    </row>
    <row r="1528" spans="2:5">
      <c r="B1528" s="71">
        <v>13822</v>
      </c>
      <c r="C1528" s="51">
        <v>100</v>
      </c>
      <c r="D1528" s="51">
        <v>100</v>
      </c>
      <c r="E1528" s="51">
        <v>99.99999935999999</v>
      </c>
    </row>
    <row r="1529" spans="2:5">
      <c r="B1529" s="72" t="s">
        <v>762</v>
      </c>
      <c r="C1529" s="51">
        <v>100</v>
      </c>
      <c r="D1529" s="51">
        <v>100</v>
      </c>
      <c r="E1529" s="51">
        <v>99.99999935999999</v>
      </c>
    </row>
    <row r="1530" spans="2:5">
      <c r="B1530" s="71">
        <v>13852</v>
      </c>
      <c r="C1530" s="51">
        <v>60</v>
      </c>
      <c r="D1530" s="51">
        <v>60</v>
      </c>
      <c r="E1530" s="51">
        <v>16.509885000000001</v>
      </c>
    </row>
    <row r="1531" spans="2:5">
      <c r="B1531" s="72" t="s">
        <v>763</v>
      </c>
      <c r="C1531" s="51">
        <v>60</v>
      </c>
      <c r="D1531" s="51">
        <v>60</v>
      </c>
      <c r="E1531" s="51">
        <v>16.509885000000001</v>
      </c>
    </row>
    <row r="1532" spans="2:5">
      <c r="B1532" s="71">
        <v>14057</v>
      </c>
      <c r="C1532" s="51">
        <v>0</v>
      </c>
      <c r="D1532" s="51">
        <v>0</v>
      </c>
      <c r="E1532" s="51">
        <v>0</v>
      </c>
    </row>
    <row r="1533" spans="2:5">
      <c r="B1533" s="72" t="s">
        <v>764</v>
      </c>
      <c r="C1533" s="51">
        <v>0</v>
      </c>
      <c r="D1533" s="51">
        <v>0</v>
      </c>
      <c r="E1533" s="51">
        <v>0</v>
      </c>
    </row>
    <row r="1534" spans="2:5">
      <c r="B1534" s="71">
        <v>14106</v>
      </c>
      <c r="C1534" s="51">
        <v>0</v>
      </c>
      <c r="D1534" s="51">
        <v>7</v>
      </c>
      <c r="E1534" s="51">
        <v>4.9857952599999997</v>
      </c>
    </row>
    <row r="1535" spans="2:5">
      <c r="B1535" s="72" t="s">
        <v>765</v>
      </c>
      <c r="C1535" s="51">
        <v>0</v>
      </c>
      <c r="D1535" s="51">
        <v>7</v>
      </c>
      <c r="E1535" s="51">
        <v>4.9857952599999997</v>
      </c>
    </row>
    <row r="1536" spans="2:5">
      <c r="B1536" s="71">
        <v>14882</v>
      </c>
      <c r="C1536" s="51">
        <v>0</v>
      </c>
      <c r="D1536" s="51">
        <v>0</v>
      </c>
      <c r="E1536" s="51">
        <v>0</v>
      </c>
    </row>
    <row r="1537" spans="2:5">
      <c r="B1537" s="72" t="s">
        <v>1009</v>
      </c>
      <c r="C1537" s="51">
        <v>0</v>
      </c>
      <c r="D1537" s="51">
        <v>0</v>
      </c>
      <c r="E1537" s="51">
        <v>0</v>
      </c>
    </row>
    <row r="1538" spans="2:5">
      <c r="B1538" s="71">
        <v>14880</v>
      </c>
      <c r="C1538" s="51">
        <v>0</v>
      </c>
      <c r="D1538" s="51">
        <v>0</v>
      </c>
      <c r="E1538" s="51">
        <v>0</v>
      </c>
    </row>
    <row r="1539" spans="2:5">
      <c r="B1539" s="72" t="s">
        <v>1010</v>
      </c>
      <c r="C1539" s="51">
        <v>0</v>
      </c>
      <c r="D1539" s="51">
        <v>0</v>
      </c>
      <c r="E1539" s="51">
        <v>0</v>
      </c>
    </row>
    <row r="1540" spans="2:5">
      <c r="B1540" s="71">
        <v>14884</v>
      </c>
      <c r="C1540" s="51">
        <v>0</v>
      </c>
      <c r="D1540" s="51">
        <v>0</v>
      </c>
      <c r="E1540" s="51">
        <v>0</v>
      </c>
    </row>
    <row r="1541" spans="2:5">
      <c r="B1541" s="72" t="s">
        <v>1011</v>
      </c>
      <c r="C1541" s="51">
        <v>0</v>
      </c>
      <c r="D1541" s="51">
        <v>0</v>
      </c>
      <c r="E1541" s="51">
        <v>0</v>
      </c>
    </row>
    <row r="1542" spans="2:5">
      <c r="B1542" s="70" t="s">
        <v>251</v>
      </c>
      <c r="C1542" s="112">
        <v>0</v>
      </c>
      <c r="D1542" s="112">
        <v>25</v>
      </c>
      <c r="E1542" s="112">
        <v>24.999984809999997</v>
      </c>
    </row>
    <row r="1543" spans="2:5">
      <c r="B1543" s="71">
        <v>13822</v>
      </c>
      <c r="C1543" s="51">
        <v>0</v>
      </c>
      <c r="D1543" s="51">
        <v>25</v>
      </c>
      <c r="E1543" s="51">
        <v>24.999984809999997</v>
      </c>
    </row>
    <row r="1544" spans="2:5">
      <c r="B1544" s="72" t="s">
        <v>762</v>
      </c>
      <c r="C1544" s="51">
        <v>0</v>
      </c>
      <c r="D1544" s="51">
        <v>25</v>
      </c>
      <c r="E1544" s="51">
        <v>24.999984809999997</v>
      </c>
    </row>
    <row r="1545" spans="2:5">
      <c r="B1545" s="70" t="s">
        <v>252</v>
      </c>
      <c r="C1545" s="112">
        <v>0</v>
      </c>
      <c r="D1545" s="112">
        <v>30</v>
      </c>
      <c r="E1545" s="112">
        <v>0</v>
      </c>
    </row>
    <row r="1546" spans="2:5">
      <c r="B1546" s="71">
        <v>13822</v>
      </c>
      <c r="C1546" s="51">
        <v>0</v>
      </c>
      <c r="D1546" s="51">
        <v>30</v>
      </c>
      <c r="E1546" s="51">
        <v>0</v>
      </c>
    </row>
    <row r="1547" spans="2:5">
      <c r="B1547" s="72" t="s">
        <v>762</v>
      </c>
      <c r="C1547" s="51">
        <v>0</v>
      </c>
      <c r="D1547" s="51">
        <v>30</v>
      </c>
      <c r="E1547" s="51">
        <v>0</v>
      </c>
    </row>
    <row r="1548" spans="2:5">
      <c r="B1548" s="65" t="s">
        <v>271</v>
      </c>
      <c r="C1548" s="51">
        <v>14725.813999</v>
      </c>
      <c r="D1548" s="51">
        <v>19092.849970750001</v>
      </c>
      <c r="E1548" s="51">
        <v>15712.603283259999</v>
      </c>
    </row>
    <row r="1549" spans="2:5">
      <c r="B1549" s="70" t="s">
        <v>250</v>
      </c>
      <c r="C1549" s="112">
        <v>12139.610763999999</v>
      </c>
      <c r="D1549" s="112">
        <v>16166.554574449998</v>
      </c>
      <c r="E1549" s="112">
        <v>14146.456104289997</v>
      </c>
    </row>
    <row r="1550" spans="2:5">
      <c r="B1550" s="71">
        <v>12089</v>
      </c>
      <c r="C1550" s="51">
        <v>63.431035999999999</v>
      </c>
      <c r="D1550" s="51">
        <v>0</v>
      </c>
      <c r="E1550" s="51">
        <v>0</v>
      </c>
    </row>
    <row r="1551" spans="2:5">
      <c r="B1551" s="72" t="s">
        <v>766</v>
      </c>
      <c r="C1551" s="51">
        <v>63.431035999999999</v>
      </c>
      <c r="D1551" s="51">
        <v>0</v>
      </c>
      <c r="E1551" s="51">
        <v>0</v>
      </c>
    </row>
    <row r="1552" spans="2:5">
      <c r="B1552" s="71">
        <v>12562</v>
      </c>
      <c r="C1552" s="51">
        <v>136.71203700000001</v>
      </c>
      <c r="D1552" s="51">
        <v>194.66954863000001</v>
      </c>
      <c r="E1552" s="51">
        <v>149.64781764000003</v>
      </c>
    </row>
    <row r="1553" spans="2:5">
      <c r="B1553" s="72" t="s">
        <v>767</v>
      </c>
      <c r="C1553" s="51">
        <v>136.71203700000001</v>
      </c>
      <c r="D1553" s="51">
        <v>194.66954863000001</v>
      </c>
      <c r="E1553" s="51">
        <v>149.64781764000003</v>
      </c>
    </row>
    <row r="1554" spans="2:5">
      <c r="B1554" s="71">
        <v>12597</v>
      </c>
      <c r="C1554" s="51">
        <v>15.014139999999999</v>
      </c>
      <c r="D1554" s="51">
        <v>28.6997456</v>
      </c>
      <c r="E1554" s="51">
        <v>19.458179859999994</v>
      </c>
    </row>
    <row r="1555" spans="2:5">
      <c r="B1555" s="72" t="s">
        <v>768</v>
      </c>
      <c r="C1555" s="51">
        <v>15.014139999999999</v>
      </c>
      <c r="D1555" s="51">
        <v>28.6997456</v>
      </c>
      <c r="E1555" s="51">
        <v>19.458179859999994</v>
      </c>
    </row>
    <row r="1556" spans="2:5">
      <c r="B1556" s="71">
        <v>12944</v>
      </c>
      <c r="C1556" s="51">
        <v>0</v>
      </c>
      <c r="D1556" s="51">
        <v>28.774000000000001</v>
      </c>
      <c r="E1556" s="51">
        <v>28.773573710000001</v>
      </c>
    </row>
    <row r="1557" spans="2:5">
      <c r="B1557" s="72" t="s">
        <v>769</v>
      </c>
      <c r="C1557" s="51">
        <v>0</v>
      </c>
      <c r="D1557" s="51">
        <v>28.774000000000001</v>
      </c>
      <c r="E1557" s="51">
        <v>28.773573710000001</v>
      </c>
    </row>
    <row r="1558" spans="2:5">
      <c r="B1558" s="71">
        <v>13072</v>
      </c>
      <c r="C1558" s="51">
        <v>88.024900000000002</v>
      </c>
      <c r="D1558" s="51">
        <v>46.557075920000003</v>
      </c>
      <c r="E1558" s="51">
        <v>35.336608009999999</v>
      </c>
    </row>
    <row r="1559" spans="2:5">
      <c r="B1559" s="72" t="s">
        <v>770</v>
      </c>
      <c r="C1559" s="51">
        <v>88.024900000000002</v>
      </c>
      <c r="D1559" s="51">
        <v>46.557075920000003</v>
      </c>
      <c r="E1559" s="51">
        <v>35.336608009999999</v>
      </c>
    </row>
    <row r="1560" spans="2:5">
      <c r="B1560" s="71">
        <v>13278</v>
      </c>
      <c r="C1560" s="51">
        <v>0</v>
      </c>
      <c r="D1560" s="51">
        <v>35.813215999999997</v>
      </c>
      <c r="E1560" s="51">
        <v>35.813215999999997</v>
      </c>
    </row>
    <row r="1561" spans="2:5">
      <c r="B1561" s="72" t="s">
        <v>771</v>
      </c>
      <c r="C1561" s="51">
        <v>0</v>
      </c>
      <c r="D1561" s="51">
        <v>35.813215999999997</v>
      </c>
      <c r="E1561" s="51">
        <v>35.813215999999997</v>
      </c>
    </row>
    <row r="1562" spans="2:5">
      <c r="B1562" s="71">
        <v>13363</v>
      </c>
      <c r="C1562" s="51">
        <v>20.169820999999999</v>
      </c>
      <c r="D1562" s="51">
        <v>17.284979700000001</v>
      </c>
      <c r="E1562" s="51">
        <v>4.5665511099999998</v>
      </c>
    </row>
    <row r="1563" spans="2:5">
      <c r="B1563" s="72" t="s">
        <v>772</v>
      </c>
      <c r="C1563" s="51">
        <v>20.169820999999999</v>
      </c>
      <c r="D1563" s="51">
        <v>17.284979700000001</v>
      </c>
      <c r="E1563" s="51">
        <v>4.5665511099999998</v>
      </c>
    </row>
    <row r="1564" spans="2:5">
      <c r="B1564" s="71">
        <v>13420</v>
      </c>
      <c r="C1564" s="51">
        <v>661.771117</v>
      </c>
      <c r="D1564" s="51">
        <v>749.04919417999997</v>
      </c>
      <c r="E1564" s="51">
        <v>613.60658169999988</v>
      </c>
    </row>
    <row r="1565" spans="2:5">
      <c r="B1565" s="72" t="s">
        <v>773</v>
      </c>
      <c r="C1565" s="51">
        <v>661.771117</v>
      </c>
      <c r="D1565" s="51">
        <v>749.04919417999997</v>
      </c>
      <c r="E1565" s="51">
        <v>613.60658169999988</v>
      </c>
    </row>
    <row r="1566" spans="2:5">
      <c r="B1566" s="71">
        <v>13424</v>
      </c>
      <c r="C1566" s="51">
        <v>169.04353900000001</v>
      </c>
      <c r="D1566" s="51">
        <v>95.010777930000017</v>
      </c>
      <c r="E1566" s="51">
        <v>85.057494819999988</v>
      </c>
    </row>
    <row r="1567" spans="2:5">
      <c r="B1567" s="72" t="s">
        <v>774</v>
      </c>
      <c r="C1567" s="51">
        <v>169.04353900000001</v>
      </c>
      <c r="D1567" s="51">
        <v>95.010777930000017</v>
      </c>
      <c r="E1567" s="51">
        <v>85.057494819999988</v>
      </c>
    </row>
    <row r="1568" spans="2:5">
      <c r="B1568" s="71">
        <v>13497</v>
      </c>
      <c r="C1568" s="51">
        <v>150</v>
      </c>
      <c r="D1568" s="51">
        <v>101</v>
      </c>
      <c r="E1568" s="51">
        <v>68.469617530000008</v>
      </c>
    </row>
    <row r="1569" spans="2:5">
      <c r="B1569" s="72" t="s">
        <v>775</v>
      </c>
      <c r="C1569" s="51">
        <v>150</v>
      </c>
      <c r="D1569" s="51">
        <v>101</v>
      </c>
      <c r="E1569" s="51">
        <v>68.469617530000008</v>
      </c>
    </row>
    <row r="1570" spans="2:5">
      <c r="B1570" s="71">
        <v>13578</v>
      </c>
      <c r="C1570" s="51">
        <v>6.7672400000000001</v>
      </c>
      <c r="D1570" s="51">
        <v>11.57821886</v>
      </c>
      <c r="E1570" s="51">
        <v>10.34054549</v>
      </c>
    </row>
    <row r="1571" spans="2:5">
      <c r="B1571" s="72" t="s">
        <v>776</v>
      </c>
      <c r="C1571" s="51">
        <v>6.7672400000000001</v>
      </c>
      <c r="D1571" s="51">
        <v>11.57821886</v>
      </c>
      <c r="E1571" s="51">
        <v>10.34054549</v>
      </c>
    </row>
    <row r="1572" spans="2:5">
      <c r="B1572" s="71">
        <v>13598</v>
      </c>
      <c r="C1572" s="51">
        <v>720.98692200000005</v>
      </c>
      <c r="D1572" s="51">
        <v>980.25655102999974</v>
      </c>
      <c r="E1572" s="51">
        <v>730.62740789999998</v>
      </c>
    </row>
    <row r="1573" spans="2:5">
      <c r="B1573" s="72" t="s">
        <v>889</v>
      </c>
      <c r="C1573" s="51">
        <v>720.98692200000005</v>
      </c>
      <c r="D1573" s="51">
        <v>980.25655102999974</v>
      </c>
      <c r="E1573" s="51">
        <v>730.62740789999998</v>
      </c>
    </row>
    <row r="1574" spans="2:5">
      <c r="B1574" s="71">
        <v>13611</v>
      </c>
      <c r="C1574" s="51">
        <v>34.134681999999998</v>
      </c>
      <c r="D1574" s="51">
        <v>74.631097449999999</v>
      </c>
      <c r="E1574" s="51">
        <v>41.256790910000007</v>
      </c>
    </row>
    <row r="1575" spans="2:5">
      <c r="B1575" s="72" t="s">
        <v>777</v>
      </c>
      <c r="C1575" s="51">
        <v>34.134681999999998</v>
      </c>
      <c r="D1575" s="51">
        <v>74.631097449999999</v>
      </c>
      <c r="E1575" s="51">
        <v>41.256790910000007</v>
      </c>
    </row>
    <row r="1576" spans="2:5">
      <c r="B1576" s="71">
        <v>13633</v>
      </c>
      <c r="C1576" s="51">
        <v>796.19828900000005</v>
      </c>
      <c r="D1576" s="51">
        <v>264.27924899999999</v>
      </c>
      <c r="E1576" s="51">
        <v>245.06332498000003</v>
      </c>
    </row>
    <row r="1577" spans="2:5">
      <c r="B1577" s="72" t="s">
        <v>778</v>
      </c>
      <c r="C1577" s="51">
        <v>796.19828900000005</v>
      </c>
      <c r="D1577" s="51">
        <v>264.27924899999999</v>
      </c>
      <c r="E1577" s="51">
        <v>245.06332498000003</v>
      </c>
    </row>
    <row r="1578" spans="2:5">
      <c r="B1578" s="71">
        <v>13637</v>
      </c>
      <c r="C1578" s="51">
        <v>150</v>
      </c>
      <c r="D1578" s="51">
        <v>300.25380461999998</v>
      </c>
      <c r="E1578" s="51">
        <v>300.25380423000001</v>
      </c>
    </row>
    <row r="1579" spans="2:5">
      <c r="B1579" s="72" t="s">
        <v>779</v>
      </c>
      <c r="C1579" s="51">
        <v>150</v>
      </c>
      <c r="D1579" s="51">
        <v>300.25380461999998</v>
      </c>
      <c r="E1579" s="51">
        <v>300.25380423000001</v>
      </c>
    </row>
    <row r="1580" spans="2:5">
      <c r="B1580" s="71">
        <v>13826</v>
      </c>
      <c r="C1580" s="51">
        <v>150</v>
      </c>
      <c r="D1580" s="51">
        <v>612.71678799999995</v>
      </c>
      <c r="E1580" s="51">
        <v>546.81294242000001</v>
      </c>
    </row>
    <row r="1581" spans="2:5">
      <c r="B1581" s="72" t="s">
        <v>780</v>
      </c>
      <c r="C1581" s="51">
        <v>150</v>
      </c>
      <c r="D1581" s="51">
        <v>612.71678799999995</v>
      </c>
      <c r="E1581" s="51">
        <v>546.81294242000001</v>
      </c>
    </row>
    <row r="1582" spans="2:5">
      <c r="B1582" s="71">
        <v>13856</v>
      </c>
      <c r="C1582" s="51">
        <v>225</v>
      </c>
      <c r="D1582" s="51">
        <v>98.391197000000005</v>
      </c>
      <c r="E1582" s="51">
        <v>35.558008759999986</v>
      </c>
    </row>
    <row r="1583" spans="2:5">
      <c r="B1583" s="72" t="s">
        <v>781</v>
      </c>
      <c r="C1583" s="51">
        <v>225</v>
      </c>
      <c r="D1583" s="51">
        <v>98.391197000000005</v>
      </c>
      <c r="E1583" s="51">
        <v>35.558008759999986</v>
      </c>
    </row>
    <row r="1584" spans="2:5">
      <c r="B1584" s="71">
        <v>13879</v>
      </c>
      <c r="C1584" s="51">
        <v>0</v>
      </c>
      <c r="D1584" s="51">
        <v>2.8747639999999999</v>
      </c>
      <c r="E1584" s="51">
        <v>0</v>
      </c>
    </row>
    <row r="1585" spans="2:5">
      <c r="B1585" s="72" t="s">
        <v>782</v>
      </c>
      <c r="C1585" s="51">
        <v>0</v>
      </c>
      <c r="D1585" s="51">
        <v>2.8747639999999999</v>
      </c>
      <c r="E1585" s="51">
        <v>0</v>
      </c>
    </row>
    <row r="1586" spans="2:5">
      <c r="B1586" s="71">
        <v>13949</v>
      </c>
      <c r="C1586" s="51">
        <v>300</v>
      </c>
      <c r="D1586" s="51">
        <v>7.6249719999999996</v>
      </c>
      <c r="E1586" s="51">
        <v>7.6249711600000003</v>
      </c>
    </row>
    <row r="1587" spans="2:5">
      <c r="B1587" s="72" t="s">
        <v>783</v>
      </c>
      <c r="C1587" s="51">
        <v>300</v>
      </c>
      <c r="D1587" s="51">
        <v>7.6249719999999996</v>
      </c>
      <c r="E1587" s="51">
        <v>7.6249711600000003</v>
      </c>
    </row>
    <row r="1588" spans="2:5">
      <c r="B1588" s="71">
        <v>14054</v>
      </c>
      <c r="C1588" s="51">
        <v>923.00999899999999</v>
      </c>
      <c r="D1588" s="51">
        <v>76.224000000000004</v>
      </c>
      <c r="E1588" s="51">
        <v>50.350216930000002</v>
      </c>
    </row>
    <row r="1589" spans="2:5">
      <c r="B1589" s="72" t="s">
        <v>784</v>
      </c>
      <c r="C1589" s="51">
        <v>923.00999899999999</v>
      </c>
      <c r="D1589" s="51">
        <v>76.224000000000004</v>
      </c>
      <c r="E1589" s="51">
        <v>50.350216930000002</v>
      </c>
    </row>
    <row r="1590" spans="2:5">
      <c r="B1590" s="71">
        <v>14118</v>
      </c>
      <c r="C1590" s="51">
        <v>2000</v>
      </c>
      <c r="D1590" s="51">
        <v>1973.3102666299999</v>
      </c>
      <c r="E1590" s="51">
        <v>1968.56148218</v>
      </c>
    </row>
    <row r="1591" spans="2:5">
      <c r="B1591" s="72" t="s">
        <v>785</v>
      </c>
      <c r="C1591" s="51">
        <v>2000</v>
      </c>
      <c r="D1591" s="51">
        <v>1973.3102666299999</v>
      </c>
      <c r="E1591" s="51">
        <v>1968.56148218</v>
      </c>
    </row>
    <row r="1592" spans="2:5">
      <c r="B1592" s="71">
        <v>14206</v>
      </c>
      <c r="C1592" s="51">
        <v>0</v>
      </c>
      <c r="D1592" s="51">
        <v>8</v>
      </c>
      <c r="E1592" s="51">
        <v>6.1626271500000005</v>
      </c>
    </row>
    <row r="1593" spans="2:5">
      <c r="B1593" s="72" t="s">
        <v>786</v>
      </c>
      <c r="C1593" s="51">
        <v>0</v>
      </c>
      <c r="D1593" s="51">
        <v>8</v>
      </c>
      <c r="E1593" s="51">
        <v>6.1626271500000005</v>
      </c>
    </row>
    <row r="1594" spans="2:5">
      <c r="B1594" s="71">
        <v>14229</v>
      </c>
      <c r="C1594" s="51">
        <v>0</v>
      </c>
      <c r="D1594" s="51">
        <v>6.1030249999999997</v>
      </c>
      <c r="E1594" s="51">
        <v>3.3363219399999999</v>
      </c>
    </row>
    <row r="1595" spans="2:5">
      <c r="B1595" s="72" t="s">
        <v>787</v>
      </c>
      <c r="C1595" s="51">
        <v>0</v>
      </c>
      <c r="D1595" s="51">
        <v>6.1030249999999997</v>
      </c>
      <c r="E1595" s="51">
        <v>3.3363219399999999</v>
      </c>
    </row>
    <row r="1596" spans="2:5">
      <c r="B1596" s="71">
        <v>14238</v>
      </c>
      <c r="C1596" s="51">
        <v>0</v>
      </c>
      <c r="D1596" s="51">
        <v>4.278511</v>
      </c>
      <c r="E1596" s="51">
        <v>3.14875821</v>
      </c>
    </row>
    <row r="1597" spans="2:5">
      <c r="B1597" s="72" t="s">
        <v>788</v>
      </c>
      <c r="C1597" s="51">
        <v>0</v>
      </c>
      <c r="D1597" s="51">
        <v>4.278511</v>
      </c>
      <c r="E1597" s="51">
        <v>3.14875821</v>
      </c>
    </row>
    <row r="1598" spans="2:5">
      <c r="B1598" s="71">
        <v>14241</v>
      </c>
      <c r="C1598" s="51">
        <v>0</v>
      </c>
      <c r="D1598" s="51">
        <v>5.5696997399999999</v>
      </c>
      <c r="E1598" s="51">
        <v>5.4087641299999998</v>
      </c>
    </row>
    <row r="1599" spans="2:5">
      <c r="B1599" s="72" t="s">
        <v>789</v>
      </c>
      <c r="C1599" s="51">
        <v>0</v>
      </c>
      <c r="D1599" s="51">
        <v>5.5696997399999999</v>
      </c>
      <c r="E1599" s="51">
        <v>5.4087641299999998</v>
      </c>
    </row>
    <row r="1600" spans="2:5">
      <c r="B1600" s="71">
        <v>14248</v>
      </c>
      <c r="C1600" s="51">
        <v>0</v>
      </c>
      <c r="D1600" s="51">
        <v>5.7218177199999998</v>
      </c>
      <c r="E1600" s="51">
        <v>2.4955498700000001</v>
      </c>
    </row>
    <row r="1601" spans="2:5">
      <c r="B1601" s="72" t="s">
        <v>790</v>
      </c>
      <c r="C1601" s="51">
        <v>0</v>
      </c>
      <c r="D1601" s="51">
        <v>5.7218177199999998</v>
      </c>
      <c r="E1601" s="51">
        <v>2.4955498700000001</v>
      </c>
    </row>
    <row r="1602" spans="2:5">
      <c r="B1602" s="71">
        <v>14258</v>
      </c>
      <c r="C1602" s="51">
        <v>23.264218</v>
      </c>
      <c r="D1602" s="51">
        <v>5.2643426700000022</v>
      </c>
      <c r="E1602" s="51">
        <v>5.2643417300000008</v>
      </c>
    </row>
    <row r="1603" spans="2:5">
      <c r="B1603" s="72" t="s">
        <v>791</v>
      </c>
      <c r="C1603" s="51">
        <v>23.264218</v>
      </c>
      <c r="D1603" s="51">
        <v>5.2643426700000022</v>
      </c>
      <c r="E1603" s="51">
        <v>5.2643417300000008</v>
      </c>
    </row>
    <row r="1604" spans="2:5">
      <c r="B1604" s="71">
        <v>14391</v>
      </c>
      <c r="C1604" s="51">
        <v>0</v>
      </c>
      <c r="D1604" s="51">
        <v>7.6976440000000004</v>
      </c>
      <c r="E1604" s="51">
        <v>7.6976431899999991</v>
      </c>
    </row>
    <row r="1605" spans="2:5">
      <c r="B1605" s="72" t="s">
        <v>792</v>
      </c>
      <c r="C1605" s="51">
        <v>0</v>
      </c>
      <c r="D1605" s="51">
        <v>7.6976440000000004</v>
      </c>
      <c r="E1605" s="51">
        <v>7.6976431899999991</v>
      </c>
    </row>
    <row r="1606" spans="2:5">
      <c r="B1606" s="71">
        <v>14394</v>
      </c>
      <c r="C1606" s="51">
        <v>41.270842999999999</v>
      </c>
      <c r="D1606" s="51">
        <v>3.999999985098839E-7</v>
      </c>
      <c r="E1606" s="51">
        <v>0</v>
      </c>
    </row>
    <row r="1607" spans="2:5">
      <c r="B1607" s="72" t="s">
        <v>793</v>
      </c>
      <c r="C1607" s="51">
        <v>41.270842999999999</v>
      </c>
      <c r="D1607" s="51">
        <v>3.999999985098839E-7</v>
      </c>
      <c r="E1607" s="51">
        <v>0</v>
      </c>
    </row>
    <row r="1608" spans="2:5">
      <c r="B1608" s="71">
        <v>14400</v>
      </c>
      <c r="C1608" s="51">
        <v>0</v>
      </c>
      <c r="D1608" s="51">
        <v>3.4581970000000002</v>
      </c>
      <c r="E1608" s="51">
        <v>2.8877617899999999</v>
      </c>
    </row>
    <row r="1609" spans="2:5">
      <c r="B1609" s="72" t="s">
        <v>794</v>
      </c>
      <c r="C1609" s="51">
        <v>0</v>
      </c>
      <c r="D1609" s="51">
        <v>3.4581970000000002</v>
      </c>
      <c r="E1609" s="51">
        <v>2.8877617899999999</v>
      </c>
    </row>
    <row r="1610" spans="2:5">
      <c r="B1610" s="71">
        <v>14420</v>
      </c>
      <c r="C1610" s="51">
        <v>0</v>
      </c>
      <c r="D1610" s="51">
        <v>5.4030596899999992</v>
      </c>
      <c r="E1610" s="51">
        <v>5.33944464</v>
      </c>
    </row>
    <row r="1611" spans="2:5">
      <c r="B1611" s="72" t="s">
        <v>795</v>
      </c>
      <c r="C1611" s="51">
        <v>0</v>
      </c>
      <c r="D1611" s="51">
        <v>5.4030596899999992</v>
      </c>
      <c r="E1611" s="51">
        <v>5.33944464</v>
      </c>
    </row>
    <row r="1612" spans="2:5">
      <c r="B1612" s="71">
        <v>14506</v>
      </c>
      <c r="C1612" s="51">
        <v>0</v>
      </c>
      <c r="D1612" s="51">
        <v>9.0450269999999993</v>
      </c>
      <c r="E1612" s="51">
        <v>9.045026609999999</v>
      </c>
    </row>
    <row r="1613" spans="2:5">
      <c r="B1613" s="72" t="s">
        <v>796</v>
      </c>
      <c r="C1613" s="51">
        <v>0</v>
      </c>
      <c r="D1613" s="51">
        <v>9.0450269999999993</v>
      </c>
      <c r="E1613" s="51">
        <v>9.045026609999999</v>
      </c>
    </row>
    <row r="1614" spans="2:5">
      <c r="B1614" s="71">
        <v>14508</v>
      </c>
      <c r="C1614" s="51">
        <v>0.25211899999999998</v>
      </c>
      <c r="D1614" s="51">
        <v>11.07514829</v>
      </c>
      <c r="E1614" s="51">
        <v>11.075147719999999</v>
      </c>
    </row>
    <row r="1615" spans="2:5">
      <c r="B1615" s="72" t="s">
        <v>797</v>
      </c>
      <c r="C1615" s="51">
        <v>0.25211899999999998</v>
      </c>
      <c r="D1615" s="51">
        <v>11.07514829</v>
      </c>
      <c r="E1615" s="51">
        <v>11.075147719999999</v>
      </c>
    </row>
    <row r="1616" spans="2:5">
      <c r="B1616" s="71">
        <v>14523</v>
      </c>
      <c r="C1616" s="51">
        <v>0</v>
      </c>
      <c r="D1616" s="51">
        <v>8.6259654000000001</v>
      </c>
      <c r="E1616" s="51">
        <v>4.3285249600000002</v>
      </c>
    </row>
    <row r="1617" spans="2:5">
      <c r="B1617" s="72" t="s">
        <v>798</v>
      </c>
      <c r="C1617" s="51">
        <v>0</v>
      </c>
      <c r="D1617" s="51">
        <v>8.6259654000000001</v>
      </c>
      <c r="E1617" s="51">
        <v>4.3285249600000002</v>
      </c>
    </row>
    <row r="1618" spans="2:5">
      <c r="B1618" s="71">
        <v>14524</v>
      </c>
      <c r="C1618" s="51">
        <v>24.321045999999999</v>
      </c>
      <c r="D1618" s="51">
        <v>8.9929839999999999</v>
      </c>
      <c r="E1618" s="51">
        <v>8.1701375899999995</v>
      </c>
    </row>
    <row r="1619" spans="2:5">
      <c r="B1619" s="72" t="s">
        <v>799</v>
      </c>
      <c r="C1619" s="51">
        <v>24.321045999999999</v>
      </c>
      <c r="D1619" s="51">
        <v>8.9929839999999999</v>
      </c>
      <c r="E1619" s="51">
        <v>8.1701375899999995</v>
      </c>
    </row>
    <row r="1620" spans="2:5">
      <c r="B1620" s="71">
        <v>14525</v>
      </c>
      <c r="C1620" s="51">
        <v>49.616892</v>
      </c>
      <c r="D1620" s="51">
        <v>0</v>
      </c>
      <c r="E1620" s="51">
        <v>0</v>
      </c>
    </row>
    <row r="1621" spans="2:5">
      <c r="B1621" s="72" t="s">
        <v>800</v>
      </c>
      <c r="C1621" s="51">
        <v>49.616892</v>
      </c>
      <c r="D1621" s="51">
        <v>0</v>
      </c>
      <c r="E1621" s="51">
        <v>0</v>
      </c>
    </row>
    <row r="1622" spans="2:5">
      <c r="B1622" s="71">
        <v>14528</v>
      </c>
      <c r="C1622" s="51">
        <v>4.4739060000000004</v>
      </c>
      <c r="D1622" s="51">
        <v>4.4739060000000004</v>
      </c>
      <c r="E1622" s="51">
        <v>2.01325493</v>
      </c>
    </row>
    <row r="1623" spans="2:5">
      <c r="B1623" s="72" t="s">
        <v>801</v>
      </c>
      <c r="C1623" s="51">
        <v>4.4739060000000004</v>
      </c>
      <c r="D1623" s="51">
        <v>4.4739060000000004</v>
      </c>
      <c r="E1623" s="51">
        <v>2.01325493</v>
      </c>
    </row>
    <row r="1624" spans="2:5">
      <c r="B1624" s="71">
        <v>14542</v>
      </c>
      <c r="C1624" s="51">
        <v>116.982406</v>
      </c>
      <c r="D1624" s="51">
        <v>50.057981749999989</v>
      </c>
      <c r="E1624" s="51">
        <v>25.513942979999999</v>
      </c>
    </row>
    <row r="1625" spans="2:5">
      <c r="B1625" s="72" t="s">
        <v>802</v>
      </c>
      <c r="C1625" s="51">
        <v>116.982406</v>
      </c>
      <c r="D1625" s="51">
        <v>50.057981749999989</v>
      </c>
      <c r="E1625" s="51">
        <v>25.513942979999999</v>
      </c>
    </row>
    <row r="1626" spans="2:5">
      <c r="B1626" s="71">
        <v>14558</v>
      </c>
      <c r="C1626" s="51">
        <v>3183.6290779999999</v>
      </c>
      <c r="D1626" s="51">
        <v>7213.7772640000003</v>
      </c>
      <c r="E1626" s="51">
        <v>5962.0083348599956</v>
      </c>
    </row>
    <row r="1627" spans="2:5">
      <c r="B1627" s="72" t="s">
        <v>803</v>
      </c>
      <c r="C1627" s="51">
        <v>3183.6290779999999</v>
      </c>
      <c r="D1627" s="51">
        <v>7213.7772640000003</v>
      </c>
      <c r="E1627" s="51">
        <v>5962.0083348599956</v>
      </c>
    </row>
    <row r="1628" spans="2:5">
      <c r="B1628" s="71">
        <v>14587</v>
      </c>
      <c r="C1628" s="51">
        <v>970.36629600000003</v>
      </c>
      <c r="D1628" s="51">
        <v>1449.9003700000001</v>
      </c>
      <c r="E1628" s="51">
        <v>1449.9003700000001</v>
      </c>
    </row>
    <row r="1629" spans="2:5">
      <c r="B1629" s="72" t="s">
        <v>804</v>
      </c>
      <c r="C1629" s="51">
        <v>970.36629600000003</v>
      </c>
      <c r="D1629" s="51">
        <v>1449.9003700000001</v>
      </c>
      <c r="E1629" s="51">
        <v>1449.9003700000001</v>
      </c>
    </row>
    <row r="1630" spans="2:5">
      <c r="B1630" s="71">
        <v>14600</v>
      </c>
      <c r="C1630" s="51">
        <v>374.937501</v>
      </c>
      <c r="D1630" s="51">
        <v>752.08598858999994</v>
      </c>
      <c r="E1630" s="51">
        <v>752.08598859000006</v>
      </c>
    </row>
    <row r="1631" spans="2:5">
      <c r="B1631" s="72" t="s">
        <v>805</v>
      </c>
      <c r="C1631" s="51">
        <v>374.937501</v>
      </c>
      <c r="D1631" s="51">
        <v>752.08598858999994</v>
      </c>
      <c r="E1631" s="51">
        <v>752.08598859000006</v>
      </c>
    </row>
    <row r="1632" spans="2:5">
      <c r="B1632" s="71">
        <v>14601</v>
      </c>
      <c r="C1632" s="51">
        <v>558.44153800000004</v>
      </c>
      <c r="D1632" s="51">
        <v>786.27825389999998</v>
      </c>
      <c r="E1632" s="51">
        <v>786.27825331000008</v>
      </c>
    </row>
    <row r="1633" spans="2:5">
      <c r="B1633" s="72" t="s">
        <v>806</v>
      </c>
      <c r="C1633" s="51">
        <v>558.44153800000004</v>
      </c>
      <c r="D1633" s="51">
        <v>786.27825389999998</v>
      </c>
      <c r="E1633" s="51">
        <v>786.27825331000008</v>
      </c>
    </row>
    <row r="1634" spans="2:5">
      <c r="B1634" s="71">
        <v>14616</v>
      </c>
      <c r="C1634" s="51">
        <v>181.79119900000001</v>
      </c>
      <c r="D1634" s="51">
        <v>84.544004070000014</v>
      </c>
      <c r="E1634" s="51">
        <v>84.544000000000011</v>
      </c>
    </row>
    <row r="1635" spans="2:5">
      <c r="B1635" s="72" t="s">
        <v>807</v>
      </c>
      <c r="C1635" s="51">
        <v>181.79119900000001</v>
      </c>
      <c r="D1635" s="51">
        <v>84.544004070000014</v>
      </c>
      <c r="E1635" s="51">
        <v>84.544000000000011</v>
      </c>
    </row>
    <row r="1636" spans="2:5">
      <c r="B1636" s="71">
        <v>14691</v>
      </c>
      <c r="C1636" s="51">
        <v>0</v>
      </c>
      <c r="D1636" s="51">
        <v>6.1927785899999996</v>
      </c>
      <c r="E1636" s="51">
        <v>6.1927785899999996</v>
      </c>
    </row>
    <row r="1637" spans="2:5">
      <c r="B1637" s="72" t="s">
        <v>808</v>
      </c>
      <c r="C1637" s="51">
        <v>0</v>
      </c>
      <c r="D1637" s="51">
        <v>6.1927785899999996</v>
      </c>
      <c r="E1637" s="51">
        <v>6.1927785899999996</v>
      </c>
    </row>
    <row r="1638" spans="2:5">
      <c r="B1638" s="71">
        <v>14769</v>
      </c>
      <c r="C1638" s="51">
        <v>0</v>
      </c>
      <c r="D1638" s="51">
        <v>2.2660167999999996</v>
      </c>
      <c r="E1638" s="51">
        <v>0</v>
      </c>
    </row>
    <row r="1639" spans="2:5">
      <c r="B1639" s="72" t="s">
        <v>809</v>
      </c>
      <c r="C1639" s="51">
        <v>0</v>
      </c>
      <c r="D1639" s="51">
        <v>2.2660167999999996</v>
      </c>
      <c r="E1639" s="51">
        <v>0</v>
      </c>
    </row>
    <row r="1640" spans="2:5">
      <c r="B1640" s="71">
        <v>14781</v>
      </c>
      <c r="C1640" s="51">
        <v>0</v>
      </c>
      <c r="D1640" s="51">
        <v>1.74314141</v>
      </c>
      <c r="E1640" s="51">
        <v>0</v>
      </c>
    </row>
    <row r="1641" spans="2:5">
      <c r="B1641" s="72" t="s">
        <v>810</v>
      </c>
      <c r="C1641" s="51">
        <v>0</v>
      </c>
      <c r="D1641" s="51">
        <v>1.74314141</v>
      </c>
      <c r="E1641" s="51">
        <v>0</v>
      </c>
    </row>
    <row r="1642" spans="2:5">
      <c r="B1642" s="71">
        <v>14956</v>
      </c>
      <c r="C1642" s="51">
        <v>0</v>
      </c>
      <c r="D1642" s="51">
        <v>0</v>
      </c>
      <c r="E1642" s="51">
        <v>0</v>
      </c>
    </row>
    <row r="1643" spans="2:5">
      <c r="B1643" s="72" t="s">
        <v>1012</v>
      </c>
      <c r="C1643" s="51">
        <v>0</v>
      </c>
      <c r="D1643" s="51">
        <v>0</v>
      </c>
      <c r="E1643" s="51">
        <v>0</v>
      </c>
    </row>
    <row r="1644" spans="2:5">
      <c r="B1644" s="71">
        <v>14830</v>
      </c>
      <c r="C1644" s="51">
        <v>0</v>
      </c>
      <c r="D1644" s="51">
        <v>0</v>
      </c>
      <c r="E1644" s="51">
        <v>0</v>
      </c>
    </row>
    <row r="1645" spans="2:5">
      <c r="B1645" s="72" t="s">
        <v>1013</v>
      </c>
      <c r="C1645" s="51">
        <v>0</v>
      </c>
      <c r="D1645" s="51">
        <v>0</v>
      </c>
      <c r="E1645" s="51">
        <v>0</v>
      </c>
    </row>
    <row r="1646" spans="2:5">
      <c r="B1646" s="71">
        <v>14820</v>
      </c>
      <c r="C1646" s="51">
        <v>0</v>
      </c>
      <c r="D1646" s="51">
        <v>0</v>
      </c>
      <c r="E1646" s="51">
        <v>0</v>
      </c>
    </row>
    <row r="1647" spans="2:5">
      <c r="B1647" s="72" t="s">
        <v>1014</v>
      </c>
      <c r="C1647" s="51">
        <v>0</v>
      </c>
      <c r="D1647" s="51">
        <v>0</v>
      </c>
      <c r="E1647" s="51">
        <v>0</v>
      </c>
    </row>
    <row r="1648" spans="2:5">
      <c r="B1648" s="71">
        <v>14833</v>
      </c>
      <c r="C1648" s="51">
        <v>0</v>
      </c>
      <c r="D1648" s="51">
        <v>0</v>
      </c>
      <c r="E1648" s="51">
        <v>0</v>
      </c>
    </row>
    <row r="1649" spans="2:5">
      <c r="B1649" s="72" t="s">
        <v>1015</v>
      </c>
      <c r="C1649" s="51">
        <v>0</v>
      </c>
      <c r="D1649" s="51">
        <v>0</v>
      </c>
      <c r="E1649" s="51">
        <v>0</v>
      </c>
    </row>
    <row r="1650" spans="2:5">
      <c r="B1650" s="71">
        <v>14823</v>
      </c>
      <c r="C1650" s="51">
        <v>0</v>
      </c>
      <c r="D1650" s="51">
        <v>0</v>
      </c>
      <c r="E1650" s="51">
        <v>0</v>
      </c>
    </row>
    <row r="1651" spans="2:5">
      <c r="B1651" s="72" t="s">
        <v>1016</v>
      </c>
      <c r="C1651" s="51">
        <v>0</v>
      </c>
      <c r="D1651" s="51">
        <v>0</v>
      </c>
      <c r="E1651" s="51">
        <v>0</v>
      </c>
    </row>
    <row r="1652" spans="2:5">
      <c r="B1652" s="71">
        <v>14832</v>
      </c>
      <c r="C1652" s="51">
        <v>0</v>
      </c>
      <c r="D1652" s="51">
        <v>0</v>
      </c>
      <c r="E1652" s="51">
        <v>0</v>
      </c>
    </row>
    <row r="1653" spans="2:5">
      <c r="B1653" s="72" t="s">
        <v>1017</v>
      </c>
      <c r="C1653" s="51">
        <v>0</v>
      </c>
      <c r="D1653" s="51">
        <v>0</v>
      </c>
      <c r="E1653" s="51">
        <v>0</v>
      </c>
    </row>
    <row r="1654" spans="2:5" ht="22.5" customHeight="1">
      <c r="B1654" s="71">
        <v>14837</v>
      </c>
      <c r="C1654" s="51">
        <v>0</v>
      </c>
      <c r="D1654" s="51">
        <v>0</v>
      </c>
      <c r="E1654" s="51">
        <v>0</v>
      </c>
    </row>
    <row r="1655" spans="2:5" ht="23.25" customHeight="1">
      <c r="B1655" s="72" t="s">
        <v>1018</v>
      </c>
      <c r="C1655" s="51">
        <v>0</v>
      </c>
      <c r="D1655" s="51">
        <v>0</v>
      </c>
      <c r="E1655" s="51">
        <v>0</v>
      </c>
    </row>
    <row r="1656" spans="2:5">
      <c r="B1656" s="71">
        <v>14835</v>
      </c>
      <c r="C1656" s="51">
        <v>0</v>
      </c>
      <c r="D1656" s="51">
        <v>0</v>
      </c>
      <c r="E1656" s="51">
        <v>0</v>
      </c>
    </row>
    <row r="1657" spans="2:5">
      <c r="B1657" s="72" t="s">
        <v>1019</v>
      </c>
      <c r="C1657" s="51">
        <v>0</v>
      </c>
      <c r="D1657" s="51">
        <v>0</v>
      </c>
      <c r="E1657" s="51">
        <v>0</v>
      </c>
    </row>
    <row r="1658" spans="2:5">
      <c r="B1658" s="71">
        <v>14821</v>
      </c>
      <c r="C1658" s="51">
        <v>0</v>
      </c>
      <c r="D1658" s="51">
        <v>0</v>
      </c>
      <c r="E1658" s="51">
        <v>0</v>
      </c>
    </row>
    <row r="1659" spans="2:5" ht="15.75" customHeight="1">
      <c r="B1659" s="72" t="s">
        <v>1020</v>
      </c>
      <c r="C1659" s="51">
        <v>0</v>
      </c>
      <c r="D1659" s="51">
        <v>0</v>
      </c>
      <c r="E1659" s="51">
        <v>0</v>
      </c>
    </row>
    <row r="1660" spans="2:5">
      <c r="B1660" s="71">
        <v>12272</v>
      </c>
      <c r="C1660" s="51">
        <v>0</v>
      </c>
      <c r="D1660" s="51">
        <v>8.7999999988824125E-7</v>
      </c>
      <c r="E1660" s="51">
        <v>0</v>
      </c>
    </row>
    <row r="1661" spans="2:5">
      <c r="B1661" s="72" t="s">
        <v>1025</v>
      </c>
      <c r="C1661" s="51">
        <v>0</v>
      </c>
      <c r="D1661" s="51">
        <v>8.7999999988824125E-7</v>
      </c>
      <c r="E1661" s="51">
        <v>0</v>
      </c>
    </row>
    <row r="1662" spans="2:5">
      <c r="B1662" s="71">
        <v>15024</v>
      </c>
      <c r="C1662" s="51">
        <v>0</v>
      </c>
      <c r="D1662" s="51">
        <v>27</v>
      </c>
      <c r="E1662" s="51">
        <v>26.379996160000001</v>
      </c>
    </row>
    <row r="1663" spans="2:5">
      <c r="B1663" s="72" t="s">
        <v>1061</v>
      </c>
      <c r="C1663" s="51">
        <v>0</v>
      </c>
      <c r="D1663" s="51">
        <v>27</v>
      </c>
      <c r="E1663" s="51">
        <v>26.379996160000001</v>
      </c>
    </row>
    <row r="1664" spans="2:5">
      <c r="B1664" s="70" t="s">
        <v>251</v>
      </c>
      <c r="C1664" s="112">
        <v>0</v>
      </c>
      <c r="D1664" s="112">
        <v>175</v>
      </c>
      <c r="E1664" s="112">
        <v>174.99999972000001</v>
      </c>
    </row>
    <row r="1665" spans="2:5">
      <c r="B1665" s="71">
        <v>13826</v>
      </c>
      <c r="C1665" s="51">
        <v>0</v>
      </c>
      <c r="D1665" s="51">
        <v>175</v>
      </c>
      <c r="E1665" s="51">
        <v>174.99999972000001</v>
      </c>
    </row>
    <row r="1666" spans="2:5">
      <c r="B1666" s="72" t="s">
        <v>780</v>
      </c>
      <c r="C1666" s="51">
        <v>0</v>
      </c>
      <c r="D1666" s="51">
        <v>175</v>
      </c>
      <c r="E1666" s="51">
        <v>174.99999972000001</v>
      </c>
    </row>
    <row r="1667" spans="2:5">
      <c r="B1667" s="71">
        <v>14054</v>
      </c>
      <c r="C1667" s="51">
        <v>0</v>
      </c>
      <c r="D1667" s="51">
        <v>0</v>
      </c>
      <c r="E1667" s="51">
        <v>0</v>
      </c>
    </row>
    <row r="1668" spans="2:5">
      <c r="B1668" s="72" t="s">
        <v>784</v>
      </c>
      <c r="C1668" s="51">
        <v>0</v>
      </c>
      <c r="D1668" s="51">
        <v>0</v>
      </c>
      <c r="E1668" s="51">
        <v>0</v>
      </c>
    </row>
    <row r="1669" spans="2:5">
      <c r="B1669" s="70" t="s">
        <v>273</v>
      </c>
      <c r="C1669" s="112">
        <v>286.72000000000003</v>
      </c>
      <c r="D1669" s="112">
        <v>358.61551405000006</v>
      </c>
      <c r="E1669" s="112">
        <v>246.31941713999996</v>
      </c>
    </row>
    <row r="1670" spans="2:5">
      <c r="B1670" s="71">
        <v>14118</v>
      </c>
      <c r="C1670" s="51">
        <v>286.72000000000003</v>
      </c>
      <c r="D1670" s="51">
        <v>313.40973337000003</v>
      </c>
      <c r="E1670" s="51">
        <v>227.25582862999997</v>
      </c>
    </row>
    <row r="1671" spans="2:5">
      <c r="B1671" s="72" t="s">
        <v>785</v>
      </c>
      <c r="C1671" s="51">
        <v>286.72000000000003</v>
      </c>
      <c r="D1671" s="51">
        <v>313.40973337000003</v>
      </c>
      <c r="E1671" s="51">
        <v>227.25582862999997</v>
      </c>
    </row>
    <row r="1672" spans="2:5">
      <c r="B1672" s="71">
        <v>14495</v>
      </c>
      <c r="C1672" s="51">
        <v>0</v>
      </c>
      <c r="D1672" s="51">
        <v>45.20578067999999</v>
      </c>
      <c r="E1672" s="51">
        <v>19.063588509999995</v>
      </c>
    </row>
    <row r="1673" spans="2:5">
      <c r="B1673" s="72" t="s">
        <v>811</v>
      </c>
      <c r="C1673" s="51">
        <v>0</v>
      </c>
      <c r="D1673" s="51">
        <v>45.20578067999999</v>
      </c>
      <c r="E1673" s="51">
        <v>19.063588509999995</v>
      </c>
    </row>
    <row r="1674" spans="2:5">
      <c r="B1674" s="70" t="s">
        <v>252</v>
      </c>
      <c r="C1674" s="112">
        <v>2299.4832350000001</v>
      </c>
      <c r="D1674" s="112">
        <v>2392.67988225</v>
      </c>
      <c r="E1674" s="112">
        <v>1144.8277621100001</v>
      </c>
    </row>
    <row r="1675" spans="2:5">
      <c r="B1675" s="71">
        <v>6504</v>
      </c>
      <c r="C1675" s="51">
        <v>0</v>
      </c>
      <c r="D1675" s="51">
        <v>136.82936000000001</v>
      </c>
      <c r="E1675" s="51">
        <v>136.82935948000002</v>
      </c>
    </row>
    <row r="1676" spans="2:5">
      <c r="B1676" s="72" t="s">
        <v>818</v>
      </c>
      <c r="C1676" s="51">
        <v>0</v>
      </c>
      <c r="D1676" s="51">
        <v>136.82936000000001</v>
      </c>
      <c r="E1676" s="51">
        <v>136.82935948000002</v>
      </c>
    </row>
    <row r="1677" spans="2:5">
      <c r="B1677" s="71">
        <v>13635</v>
      </c>
      <c r="C1677" s="51">
        <v>0</v>
      </c>
      <c r="D1677" s="51">
        <v>0</v>
      </c>
      <c r="E1677" s="51">
        <v>0</v>
      </c>
    </row>
    <row r="1678" spans="2:5">
      <c r="B1678" s="72" t="s">
        <v>812</v>
      </c>
      <c r="C1678" s="51">
        <v>0</v>
      </c>
      <c r="D1678" s="51">
        <v>0</v>
      </c>
      <c r="E1678" s="51">
        <v>0</v>
      </c>
    </row>
    <row r="1679" spans="2:5">
      <c r="B1679" s="71">
        <v>13636</v>
      </c>
      <c r="C1679" s="51">
        <v>0</v>
      </c>
      <c r="D1679" s="51">
        <v>0</v>
      </c>
      <c r="E1679" s="51">
        <v>0</v>
      </c>
    </row>
    <row r="1680" spans="2:5">
      <c r="B1680" s="72" t="s">
        <v>813</v>
      </c>
      <c r="C1680" s="51">
        <v>0</v>
      </c>
      <c r="D1680" s="51">
        <v>0</v>
      </c>
      <c r="E1680" s="51">
        <v>0</v>
      </c>
    </row>
    <row r="1681" spans="2:5">
      <c r="B1681" s="71">
        <v>13826</v>
      </c>
      <c r="C1681" s="51">
        <v>0</v>
      </c>
      <c r="D1681" s="51">
        <v>622.742254</v>
      </c>
      <c r="E1681" s="51">
        <v>580.53290626000012</v>
      </c>
    </row>
    <row r="1682" spans="2:5">
      <c r="B1682" s="72" t="s">
        <v>780</v>
      </c>
      <c r="C1682" s="51">
        <v>0</v>
      </c>
      <c r="D1682" s="51">
        <v>622.742254</v>
      </c>
      <c r="E1682" s="51">
        <v>580.53290626000012</v>
      </c>
    </row>
    <row r="1683" spans="2:5">
      <c r="B1683" s="71">
        <v>13829</v>
      </c>
      <c r="C1683" s="51">
        <v>0</v>
      </c>
      <c r="D1683" s="51">
        <v>0</v>
      </c>
      <c r="E1683" s="51">
        <v>0</v>
      </c>
    </row>
    <row r="1684" spans="2:5">
      <c r="B1684" s="72" t="s">
        <v>814</v>
      </c>
      <c r="C1684" s="51">
        <v>0</v>
      </c>
      <c r="D1684" s="51">
        <v>0</v>
      </c>
      <c r="E1684" s="51">
        <v>0</v>
      </c>
    </row>
    <row r="1685" spans="2:5">
      <c r="B1685" s="71">
        <v>13835</v>
      </c>
      <c r="C1685" s="51">
        <v>0</v>
      </c>
      <c r="D1685" s="51">
        <v>128.78337099999999</v>
      </c>
      <c r="E1685" s="51">
        <v>128.78337084</v>
      </c>
    </row>
    <row r="1686" spans="2:5">
      <c r="B1686" s="72" t="s">
        <v>815</v>
      </c>
      <c r="C1686" s="51">
        <v>0</v>
      </c>
      <c r="D1686" s="51">
        <v>128.78337099999999</v>
      </c>
      <c r="E1686" s="51">
        <v>128.78337084</v>
      </c>
    </row>
    <row r="1687" spans="2:5">
      <c r="B1687" s="71">
        <v>13856</v>
      </c>
      <c r="C1687" s="51">
        <v>458.368379</v>
      </c>
      <c r="D1687" s="51">
        <v>285.75138800000002</v>
      </c>
      <c r="E1687" s="51">
        <v>0.11045347999999999</v>
      </c>
    </row>
    <row r="1688" spans="2:5">
      <c r="B1688" s="72" t="s">
        <v>781</v>
      </c>
      <c r="C1688" s="51">
        <v>458.368379</v>
      </c>
      <c r="D1688" s="51">
        <v>285.75138800000002</v>
      </c>
      <c r="E1688" s="51">
        <v>0.11045347999999999</v>
      </c>
    </row>
    <row r="1689" spans="2:5">
      <c r="B1689" s="71">
        <v>13955</v>
      </c>
      <c r="C1689" s="51">
        <v>0</v>
      </c>
      <c r="D1689" s="51">
        <v>0</v>
      </c>
      <c r="E1689" s="51">
        <v>0</v>
      </c>
    </row>
    <row r="1690" spans="2:5">
      <c r="B1690" s="72" t="s">
        <v>816</v>
      </c>
      <c r="C1690" s="51">
        <v>0</v>
      </c>
      <c r="D1690" s="51">
        <v>0</v>
      </c>
      <c r="E1690" s="51">
        <v>0</v>
      </c>
    </row>
    <row r="1691" spans="2:5">
      <c r="B1691" s="71">
        <v>14054</v>
      </c>
      <c r="C1691" s="51">
        <v>1343.360923</v>
      </c>
      <c r="D1691" s="51">
        <v>460.66446500000001</v>
      </c>
      <c r="E1691" s="51">
        <v>0</v>
      </c>
    </row>
    <row r="1692" spans="2:5">
      <c r="B1692" s="72" t="s">
        <v>784</v>
      </c>
      <c r="C1692" s="51">
        <v>1343.360923</v>
      </c>
      <c r="D1692" s="51">
        <v>460.66446500000001</v>
      </c>
      <c r="E1692" s="51">
        <v>0</v>
      </c>
    </row>
    <row r="1693" spans="2:5">
      <c r="B1693" s="71">
        <v>14558</v>
      </c>
      <c r="C1693" s="51">
        <v>0</v>
      </c>
      <c r="D1693" s="51">
        <v>20.435535000000002</v>
      </c>
      <c r="E1693" s="51">
        <v>0</v>
      </c>
    </row>
    <row r="1694" spans="2:5">
      <c r="B1694" s="72" t="s">
        <v>803</v>
      </c>
      <c r="C1694" s="51">
        <v>0</v>
      </c>
      <c r="D1694" s="51">
        <v>20.435535000000002</v>
      </c>
      <c r="E1694" s="51">
        <v>0</v>
      </c>
    </row>
    <row r="1695" spans="2:5" ht="21.75" customHeight="1">
      <c r="B1695" s="71">
        <v>14574</v>
      </c>
      <c r="C1695" s="51">
        <v>0</v>
      </c>
      <c r="D1695" s="51">
        <v>23.571674000000002</v>
      </c>
      <c r="E1695" s="51">
        <v>23.571672049999997</v>
      </c>
    </row>
    <row r="1696" spans="2:5" ht="22.5" customHeight="1">
      <c r="B1696" s="72" t="s">
        <v>817</v>
      </c>
      <c r="C1696" s="51">
        <v>0</v>
      </c>
      <c r="D1696" s="51">
        <v>23.571674000000002</v>
      </c>
      <c r="E1696" s="51">
        <v>23.571672049999997</v>
      </c>
    </row>
    <row r="1697" spans="2:5">
      <c r="B1697" s="71">
        <v>14601</v>
      </c>
      <c r="C1697" s="51">
        <v>0</v>
      </c>
      <c r="D1697" s="51">
        <v>275</v>
      </c>
      <c r="E1697" s="51">
        <v>275</v>
      </c>
    </row>
    <row r="1698" spans="2:5">
      <c r="B1698" s="72" t="s">
        <v>806</v>
      </c>
      <c r="C1698" s="51">
        <v>0</v>
      </c>
      <c r="D1698" s="51">
        <v>275</v>
      </c>
      <c r="E1698" s="51">
        <v>275</v>
      </c>
    </row>
    <row r="1699" spans="2:5">
      <c r="B1699" s="65" t="s">
        <v>272</v>
      </c>
      <c r="C1699" s="51">
        <v>11327.940704000001</v>
      </c>
      <c r="D1699" s="51">
        <v>11661.471214289999</v>
      </c>
      <c r="E1699" s="51">
        <v>6535.157081650008</v>
      </c>
    </row>
    <row r="1700" spans="2:5">
      <c r="B1700" s="70" t="s">
        <v>250</v>
      </c>
      <c r="C1700" s="112">
        <v>4328.582891</v>
      </c>
      <c r="D1700" s="112">
        <v>5963.4316760599986</v>
      </c>
      <c r="E1700" s="112">
        <v>3239.0168389100027</v>
      </c>
    </row>
    <row r="1701" spans="2:5">
      <c r="B1701" s="71">
        <v>13696</v>
      </c>
      <c r="C1701" s="51">
        <v>122.640047</v>
      </c>
      <c r="D1701" s="51">
        <v>122.640047</v>
      </c>
      <c r="E1701" s="51">
        <v>31.226324750000003</v>
      </c>
    </row>
    <row r="1702" spans="2:5">
      <c r="B1702" s="72" t="s">
        <v>819</v>
      </c>
      <c r="C1702" s="51">
        <v>122.640047</v>
      </c>
      <c r="D1702" s="51">
        <v>122.640047</v>
      </c>
      <c r="E1702" s="51">
        <v>31.226324750000003</v>
      </c>
    </row>
    <row r="1703" spans="2:5">
      <c r="B1703" s="71">
        <v>13755</v>
      </c>
      <c r="C1703" s="51">
        <v>0</v>
      </c>
      <c r="D1703" s="51">
        <v>23.984151000000001</v>
      </c>
      <c r="E1703" s="51">
        <v>23.984149070000001</v>
      </c>
    </row>
    <row r="1704" spans="2:5">
      <c r="B1704" s="72" t="s">
        <v>820</v>
      </c>
      <c r="C1704" s="51">
        <v>0</v>
      </c>
      <c r="D1704" s="51">
        <v>23.984151000000001</v>
      </c>
      <c r="E1704" s="51">
        <v>23.984149070000001</v>
      </c>
    </row>
    <row r="1705" spans="2:5">
      <c r="B1705" s="71">
        <v>13836</v>
      </c>
      <c r="C1705" s="51">
        <v>907.75227299999995</v>
      </c>
      <c r="D1705" s="51">
        <v>888.53932899999995</v>
      </c>
      <c r="E1705" s="51">
        <v>888.53932886999996</v>
      </c>
    </row>
    <row r="1706" spans="2:5">
      <c r="B1706" s="72" t="s">
        <v>821</v>
      </c>
      <c r="C1706" s="51">
        <v>907.75227299999995</v>
      </c>
      <c r="D1706" s="51">
        <v>888.53932899999995</v>
      </c>
      <c r="E1706" s="51">
        <v>888.53932886999996</v>
      </c>
    </row>
    <row r="1707" spans="2:5">
      <c r="B1707" s="71">
        <v>14025</v>
      </c>
      <c r="C1707" s="51">
        <v>676.11400400000002</v>
      </c>
      <c r="D1707" s="51">
        <v>267.64529800000003</v>
      </c>
      <c r="E1707" s="51">
        <v>263.73541437999995</v>
      </c>
    </row>
    <row r="1708" spans="2:5">
      <c r="B1708" s="72" t="s">
        <v>822</v>
      </c>
      <c r="C1708" s="51">
        <v>676.11400400000002</v>
      </c>
      <c r="D1708" s="51">
        <v>267.64529800000003</v>
      </c>
      <c r="E1708" s="51">
        <v>263.73541437999995</v>
      </c>
    </row>
    <row r="1709" spans="2:5">
      <c r="B1709" s="71">
        <v>14109</v>
      </c>
      <c r="C1709" s="51">
        <v>100</v>
      </c>
      <c r="D1709" s="51">
        <v>387.84281700000003</v>
      </c>
      <c r="E1709" s="51">
        <v>387.84281606999997</v>
      </c>
    </row>
    <row r="1710" spans="2:5">
      <c r="B1710" s="72" t="s">
        <v>823</v>
      </c>
      <c r="C1710" s="51">
        <v>100</v>
      </c>
      <c r="D1710" s="51">
        <v>387.84281700000003</v>
      </c>
      <c r="E1710" s="51">
        <v>387.84281606999997</v>
      </c>
    </row>
    <row r="1711" spans="2:5">
      <c r="B1711" s="71">
        <v>14112</v>
      </c>
      <c r="C1711" s="51">
        <v>0</v>
      </c>
      <c r="D1711" s="51">
        <v>28.937899000000002</v>
      </c>
      <c r="E1711" s="51">
        <v>28.937898989999997</v>
      </c>
    </row>
    <row r="1712" spans="2:5">
      <c r="B1712" s="72" t="s">
        <v>837</v>
      </c>
      <c r="C1712" s="51">
        <v>0</v>
      </c>
      <c r="D1712" s="51">
        <v>28.937899000000002</v>
      </c>
      <c r="E1712" s="51">
        <v>28.937898989999997</v>
      </c>
    </row>
    <row r="1713" spans="2:5">
      <c r="B1713" s="71">
        <v>14113</v>
      </c>
      <c r="C1713" s="51">
        <v>100</v>
      </c>
      <c r="D1713" s="51">
        <v>98.683013400000007</v>
      </c>
      <c r="E1713" s="51">
        <v>98.683002279999997</v>
      </c>
    </row>
    <row r="1714" spans="2:5">
      <c r="B1714" s="72" t="s">
        <v>824</v>
      </c>
      <c r="C1714" s="51">
        <v>100</v>
      </c>
      <c r="D1714" s="51">
        <v>98.683013400000007</v>
      </c>
      <c r="E1714" s="51">
        <v>98.683002279999997</v>
      </c>
    </row>
    <row r="1715" spans="2:5">
      <c r="B1715" s="71">
        <v>14130</v>
      </c>
      <c r="C1715" s="51">
        <v>15</v>
      </c>
      <c r="D1715" s="51">
        <v>8.74</v>
      </c>
      <c r="E1715" s="51">
        <v>4.2478752000000002</v>
      </c>
    </row>
    <row r="1716" spans="2:5">
      <c r="B1716" s="72" t="s">
        <v>825</v>
      </c>
      <c r="C1716" s="51">
        <v>15</v>
      </c>
      <c r="D1716" s="51">
        <v>8.74</v>
      </c>
      <c r="E1716" s="51">
        <v>4.2478752000000002</v>
      </c>
    </row>
    <row r="1717" spans="2:5">
      <c r="B1717" s="71">
        <v>14199</v>
      </c>
      <c r="C1717" s="51">
        <v>10</v>
      </c>
      <c r="D1717" s="51">
        <v>10</v>
      </c>
      <c r="E1717" s="51">
        <v>3.0132998600000005</v>
      </c>
    </row>
    <row r="1718" spans="2:5">
      <c r="B1718" s="72" t="s">
        <v>826</v>
      </c>
      <c r="C1718" s="51">
        <v>10</v>
      </c>
      <c r="D1718" s="51">
        <v>10</v>
      </c>
      <c r="E1718" s="51">
        <v>3.0132998600000005</v>
      </c>
    </row>
    <row r="1719" spans="2:5">
      <c r="B1719" s="71">
        <v>14233</v>
      </c>
      <c r="C1719" s="51">
        <v>93.880761000000007</v>
      </c>
      <c r="D1719" s="51">
        <v>210.49741152999999</v>
      </c>
      <c r="E1719" s="51">
        <v>210.49741152999999</v>
      </c>
    </row>
    <row r="1720" spans="2:5">
      <c r="B1720" s="72" t="s">
        <v>827</v>
      </c>
      <c r="C1720" s="51">
        <v>93.880761000000007</v>
      </c>
      <c r="D1720" s="51">
        <v>210.49741152999999</v>
      </c>
      <c r="E1720" s="51">
        <v>210.49741152999999</v>
      </c>
    </row>
    <row r="1721" spans="2:5">
      <c r="B1721" s="71">
        <v>14326</v>
      </c>
      <c r="C1721" s="51">
        <v>0</v>
      </c>
      <c r="D1721" s="51">
        <v>0</v>
      </c>
      <c r="E1721" s="51">
        <v>0</v>
      </c>
    </row>
    <row r="1722" spans="2:5">
      <c r="B1722" s="72" t="s">
        <v>840</v>
      </c>
      <c r="C1722" s="51">
        <v>0</v>
      </c>
      <c r="D1722" s="51">
        <v>0</v>
      </c>
      <c r="E1722" s="51">
        <v>0</v>
      </c>
    </row>
    <row r="1723" spans="2:5">
      <c r="B1723" s="71">
        <v>14379</v>
      </c>
      <c r="C1723" s="51">
        <v>23</v>
      </c>
      <c r="D1723" s="51">
        <v>25</v>
      </c>
      <c r="E1723" s="51">
        <v>6.9980869000000006</v>
      </c>
    </row>
    <row r="1724" spans="2:5">
      <c r="B1724" s="72" t="s">
        <v>828</v>
      </c>
      <c r="C1724" s="51">
        <v>23</v>
      </c>
      <c r="D1724" s="51">
        <v>25</v>
      </c>
      <c r="E1724" s="51">
        <v>6.9980869000000006</v>
      </c>
    </row>
    <row r="1725" spans="2:5">
      <c r="B1725" s="71">
        <v>14389</v>
      </c>
      <c r="C1725" s="51">
        <v>11.588462</v>
      </c>
      <c r="D1725" s="51">
        <v>11.588462</v>
      </c>
      <c r="E1725" s="51">
        <v>10.728500909999999</v>
      </c>
    </row>
    <row r="1726" spans="2:5">
      <c r="B1726" s="72" t="s">
        <v>829</v>
      </c>
      <c r="C1726" s="51">
        <v>11.588462</v>
      </c>
      <c r="D1726" s="51">
        <v>11.588462</v>
      </c>
      <c r="E1726" s="51">
        <v>10.728500909999999</v>
      </c>
    </row>
    <row r="1727" spans="2:5">
      <c r="B1727" s="71">
        <v>14539</v>
      </c>
      <c r="C1727" s="51">
        <v>62.530425999999999</v>
      </c>
      <c r="D1727" s="51">
        <v>0</v>
      </c>
      <c r="E1727" s="51">
        <v>0</v>
      </c>
    </row>
    <row r="1728" spans="2:5">
      <c r="B1728" s="72" t="s">
        <v>830</v>
      </c>
      <c r="C1728" s="51">
        <v>62.530425999999999</v>
      </c>
      <c r="D1728" s="51">
        <v>0</v>
      </c>
      <c r="E1728" s="51">
        <v>0</v>
      </c>
    </row>
    <row r="1729" spans="2:5">
      <c r="B1729" s="71">
        <v>14604</v>
      </c>
      <c r="C1729" s="51">
        <v>6.0769159999999998</v>
      </c>
      <c r="D1729" s="51">
        <v>2.1737340000000001</v>
      </c>
      <c r="E1729" s="51">
        <v>2.1737340000000001</v>
      </c>
    </row>
    <row r="1730" spans="2:5">
      <c r="B1730" s="72" t="s">
        <v>831</v>
      </c>
      <c r="C1730" s="51">
        <v>6.0769159999999998</v>
      </c>
      <c r="D1730" s="51">
        <v>2.1737340000000001</v>
      </c>
      <c r="E1730" s="51">
        <v>2.1737340000000001</v>
      </c>
    </row>
    <row r="1731" spans="2:5">
      <c r="B1731" s="71">
        <v>14640</v>
      </c>
      <c r="C1731" s="51">
        <v>0</v>
      </c>
      <c r="D1731" s="51">
        <v>77.361529000000004</v>
      </c>
      <c r="E1731" s="51">
        <v>77.361528629999995</v>
      </c>
    </row>
    <row r="1732" spans="2:5">
      <c r="B1732" s="72" t="s">
        <v>832</v>
      </c>
      <c r="C1732" s="51">
        <v>0</v>
      </c>
      <c r="D1732" s="51">
        <v>77.361529000000004</v>
      </c>
      <c r="E1732" s="51">
        <v>77.361528629999995</v>
      </c>
    </row>
    <row r="1733" spans="2:5">
      <c r="B1733" s="71">
        <v>14707</v>
      </c>
      <c r="C1733" s="51">
        <v>0</v>
      </c>
      <c r="D1733" s="51">
        <v>4.7607330000000001</v>
      </c>
      <c r="E1733" s="51">
        <v>4.7607330000000001</v>
      </c>
    </row>
    <row r="1734" spans="2:5">
      <c r="B1734" s="72" t="s">
        <v>833</v>
      </c>
      <c r="C1734" s="51">
        <v>0</v>
      </c>
      <c r="D1734" s="51">
        <v>4.7607330000000001</v>
      </c>
      <c r="E1734" s="51">
        <v>4.7607330000000001</v>
      </c>
    </row>
    <row r="1735" spans="2:5">
      <c r="B1735" s="71">
        <v>13988</v>
      </c>
      <c r="C1735" s="51">
        <v>0</v>
      </c>
      <c r="D1735" s="51">
        <v>7.6</v>
      </c>
      <c r="E1735" s="51">
        <v>7.6</v>
      </c>
    </row>
    <row r="1736" spans="2:5">
      <c r="B1736" s="72" t="s">
        <v>1021</v>
      </c>
      <c r="C1736" s="51">
        <v>0</v>
      </c>
      <c r="D1736" s="51">
        <v>7.6</v>
      </c>
      <c r="E1736" s="51">
        <v>7.6</v>
      </c>
    </row>
    <row r="1737" spans="2:5">
      <c r="B1737" s="70" t="s">
        <v>252</v>
      </c>
      <c r="C1737" s="112">
        <v>6674.7631890000002</v>
      </c>
      <c r="D1737" s="112">
        <v>5369.9767370900008</v>
      </c>
      <c r="E1737" s="112">
        <v>3184.7797467100008</v>
      </c>
    </row>
    <row r="1738" spans="2:5">
      <c r="B1738" s="71">
        <v>13755</v>
      </c>
      <c r="C1738" s="51">
        <v>0</v>
      </c>
      <c r="D1738" s="51">
        <v>33.717179000000002</v>
      </c>
      <c r="E1738" s="51">
        <v>33.717176409999993</v>
      </c>
    </row>
    <row r="1739" spans="2:5">
      <c r="B1739" s="72" t="s">
        <v>820</v>
      </c>
      <c r="C1739" s="51">
        <v>0</v>
      </c>
      <c r="D1739" s="51">
        <v>33.717179000000002</v>
      </c>
      <c r="E1739" s="51">
        <v>33.717176409999993</v>
      </c>
    </row>
    <row r="1740" spans="2:5">
      <c r="B1740" s="71">
        <v>13932</v>
      </c>
      <c r="C1740" s="51">
        <v>181.29</v>
      </c>
      <c r="D1740" s="51">
        <v>183.4</v>
      </c>
      <c r="E1740" s="51">
        <v>0</v>
      </c>
    </row>
    <row r="1741" spans="2:5">
      <c r="B1741" s="72" t="s">
        <v>834</v>
      </c>
      <c r="C1741" s="51">
        <v>181.29</v>
      </c>
      <c r="D1741" s="51">
        <v>183.4</v>
      </c>
      <c r="E1741" s="51">
        <v>0</v>
      </c>
    </row>
    <row r="1742" spans="2:5">
      <c r="B1742" s="71">
        <v>14028</v>
      </c>
      <c r="C1742" s="51">
        <v>3171.955704</v>
      </c>
      <c r="D1742" s="51">
        <v>2118.3916653100005</v>
      </c>
      <c r="E1742" s="51">
        <v>2071.4157064699993</v>
      </c>
    </row>
    <row r="1743" spans="2:5">
      <c r="B1743" s="72" t="s">
        <v>835</v>
      </c>
      <c r="C1743" s="51">
        <v>3171.955704</v>
      </c>
      <c r="D1743" s="51">
        <v>2118.3916653100005</v>
      </c>
      <c r="E1743" s="51">
        <v>2071.4157064699993</v>
      </c>
    </row>
    <row r="1744" spans="2:5">
      <c r="B1744" s="71">
        <v>14110</v>
      </c>
      <c r="C1744" s="51">
        <v>0</v>
      </c>
      <c r="D1744" s="51">
        <v>8.7100000000000009</v>
      </c>
      <c r="E1744" s="51">
        <v>0</v>
      </c>
    </row>
    <row r="1745" spans="2:5">
      <c r="B1745" s="72" t="s">
        <v>836</v>
      </c>
      <c r="C1745" s="51">
        <v>0</v>
      </c>
      <c r="D1745" s="51">
        <v>8.7100000000000009</v>
      </c>
      <c r="E1745" s="51">
        <v>0</v>
      </c>
    </row>
    <row r="1746" spans="2:5">
      <c r="B1746" s="71">
        <v>14112</v>
      </c>
      <c r="C1746" s="51">
        <v>0</v>
      </c>
      <c r="D1746" s="51">
        <v>43.348567000000003</v>
      </c>
      <c r="E1746" s="51">
        <v>43.348566590000004</v>
      </c>
    </row>
    <row r="1747" spans="2:5">
      <c r="B1747" s="72" t="s">
        <v>837</v>
      </c>
      <c r="C1747" s="51">
        <v>0</v>
      </c>
      <c r="D1747" s="51">
        <v>43.348567000000003</v>
      </c>
      <c r="E1747" s="51">
        <v>43.348566590000004</v>
      </c>
    </row>
    <row r="1748" spans="2:5">
      <c r="B1748" s="71">
        <v>14113</v>
      </c>
      <c r="C1748" s="51">
        <v>0</v>
      </c>
      <c r="D1748" s="51">
        <v>241.34300586000001</v>
      </c>
      <c r="E1748" s="51">
        <v>241.34300586000006</v>
      </c>
    </row>
    <row r="1749" spans="2:5">
      <c r="B1749" s="72" t="s">
        <v>824</v>
      </c>
      <c r="C1749" s="51">
        <v>0</v>
      </c>
      <c r="D1749" s="51">
        <v>241.34300586000001</v>
      </c>
      <c r="E1749" s="51">
        <v>241.34300586000006</v>
      </c>
    </row>
    <row r="1750" spans="2:5">
      <c r="B1750" s="71">
        <v>14119</v>
      </c>
      <c r="C1750" s="51">
        <v>1377.8040000000001</v>
      </c>
      <c r="D1750" s="51">
        <v>54.7151</v>
      </c>
      <c r="E1750" s="51">
        <v>0</v>
      </c>
    </row>
    <row r="1751" spans="2:5">
      <c r="B1751" s="72" t="s">
        <v>838</v>
      </c>
      <c r="C1751" s="51">
        <v>1377.8040000000001</v>
      </c>
      <c r="D1751" s="51">
        <v>54.7151</v>
      </c>
      <c r="E1751" s="51">
        <v>0</v>
      </c>
    </row>
    <row r="1752" spans="2:5">
      <c r="B1752" s="71">
        <v>14120</v>
      </c>
      <c r="C1752" s="51">
        <v>1663.0613370000001</v>
      </c>
      <c r="D1752" s="51">
        <v>1663.0613370000001</v>
      </c>
      <c r="E1752" s="51">
        <v>0</v>
      </c>
    </row>
    <row r="1753" spans="2:5">
      <c r="B1753" s="72" t="s">
        <v>839</v>
      </c>
      <c r="C1753" s="51">
        <v>1663.0613370000001</v>
      </c>
      <c r="D1753" s="51">
        <v>1663.0613370000001</v>
      </c>
      <c r="E1753" s="51">
        <v>0</v>
      </c>
    </row>
    <row r="1754" spans="2:5">
      <c r="B1754" s="71">
        <v>14233</v>
      </c>
      <c r="C1754" s="51">
        <v>0</v>
      </c>
      <c r="D1754" s="51">
        <v>21.520710000000001</v>
      </c>
      <c r="E1754" s="51">
        <v>21.520710000000001</v>
      </c>
    </row>
    <row r="1755" spans="2:5">
      <c r="B1755" s="72" t="s">
        <v>827</v>
      </c>
      <c r="C1755" s="51">
        <v>0</v>
      </c>
      <c r="D1755" s="51">
        <v>21.520710000000001</v>
      </c>
      <c r="E1755" s="51">
        <v>21.520710000000001</v>
      </c>
    </row>
    <row r="1756" spans="2:5">
      <c r="B1756" s="71">
        <v>14326</v>
      </c>
      <c r="C1756" s="51">
        <v>0</v>
      </c>
      <c r="D1756" s="51">
        <v>25.821508999999999</v>
      </c>
      <c r="E1756" s="51">
        <v>25.821508290000001</v>
      </c>
    </row>
    <row r="1757" spans="2:5">
      <c r="B1757" s="72" t="s">
        <v>840</v>
      </c>
      <c r="C1757" s="51">
        <v>0</v>
      </c>
      <c r="D1757" s="51">
        <v>25.821508999999999</v>
      </c>
      <c r="E1757" s="51">
        <v>25.821508290000001</v>
      </c>
    </row>
    <row r="1758" spans="2:5">
      <c r="B1758" s="71">
        <v>14328</v>
      </c>
      <c r="C1758" s="51">
        <v>0</v>
      </c>
      <c r="D1758" s="51">
        <v>687.61307999999997</v>
      </c>
      <c r="E1758" s="51">
        <v>687.61307308999983</v>
      </c>
    </row>
    <row r="1759" spans="2:5">
      <c r="B1759" s="72" t="s">
        <v>841</v>
      </c>
      <c r="C1759" s="51">
        <v>0</v>
      </c>
      <c r="D1759" s="51">
        <v>75</v>
      </c>
      <c r="E1759" s="51">
        <v>75</v>
      </c>
    </row>
    <row r="1760" spans="2:5">
      <c r="B1760" s="72" t="s">
        <v>842</v>
      </c>
      <c r="C1760" s="51">
        <v>0</v>
      </c>
      <c r="D1760" s="51">
        <v>0</v>
      </c>
      <c r="E1760" s="51">
        <v>0</v>
      </c>
    </row>
    <row r="1761" spans="2:5">
      <c r="B1761" s="72" t="s">
        <v>843</v>
      </c>
      <c r="C1761" s="51">
        <v>0</v>
      </c>
      <c r="D1761" s="51">
        <v>15.137905</v>
      </c>
      <c r="E1761" s="51">
        <v>15.13790494</v>
      </c>
    </row>
    <row r="1762" spans="2:5">
      <c r="B1762" s="72" t="s">
        <v>844</v>
      </c>
      <c r="C1762" s="51">
        <v>0</v>
      </c>
      <c r="D1762" s="51">
        <v>0</v>
      </c>
      <c r="E1762" s="51">
        <v>0</v>
      </c>
    </row>
    <row r="1763" spans="2:5">
      <c r="B1763" s="72" t="s">
        <v>845</v>
      </c>
      <c r="C1763" s="51">
        <v>0</v>
      </c>
      <c r="D1763" s="51">
        <v>0</v>
      </c>
      <c r="E1763" s="51">
        <v>0</v>
      </c>
    </row>
    <row r="1764" spans="2:5">
      <c r="B1764" s="72" t="s">
        <v>846</v>
      </c>
      <c r="C1764" s="51">
        <v>0</v>
      </c>
      <c r="D1764" s="51">
        <v>0</v>
      </c>
      <c r="E1764" s="51">
        <v>0</v>
      </c>
    </row>
    <row r="1765" spans="2:5">
      <c r="B1765" s="72" t="s">
        <v>847</v>
      </c>
      <c r="C1765" s="51">
        <v>0</v>
      </c>
      <c r="D1765" s="51">
        <v>0</v>
      </c>
      <c r="E1765" s="51">
        <v>0</v>
      </c>
    </row>
    <row r="1766" spans="2:5">
      <c r="B1766" s="72" t="s">
        <v>848</v>
      </c>
      <c r="C1766" s="51">
        <v>0</v>
      </c>
      <c r="D1766" s="51">
        <v>0</v>
      </c>
      <c r="E1766" s="51">
        <v>0</v>
      </c>
    </row>
    <row r="1767" spans="2:5">
      <c r="B1767" s="72" t="s">
        <v>849</v>
      </c>
      <c r="C1767" s="51">
        <v>0</v>
      </c>
      <c r="D1767" s="51">
        <v>0</v>
      </c>
      <c r="E1767" s="51">
        <v>0</v>
      </c>
    </row>
    <row r="1768" spans="2:5">
      <c r="B1768" s="72" t="s">
        <v>850</v>
      </c>
      <c r="C1768" s="51">
        <v>0</v>
      </c>
      <c r="D1768" s="51">
        <v>0</v>
      </c>
      <c r="E1768" s="51">
        <v>0</v>
      </c>
    </row>
    <row r="1769" spans="2:5">
      <c r="B1769" s="72" t="s">
        <v>851</v>
      </c>
      <c r="C1769" s="51">
        <v>0</v>
      </c>
      <c r="D1769" s="51">
        <v>3.3818991399999998</v>
      </c>
      <c r="E1769" s="51">
        <v>3.3818991400000002</v>
      </c>
    </row>
    <row r="1770" spans="2:5">
      <c r="B1770" s="72" t="s">
        <v>852</v>
      </c>
      <c r="C1770" s="51">
        <v>0</v>
      </c>
      <c r="D1770" s="51">
        <v>60.131363</v>
      </c>
      <c r="E1770" s="51">
        <v>60.131362520000003</v>
      </c>
    </row>
    <row r="1771" spans="2:5">
      <c r="B1771" s="72" t="s">
        <v>853</v>
      </c>
      <c r="C1771" s="51">
        <v>0</v>
      </c>
      <c r="D1771" s="51">
        <v>0</v>
      </c>
      <c r="E1771" s="51">
        <v>0</v>
      </c>
    </row>
    <row r="1772" spans="2:5">
      <c r="B1772" s="72" t="s">
        <v>854</v>
      </c>
      <c r="C1772" s="51">
        <v>0</v>
      </c>
      <c r="D1772" s="51">
        <v>0</v>
      </c>
      <c r="E1772" s="51">
        <v>0</v>
      </c>
    </row>
    <row r="1773" spans="2:5">
      <c r="B1773" s="72" t="s">
        <v>855</v>
      </c>
      <c r="C1773" s="51">
        <v>0</v>
      </c>
      <c r="D1773" s="51">
        <v>20.744447999999998</v>
      </c>
      <c r="E1773" s="51">
        <v>20.744447319999999</v>
      </c>
    </row>
    <row r="1774" spans="2:5">
      <c r="B1774" s="72" t="s">
        <v>856</v>
      </c>
      <c r="C1774" s="51">
        <v>0</v>
      </c>
      <c r="D1774" s="51">
        <v>0</v>
      </c>
      <c r="E1774" s="51">
        <v>0</v>
      </c>
    </row>
    <row r="1775" spans="2:5">
      <c r="B1775" s="72" t="s">
        <v>857</v>
      </c>
      <c r="C1775" s="51">
        <v>0</v>
      </c>
      <c r="D1775" s="51">
        <v>0</v>
      </c>
      <c r="E1775" s="51">
        <v>0</v>
      </c>
    </row>
    <row r="1776" spans="2:5">
      <c r="B1776" s="72" t="s">
        <v>858</v>
      </c>
      <c r="C1776" s="51">
        <v>0</v>
      </c>
      <c r="D1776" s="51">
        <v>0</v>
      </c>
      <c r="E1776" s="51">
        <v>0</v>
      </c>
    </row>
    <row r="1777" spans="2:5">
      <c r="B1777" s="72" t="s">
        <v>859</v>
      </c>
      <c r="C1777" s="51">
        <v>0</v>
      </c>
      <c r="D1777" s="51">
        <v>15</v>
      </c>
      <c r="E1777" s="51">
        <v>15</v>
      </c>
    </row>
    <row r="1778" spans="2:5">
      <c r="B1778" s="72" t="s">
        <v>860</v>
      </c>
      <c r="C1778" s="51">
        <v>0</v>
      </c>
      <c r="D1778" s="51">
        <v>45.192639</v>
      </c>
      <c r="E1778" s="51">
        <v>45.192638040000006</v>
      </c>
    </row>
    <row r="1779" spans="2:5">
      <c r="B1779" s="72" t="s">
        <v>861</v>
      </c>
      <c r="C1779" s="51">
        <v>0</v>
      </c>
      <c r="D1779" s="51">
        <v>0</v>
      </c>
      <c r="E1779" s="51">
        <v>0</v>
      </c>
    </row>
    <row r="1780" spans="2:5">
      <c r="B1780" s="72" t="s">
        <v>862</v>
      </c>
      <c r="C1780" s="51">
        <v>0</v>
      </c>
      <c r="D1780" s="51">
        <v>0</v>
      </c>
      <c r="E1780" s="51">
        <v>0</v>
      </c>
    </row>
    <row r="1781" spans="2:5">
      <c r="B1781" s="72" t="s">
        <v>863</v>
      </c>
      <c r="C1781" s="51">
        <v>0</v>
      </c>
      <c r="D1781" s="51">
        <v>0</v>
      </c>
      <c r="E1781" s="51">
        <v>0</v>
      </c>
    </row>
    <row r="1782" spans="2:5">
      <c r="B1782" s="72" t="s">
        <v>864</v>
      </c>
      <c r="C1782" s="51">
        <v>0</v>
      </c>
      <c r="D1782" s="51">
        <v>143.79601600000001</v>
      </c>
      <c r="E1782" s="51">
        <v>143.79601503000001</v>
      </c>
    </row>
    <row r="1783" spans="2:5">
      <c r="B1783" s="72" t="s">
        <v>865</v>
      </c>
      <c r="C1783" s="51">
        <v>0</v>
      </c>
      <c r="D1783" s="51">
        <v>0</v>
      </c>
      <c r="E1783" s="51">
        <v>0</v>
      </c>
    </row>
    <row r="1784" spans="2:5">
      <c r="B1784" s="72" t="s">
        <v>866</v>
      </c>
      <c r="C1784" s="51">
        <v>0</v>
      </c>
      <c r="D1784" s="51">
        <v>10.008343999999999</v>
      </c>
      <c r="E1784" s="51">
        <v>10.008343099999999</v>
      </c>
    </row>
    <row r="1785" spans="2:5">
      <c r="B1785" s="72" t="s">
        <v>867</v>
      </c>
      <c r="C1785" s="51">
        <v>0</v>
      </c>
      <c r="D1785" s="51">
        <v>0</v>
      </c>
      <c r="E1785" s="51">
        <v>0</v>
      </c>
    </row>
    <row r="1786" spans="2:5">
      <c r="B1786" s="72" t="s">
        <v>868</v>
      </c>
      <c r="C1786" s="51">
        <v>0</v>
      </c>
      <c r="D1786" s="51">
        <v>0</v>
      </c>
      <c r="E1786" s="51">
        <v>0</v>
      </c>
    </row>
    <row r="1787" spans="2:5">
      <c r="B1787" s="72" t="s">
        <v>869</v>
      </c>
      <c r="C1787" s="51">
        <v>0</v>
      </c>
      <c r="D1787" s="51">
        <v>0</v>
      </c>
      <c r="E1787" s="51">
        <v>0</v>
      </c>
    </row>
    <row r="1788" spans="2:5">
      <c r="B1788" s="72" t="s">
        <v>870</v>
      </c>
      <c r="C1788" s="51">
        <v>0</v>
      </c>
      <c r="D1788" s="51">
        <v>0</v>
      </c>
      <c r="E1788" s="51">
        <v>0</v>
      </c>
    </row>
    <row r="1789" spans="2:5">
      <c r="B1789" s="72" t="s">
        <v>871</v>
      </c>
      <c r="C1789" s="51">
        <v>0</v>
      </c>
      <c r="D1789" s="51">
        <v>24.939368999999999</v>
      </c>
      <c r="E1789" s="51">
        <v>24.939368050000002</v>
      </c>
    </row>
    <row r="1790" spans="2:5">
      <c r="B1790" s="72" t="s">
        <v>872</v>
      </c>
      <c r="C1790" s="51">
        <v>0</v>
      </c>
      <c r="D1790" s="51">
        <v>9.489668</v>
      </c>
      <c r="E1790" s="51">
        <v>9.489668</v>
      </c>
    </row>
    <row r="1791" spans="2:5">
      <c r="B1791" s="72" t="s">
        <v>873</v>
      </c>
      <c r="C1791" s="51">
        <v>0</v>
      </c>
      <c r="D1791" s="51">
        <v>25</v>
      </c>
      <c r="E1791" s="51">
        <v>25</v>
      </c>
    </row>
    <row r="1792" spans="2:5">
      <c r="B1792" s="72" t="s">
        <v>874</v>
      </c>
      <c r="C1792" s="51">
        <v>0</v>
      </c>
      <c r="D1792" s="51">
        <v>88.691935049999998</v>
      </c>
      <c r="E1792" s="51">
        <v>88.691934259999996</v>
      </c>
    </row>
    <row r="1793" spans="2:5">
      <c r="B1793" s="72" t="s">
        <v>875</v>
      </c>
      <c r="C1793" s="51">
        <v>0</v>
      </c>
      <c r="D1793" s="51">
        <v>0</v>
      </c>
      <c r="E1793" s="51">
        <v>0</v>
      </c>
    </row>
    <row r="1794" spans="2:5">
      <c r="B1794" s="72" t="s">
        <v>876</v>
      </c>
      <c r="C1794" s="51">
        <v>0</v>
      </c>
      <c r="D1794" s="51">
        <v>63.515535999999997</v>
      </c>
      <c r="E1794" s="51">
        <v>63.515535920000005</v>
      </c>
    </row>
    <row r="1795" spans="2:5">
      <c r="B1795" s="72" t="s">
        <v>877</v>
      </c>
      <c r="C1795" s="51">
        <v>0</v>
      </c>
      <c r="D1795" s="51">
        <v>0</v>
      </c>
      <c r="E1795" s="51">
        <v>0</v>
      </c>
    </row>
    <row r="1796" spans="2:5">
      <c r="B1796" s="72" t="s">
        <v>878</v>
      </c>
      <c r="C1796" s="51">
        <v>0</v>
      </c>
      <c r="D1796" s="51">
        <v>22.6904</v>
      </c>
      <c r="E1796" s="51">
        <v>22.69039957</v>
      </c>
    </row>
    <row r="1797" spans="2:5">
      <c r="B1797" s="72" t="s">
        <v>879</v>
      </c>
      <c r="C1797" s="51">
        <v>0</v>
      </c>
      <c r="D1797" s="51">
        <v>10.759979</v>
      </c>
      <c r="E1797" s="51">
        <v>10.7599784</v>
      </c>
    </row>
    <row r="1798" spans="2:5">
      <c r="B1798" s="72" t="s">
        <v>880</v>
      </c>
      <c r="C1798" s="51">
        <v>0</v>
      </c>
      <c r="D1798" s="51">
        <v>0</v>
      </c>
      <c r="E1798" s="51">
        <v>0</v>
      </c>
    </row>
    <row r="1799" spans="2:5">
      <c r="B1799" s="72" t="s">
        <v>881</v>
      </c>
      <c r="C1799" s="51">
        <v>0</v>
      </c>
      <c r="D1799" s="51">
        <v>54.133578810000003</v>
      </c>
      <c r="E1799" s="51">
        <v>54.133578799999995</v>
      </c>
    </row>
    <row r="1800" spans="2:5">
      <c r="B1800" s="71">
        <v>14640</v>
      </c>
      <c r="C1800" s="51">
        <v>0</v>
      </c>
      <c r="D1800" s="51">
        <v>60</v>
      </c>
      <c r="E1800" s="51">
        <v>60</v>
      </c>
    </row>
    <row r="1801" spans="2:5">
      <c r="B1801" s="72" t="s">
        <v>832</v>
      </c>
      <c r="C1801" s="51">
        <v>0</v>
      </c>
      <c r="D1801" s="51">
        <v>60</v>
      </c>
      <c r="E1801" s="51">
        <v>60</v>
      </c>
    </row>
    <row r="1802" spans="2:5">
      <c r="B1802" s="71">
        <v>14674</v>
      </c>
      <c r="C1802" s="51">
        <v>0</v>
      </c>
      <c r="D1802" s="51">
        <v>0</v>
      </c>
      <c r="E1802" s="51">
        <v>0</v>
      </c>
    </row>
    <row r="1803" spans="2:5">
      <c r="B1803" s="72" t="s">
        <v>882</v>
      </c>
      <c r="C1803" s="51">
        <v>0</v>
      </c>
      <c r="D1803" s="51">
        <v>0</v>
      </c>
      <c r="E1803" s="51">
        <v>0</v>
      </c>
    </row>
    <row r="1804" spans="2:5">
      <c r="B1804" s="71">
        <v>15113</v>
      </c>
      <c r="C1804" s="51">
        <v>0</v>
      </c>
      <c r="D1804" s="51">
        <v>31.256194920000002</v>
      </c>
      <c r="E1804" s="51">
        <v>0</v>
      </c>
    </row>
    <row r="1805" spans="2:5">
      <c r="B1805" s="72" t="s">
        <v>1084</v>
      </c>
      <c r="C1805" s="51">
        <v>0</v>
      </c>
      <c r="D1805" s="51">
        <v>31.256194920000002</v>
      </c>
      <c r="E1805" s="51">
        <v>0</v>
      </c>
    </row>
    <row r="1806" spans="2:5">
      <c r="B1806" s="70" t="s">
        <v>253</v>
      </c>
      <c r="C1806" s="112">
        <v>324.59462400000001</v>
      </c>
      <c r="D1806" s="112">
        <v>328.06280114000003</v>
      </c>
      <c r="E1806" s="112">
        <v>111.36049602999999</v>
      </c>
    </row>
    <row r="1807" spans="2:5">
      <c r="B1807" s="73" t="s">
        <v>1062</v>
      </c>
      <c r="C1807" s="76">
        <v>109284.59931200001</v>
      </c>
      <c r="D1807" s="76">
        <v>89208.729231000005</v>
      </c>
      <c r="E1807" s="76">
        <v>69101.492557589998</v>
      </c>
    </row>
    <row r="1808" spans="2:5">
      <c r="B1808" s="74" t="s">
        <v>890</v>
      </c>
      <c r="C1808" s="75">
        <v>109284.59931200001</v>
      </c>
      <c r="D1808" s="75">
        <v>89208.729231000005</v>
      </c>
      <c r="E1808" s="75">
        <v>69101.492557589998</v>
      </c>
    </row>
    <row r="1809" spans="2:5">
      <c r="B1809" s="65" t="s">
        <v>272</v>
      </c>
      <c r="C1809" s="51">
        <v>109284.59931200001</v>
      </c>
      <c r="D1809" s="51">
        <v>89208.729231000005</v>
      </c>
      <c r="E1809" s="51">
        <v>69101.492557589998</v>
      </c>
    </row>
    <row r="1810" spans="2:5">
      <c r="B1810" s="70" t="s">
        <v>250</v>
      </c>
      <c r="C1810" s="112">
        <v>25370.914758999999</v>
      </c>
      <c r="D1810" s="112">
        <v>18115.422701</v>
      </c>
      <c r="E1810" s="112">
        <v>9856.8167121199986</v>
      </c>
    </row>
    <row r="1811" spans="2:5">
      <c r="B1811" s="70" t="s">
        <v>251</v>
      </c>
      <c r="C1811" s="112">
        <v>550</v>
      </c>
      <c r="D1811" s="112">
        <v>550</v>
      </c>
      <c r="E1811" s="112">
        <v>550</v>
      </c>
    </row>
    <row r="1812" spans="2:5">
      <c r="B1812" s="70" t="s">
        <v>273</v>
      </c>
      <c r="C1812" s="112">
        <v>0</v>
      </c>
      <c r="D1812" s="112">
        <v>2109.9881799999998</v>
      </c>
      <c r="E1812" s="112">
        <v>2102.1581106000003</v>
      </c>
    </row>
    <row r="1813" spans="2:5">
      <c r="B1813" s="70" t="s">
        <v>252</v>
      </c>
      <c r="C1813" s="112">
        <v>83363.684552999999</v>
      </c>
      <c r="D1813" s="112">
        <v>68433.318349999987</v>
      </c>
      <c r="E1813" s="112">
        <v>56592.517734869994</v>
      </c>
    </row>
    <row r="1814" spans="2:5">
      <c r="B1814" s="70" t="s">
        <v>1085</v>
      </c>
      <c r="C1814" s="112">
        <v>0</v>
      </c>
      <c r="D1814" s="112">
        <v>0</v>
      </c>
      <c r="E1814" s="112">
        <v>0</v>
      </c>
    </row>
    <row r="1815" spans="2:5">
      <c r="B1815" s="35" t="s">
        <v>247</v>
      </c>
      <c r="C1815" s="31">
        <v>1155565.3106500001</v>
      </c>
      <c r="D1815" s="31">
        <v>1275427.5821604973</v>
      </c>
      <c r="E1815" s="31">
        <v>1150464.1914120333</v>
      </c>
    </row>
    <row r="1816" spans="2:5">
      <c r="B1816" s="109" t="s">
        <v>13</v>
      </c>
      <c r="C1816" s="110"/>
      <c r="D1816" s="110"/>
      <c r="E1816" s="110"/>
    </row>
    <row r="1817" spans="2:5" ht="23.25" customHeight="1">
      <c r="B1817" s="128" t="s">
        <v>1066</v>
      </c>
      <c r="C1817" s="128"/>
      <c r="D1817" s="128"/>
      <c r="E1817" s="128"/>
    </row>
    <row r="1818" spans="2:5">
      <c r="B1818" s="128" t="s">
        <v>1048</v>
      </c>
      <c r="C1818" s="128"/>
      <c r="D1818" s="128"/>
      <c r="E1818" s="128"/>
    </row>
    <row r="1819" spans="2:5">
      <c r="B1819" s="119" t="s">
        <v>1049</v>
      </c>
      <c r="C1819" s="119"/>
      <c r="D1819" s="119"/>
      <c r="E1819" s="119"/>
    </row>
  </sheetData>
  <mergeCells count="13">
    <mergeCell ref="B1817:E1817"/>
    <mergeCell ref="B1818:E1818"/>
    <mergeCell ref="B1819:E1819"/>
    <mergeCell ref="A1:F1"/>
    <mergeCell ref="A2:F2"/>
    <mergeCell ref="A3:F3"/>
    <mergeCell ref="A5:G5"/>
    <mergeCell ref="A6:F6"/>
    <mergeCell ref="A7:F7"/>
    <mergeCell ref="A8:F8"/>
    <mergeCell ref="B11:B12"/>
    <mergeCell ref="E11:E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C25" sqref="C25"/>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0" t="s">
        <v>0</v>
      </c>
      <c r="B1" s="120"/>
      <c r="C1" s="120"/>
      <c r="D1" s="120"/>
      <c r="E1" s="3"/>
    </row>
    <row r="2" spans="1:10" ht="21" customHeight="1">
      <c r="A2" s="121" t="s">
        <v>1</v>
      </c>
      <c r="B2" s="121"/>
      <c r="C2" s="121"/>
      <c r="D2" s="121"/>
      <c r="E2" s="2"/>
    </row>
    <row r="3" spans="1:10" ht="15" customHeight="1">
      <c r="A3" s="129" t="s">
        <v>2</v>
      </c>
      <c r="B3" s="129"/>
      <c r="C3" s="129"/>
      <c r="D3" s="129"/>
      <c r="E3" s="1"/>
    </row>
    <row r="5" spans="1:10" ht="18.75" customHeight="1">
      <c r="A5" s="131" t="s">
        <v>925</v>
      </c>
      <c r="B5" s="131"/>
      <c r="C5" s="131"/>
      <c r="D5" s="131"/>
      <c r="E5" s="4"/>
    </row>
    <row r="6" spans="1:10" ht="18.75">
      <c r="A6" s="136" t="s">
        <v>1065</v>
      </c>
      <c r="B6" s="136"/>
      <c r="C6" s="136"/>
      <c r="D6" s="136"/>
      <c r="E6" s="5"/>
    </row>
    <row r="7" spans="1:10" ht="15.75">
      <c r="A7" s="133" t="s">
        <v>3</v>
      </c>
      <c r="B7" s="133"/>
      <c r="C7" s="133"/>
      <c r="D7" s="133"/>
      <c r="E7" s="6"/>
    </row>
    <row r="10" spans="1:10" ht="15" customHeight="1">
      <c r="B10" s="132" t="s">
        <v>4</v>
      </c>
      <c r="C10" s="134" t="s">
        <v>6</v>
      </c>
      <c r="J10" s="12"/>
    </row>
    <row r="11" spans="1:10">
      <c r="B11" s="132"/>
      <c r="C11" s="134"/>
    </row>
    <row r="12" spans="1:10">
      <c r="B12" s="7" t="s">
        <v>926</v>
      </c>
      <c r="C12" s="114">
        <v>35098.800000000003</v>
      </c>
    </row>
    <row r="13" spans="1:10">
      <c r="B13" s="7" t="s">
        <v>927</v>
      </c>
      <c r="C13" s="115">
        <v>18451.118198020005</v>
      </c>
    </row>
    <row r="14" spans="1:10">
      <c r="B14" s="7" t="s">
        <v>1022</v>
      </c>
      <c r="C14" s="115">
        <v>3573.2148733100003</v>
      </c>
    </row>
    <row r="15" spans="1:10">
      <c r="B15" s="7" t="s">
        <v>928</v>
      </c>
      <c r="C15" s="115">
        <v>426</v>
      </c>
      <c r="F15" t="s">
        <v>934</v>
      </c>
    </row>
    <row r="16" spans="1:10">
      <c r="B16" s="7" t="s">
        <v>929</v>
      </c>
      <c r="C16" s="114">
        <v>2120.7841749499999</v>
      </c>
    </row>
    <row r="17" spans="2:5">
      <c r="B17" s="7" t="s">
        <v>930</v>
      </c>
      <c r="C17" s="115">
        <v>1398.9635013300001</v>
      </c>
    </row>
    <row r="18" spans="2:5">
      <c r="B18" s="7" t="s">
        <v>931</v>
      </c>
      <c r="C18" s="115">
        <v>502.01800484</v>
      </c>
    </row>
    <row r="19" spans="2:5">
      <c r="B19" s="7" t="s">
        <v>932</v>
      </c>
      <c r="C19" s="115">
        <v>1005.7518854399999</v>
      </c>
    </row>
    <row r="20" spans="2:5">
      <c r="B20" s="35" t="s">
        <v>32</v>
      </c>
      <c r="C20" s="113">
        <v>62576.650637890009</v>
      </c>
    </row>
    <row r="21" spans="2:5">
      <c r="B21" s="15" t="s">
        <v>13</v>
      </c>
      <c r="C21" s="16"/>
      <c r="E21" s="11"/>
    </row>
    <row r="22" spans="2:5">
      <c r="B22" s="128" t="s">
        <v>33</v>
      </c>
      <c r="C22" s="128"/>
      <c r="E22" s="11"/>
    </row>
    <row r="23" spans="2:5" ht="13.5" customHeight="1">
      <c r="B23" s="128" t="s">
        <v>933</v>
      </c>
      <c r="C23" s="128"/>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K21" sqref="K21"/>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0" t="s">
        <v>0</v>
      </c>
      <c r="B1" s="120"/>
      <c r="C1" s="120"/>
      <c r="D1" s="120"/>
      <c r="E1" s="120"/>
      <c r="F1" s="120"/>
      <c r="G1" s="3"/>
    </row>
    <row r="2" spans="1:7" ht="21" customHeight="1">
      <c r="A2" s="121" t="s">
        <v>1</v>
      </c>
      <c r="B2" s="121"/>
      <c r="C2" s="121"/>
      <c r="D2" s="121"/>
      <c r="E2" s="121"/>
      <c r="F2" s="121"/>
      <c r="G2" s="2"/>
    </row>
    <row r="3" spans="1:7" ht="15" customHeight="1">
      <c r="A3" s="129" t="s">
        <v>2</v>
      </c>
      <c r="B3" s="129"/>
      <c r="C3" s="129"/>
      <c r="D3" s="129"/>
      <c r="E3" s="129"/>
      <c r="F3" s="129"/>
      <c r="G3" s="1"/>
    </row>
    <row r="5" spans="1:7" ht="18.75" customHeight="1">
      <c r="A5" s="131" t="s">
        <v>905</v>
      </c>
      <c r="B5" s="131"/>
      <c r="C5" s="131"/>
      <c r="D5" s="131"/>
      <c r="E5" s="131"/>
      <c r="F5" s="131"/>
      <c r="G5" s="4"/>
    </row>
    <row r="6" spans="1:7" ht="18.75">
      <c r="A6" s="136" t="s">
        <v>1065</v>
      </c>
      <c r="B6" s="136"/>
      <c r="C6" s="136"/>
      <c r="D6" s="136"/>
      <c r="E6" s="136"/>
      <c r="F6" s="136"/>
      <c r="G6" s="5"/>
    </row>
    <row r="7" spans="1:7" ht="15.75">
      <c r="A7" s="133" t="s">
        <v>3</v>
      </c>
      <c r="B7" s="133"/>
      <c r="C7" s="133"/>
      <c r="D7" s="133"/>
      <c r="E7" s="133"/>
      <c r="F7" s="133"/>
      <c r="G7" s="6"/>
    </row>
    <row r="10" spans="1:7" ht="15" customHeight="1">
      <c r="B10" s="132" t="s">
        <v>4</v>
      </c>
      <c r="C10" s="54" t="s">
        <v>5</v>
      </c>
      <c r="D10" s="134" t="s">
        <v>1028</v>
      </c>
      <c r="E10" s="134" t="s">
        <v>6</v>
      </c>
    </row>
    <row r="11" spans="1:7">
      <c r="B11" s="132"/>
      <c r="C11" s="60" t="s">
        <v>7</v>
      </c>
      <c r="D11" s="134"/>
      <c r="E11" s="134"/>
    </row>
    <row r="12" spans="1:7">
      <c r="B12" s="23" t="s">
        <v>8</v>
      </c>
      <c r="C12" s="20">
        <v>33734.068184000003</v>
      </c>
      <c r="D12" s="20">
        <v>39361.036434999995</v>
      </c>
      <c r="E12" s="20">
        <v>38028.557846349991</v>
      </c>
    </row>
    <row r="13" spans="1:7" s="7" customFormat="1">
      <c r="B13" s="45" t="s">
        <v>891</v>
      </c>
      <c r="C13" s="36">
        <v>33734.068184000003</v>
      </c>
      <c r="D13" s="36">
        <v>39361.036434999995</v>
      </c>
      <c r="E13" s="36">
        <v>38028.557846349991</v>
      </c>
    </row>
    <row r="14" spans="1:7" s="7" customFormat="1">
      <c r="B14" s="24" t="s">
        <v>892</v>
      </c>
      <c r="C14" s="38">
        <v>33734.068184000003</v>
      </c>
      <c r="D14" s="38">
        <v>39361.036434999995</v>
      </c>
      <c r="E14" s="38">
        <v>38028.557846349991</v>
      </c>
    </row>
    <row r="15" spans="1:7" s="7" customFormat="1">
      <c r="B15" s="66" t="s">
        <v>893</v>
      </c>
      <c r="C15" s="67">
        <v>1457.0259960000001</v>
      </c>
      <c r="D15" s="67">
        <v>1614.5690039999999</v>
      </c>
      <c r="E15" s="67">
        <v>1350.0312208600003</v>
      </c>
    </row>
    <row r="16" spans="1:7" s="7" customFormat="1">
      <c r="B16" s="68" t="s">
        <v>894</v>
      </c>
      <c r="C16" s="30">
        <v>399.99599999999998</v>
      </c>
      <c r="D16" s="30">
        <v>394.48254900000001</v>
      </c>
      <c r="E16" s="30">
        <v>368.06982259000006</v>
      </c>
    </row>
    <row r="17" spans="2:10" s="7" customFormat="1">
      <c r="B17" s="68" t="s">
        <v>895</v>
      </c>
      <c r="C17" s="30">
        <v>683.82999600000005</v>
      </c>
      <c r="D17" s="30">
        <v>675.65794700000004</v>
      </c>
      <c r="E17" s="30">
        <v>508.13976243000002</v>
      </c>
    </row>
    <row r="18" spans="2:10" s="7" customFormat="1">
      <c r="B18" s="68" t="s">
        <v>896</v>
      </c>
      <c r="C18" s="30">
        <v>153.78</v>
      </c>
      <c r="D18" s="30">
        <v>153.78</v>
      </c>
      <c r="E18" s="30">
        <v>95.245177380000015</v>
      </c>
    </row>
    <row r="19" spans="2:10" s="7" customFormat="1">
      <c r="B19" s="68" t="s">
        <v>897</v>
      </c>
      <c r="C19" s="30">
        <v>172.62</v>
      </c>
      <c r="D19" s="30">
        <v>343.84850799999998</v>
      </c>
      <c r="E19" s="30">
        <v>335.21371949000002</v>
      </c>
    </row>
    <row r="20" spans="2:10" s="7" customFormat="1">
      <c r="B20" s="68" t="s">
        <v>898</v>
      </c>
      <c r="C20" s="30">
        <v>46.8</v>
      </c>
      <c r="D20" s="30">
        <v>46.8</v>
      </c>
      <c r="E20" s="30">
        <v>43.362738970000002</v>
      </c>
    </row>
    <row r="21" spans="2:10" s="7" customFormat="1">
      <c r="B21" s="66" t="s">
        <v>899</v>
      </c>
      <c r="C21" s="67">
        <v>32277.042187999999</v>
      </c>
      <c r="D21" s="67">
        <v>37746.46743099999</v>
      </c>
      <c r="E21" s="67">
        <v>36678.526625489998</v>
      </c>
      <c r="J21" s="55"/>
    </row>
    <row r="22" spans="2:10" s="7" customFormat="1">
      <c r="B22" s="68" t="s">
        <v>900</v>
      </c>
      <c r="C22" s="30">
        <v>155.37245100000001</v>
      </c>
      <c r="D22" s="30">
        <v>135.37245100000001</v>
      </c>
      <c r="E22" s="30">
        <v>120.79869873999999</v>
      </c>
    </row>
    <row r="23" spans="2:10" s="7" customFormat="1">
      <c r="B23" s="68" t="s">
        <v>901</v>
      </c>
      <c r="C23" s="30">
        <v>684.62754900000004</v>
      </c>
      <c r="D23" s="30">
        <v>609.46133599999996</v>
      </c>
      <c r="E23" s="30">
        <v>581.08649797999999</v>
      </c>
    </row>
    <row r="24" spans="2:10" s="7" customFormat="1">
      <c r="B24" s="68" t="s">
        <v>902</v>
      </c>
      <c r="C24" s="30">
        <v>26730</v>
      </c>
      <c r="D24" s="30">
        <v>27392.412723000001</v>
      </c>
      <c r="E24" s="30">
        <v>27347.871380829998</v>
      </c>
    </row>
    <row r="25" spans="2:10" s="7" customFormat="1">
      <c r="B25" s="68" t="s">
        <v>903</v>
      </c>
      <c r="C25" s="30">
        <v>28.56</v>
      </c>
      <c r="D25" s="30">
        <v>66.649799999999999</v>
      </c>
      <c r="E25" s="30">
        <v>51.217100000000002</v>
      </c>
    </row>
    <row r="26" spans="2:10" s="7" customFormat="1">
      <c r="B26" s="68" t="s">
        <v>924</v>
      </c>
      <c r="C26" s="30">
        <v>2628</v>
      </c>
      <c r="D26" s="30">
        <v>6513.1083842299995</v>
      </c>
      <c r="E26" s="30">
        <v>6172.7400013099996</v>
      </c>
    </row>
    <row r="27" spans="2:10" s="7" customFormat="1">
      <c r="B27" s="68" t="s">
        <v>904</v>
      </c>
      <c r="C27" s="30">
        <v>2050.482188</v>
      </c>
      <c r="D27" s="30">
        <v>3029.46273677</v>
      </c>
      <c r="E27" s="30">
        <v>2404.8129466300002</v>
      </c>
    </row>
    <row r="28" spans="2:10">
      <c r="B28" s="35" t="s">
        <v>32</v>
      </c>
      <c r="C28" s="31">
        <v>33734.068184000003</v>
      </c>
      <c r="D28" s="31">
        <v>39361.036434999995</v>
      </c>
      <c r="E28" s="31">
        <v>38028.557846349991</v>
      </c>
    </row>
    <row r="29" spans="2:10">
      <c r="B29" s="15" t="s">
        <v>13</v>
      </c>
      <c r="C29" s="16"/>
      <c r="D29" s="16"/>
      <c r="E29" s="16"/>
      <c r="G29" s="11"/>
    </row>
    <row r="30" spans="2:10" ht="26.25" customHeight="1">
      <c r="B30" s="128" t="s">
        <v>1067</v>
      </c>
      <c r="C30" s="128"/>
      <c r="D30" s="128"/>
      <c r="E30" s="128"/>
      <c r="F30" s="8"/>
    </row>
    <row r="31" spans="2:10" ht="16.5" customHeight="1">
      <c r="B31" s="50" t="s">
        <v>906</v>
      </c>
      <c r="C31" s="50"/>
      <c r="D31" s="50"/>
      <c r="E31" s="50"/>
    </row>
    <row r="32" spans="2:10" ht="17.25" customHeight="1">
      <c r="B32" s="50" t="s">
        <v>907</v>
      </c>
      <c r="C32" s="50"/>
      <c r="D32" s="50"/>
      <c r="E32" s="50"/>
    </row>
    <row r="33" spans="2:5" ht="24.75" customHeight="1">
      <c r="B33" s="128" t="s">
        <v>1033</v>
      </c>
      <c r="C33" s="128"/>
      <c r="D33" s="128"/>
      <c r="E33" s="128"/>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DA37-FFE6-46AF-82BB-6C30ECD16956}">
  <dimension ref="A1:F42"/>
  <sheetViews>
    <sheetView showGridLines="0" topLeftCell="A5" zoomScale="90" zoomScaleNormal="90" workbookViewId="0">
      <selection activeCell="I15" sqref="I15"/>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0" t="s">
        <v>0</v>
      </c>
      <c r="B1" s="120"/>
      <c r="C1" s="120"/>
      <c r="D1" s="120"/>
      <c r="E1" s="120"/>
      <c r="F1" s="120"/>
    </row>
    <row r="2" spans="1:6" ht="21" customHeight="1">
      <c r="A2" s="121" t="s">
        <v>1</v>
      </c>
      <c r="B2" s="121"/>
      <c r="C2" s="121"/>
      <c r="D2" s="121"/>
      <c r="E2" s="121"/>
      <c r="F2" s="121"/>
    </row>
    <row r="3" spans="1:6" ht="15" customHeight="1">
      <c r="A3" s="129" t="s">
        <v>2</v>
      </c>
      <c r="B3" s="129"/>
      <c r="C3" s="129"/>
      <c r="D3" s="129"/>
      <c r="E3" s="129"/>
      <c r="F3" s="129"/>
    </row>
    <row r="5" spans="1:6" ht="18.75" customHeight="1">
      <c r="A5" s="131" t="s">
        <v>14</v>
      </c>
      <c r="B5" s="131"/>
      <c r="C5" s="131"/>
      <c r="D5" s="131"/>
      <c r="E5" s="131"/>
      <c r="F5" s="131"/>
    </row>
    <row r="6" spans="1:6" ht="18.75">
      <c r="A6" s="131" t="s">
        <v>1087</v>
      </c>
      <c r="B6" s="131"/>
      <c r="C6" s="131"/>
      <c r="D6" s="131"/>
      <c r="E6" s="131"/>
      <c r="F6" s="131"/>
    </row>
    <row r="7" spans="1:6" ht="18.75" customHeight="1">
      <c r="A7" s="137" t="s">
        <v>1088</v>
      </c>
      <c r="B7" s="137"/>
      <c r="C7" s="137"/>
      <c r="D7" s="137"/>
      <c r="E7" s="137"/>
      <c r="F7" s="137"/>
    </row>
    <row r="8" spans="1:6" ht="18.75" customHeight="1">
      <c r="A8" s="137" t="s">
        <v>1089</v>
      </c>
      <c r="B8" s="137"/>
      <c r="C8" s="137"/>
      <c r="D8" s="137"/>
      <c r="E8" s="137"/>
      <c r="F8" s="137"/>
    </row>
    <row r="9" spans="1:6" ht="15.75">
      <c r="A9" s="133" t="s">
        <v>1090</v>
      </c>
      <c r="B9" s="133"/>
      <c r="C9" s="133"/>
      <c r="D9" s="133"/>
      <c r="E9" s="133"/>
      <c r="F9" s="133"/>
    </row>
    <row r="12" spans="1:6">
      <c r="D12" s="12"/>
    </row>
    <row r="15" spans="1:6">
      <c r="A15" t="s">
        <v>1091</v>
      </c>
      <c r="B15" t="s">
        <v>1092</v>
      </c>
      <c r="C15" t="s">
        <v>1093</v>
      </c>
      <c r="D15" t="s">
        <v>1094</v>
      </c>
    </row>
    <row r="16" spans="1:6">
      <c r="A16" s="138" t="s">
        <v>1095</v>
      </c>
      <c r="B16" s="51">
        <v>1155565310650</v>
      </c>
      <c r="C16" s="51">
        <v>1275427582160.4993</v>
      </c>
      <c r="D16" s="51">
        <v>1150464191412.0293</v>
      </c>
    </row>
    <row r="17" spans="1:6">
      <c r="A17" s="139" t="s">
        <v>8</v>
      </c>
      <c r="B17" s="51">
        <v>1046280711338</v>
      </c>
      <c r="C17" s="51">
        <v>1186218852929.4993</v>
      </c>
      <c r="D17" s="51">
        <v>1081362698854.4393</v>
      </c>
    </row>
    <row r="18" spans="1:6">
      <c r="A18" s="65" t="s">
        <v>9</v>
      </c>
      <c r="B18" s="51">
        <v>905574301146</v>
      </c>
      <c r="C18" s="51">
        <v>1019174297397.1495</v>
      </c>
      <c r="D18" s="51">
        <v>958816160287.11951</v>
      </c>
    </row>
    <row r="19" spans="1:6">
      <c r="A19" s="140" t="s">
        <v>16</v>
      </c>
      <c r="B19" s="51">
        <v>376517568582</v>
      </c>
      <c r="C19" s="51">
        <v>401383503231.78961</v>
      </c>
      <c r="D19" s="51">
        <v>358034337640.09961</v>
      </c>
    </row>
    <row r="20" spans="1:6">
      <c r="A20" s="140" t="s">
        <v>17</v>
      </c>
      <c r="B20" s="51">
        <v>56464492902</v>
      </c>
      <c r="C20" s="51">
        <v>57394181339.290001</v>
      </c>
      <c r="D20" s="51">
        <v>57192890554.979988</v>
      </c>
    </row>
    <row r="21" spans="1:6">
      <c r="A21" s="140" t="s">
        <v>10</v>
      </c>
      <c r="B21" s="51">
        <v>193105783455</v>
      </c>
      <c r="C21" s="51">
        <v>188291663455</v>
      </c>
      <c r="D21" s="51">
        <v>184080970507.12</v>
      </c>
    </row>
    <row r="22" spans="1:6">
      <c r="A22" s="140" t="s">
        <v>18</v>
      </c>
      <c r="B22" s="51">
        <v>0</v>
      </c>
      <c r="C22" s="51">
        <v>45190376023.970001</v>
      </c>
      <c r="D22" s="51">
        <v>40613317820.730003</v>
      </c>
    </row>
    <row r="23" spans="1:6">
      <c r="A23" s="140" t="s">
        <v>19</v>
      </c>
      <c r="B23" s="51">
        <v>279178976374</v>
      </c>
      <c r="C23" s="51">
        <v>323818014835.78992</v>
      </c>
      <c r="D23" s="51">
        <v>315831601913.09998</v>
      </c>
    </row>
    <row r="24" spans="1:6">
      <c r="A24" s="140" t="s">
        <v>20</v>
      </c>
      <c r="B24" s="51">
        <v>307479833</v>
      </c>
      <c r="C24" s="51">
        <v>3096558511.3099999</v>
      </c>
      <c r="D24" s="51">
        <v>3063041851.0900002</v>
      </c>
      <c r="E24" s="12"/>
    </row>
    <row r="25" spans="1:6">
      <c r="A25" s="65" t="s">
        <v>11</v>
      </c>
      <c r="B25" s="51">
        <v>140706410192</v>
      </c>
      <c r="C25" s="51">
        <v>167044555532.35001</v>
      </c>
      <c r="D25" s="51">
        <v>122546538567.32001</v>
      </c>
    </row>
    <row r="26" spans="1:6">
      <c r="A26" s="140" t="s">
        <v>21</v>
      </c>
      <c r="B26" s="51">
        <v>33202933419</v>
      </c>
      <c r="C26" s="51">
        <v>44165152043.48999</v>
      </c>
      <c r="D26" s="51">
        <v>29937342275.36002</v>
      </c>
      <c r="F26" s="12"/>
    </row>
    <row r="27" spans="1:6">
      <c r="A27" s="140" t="s">
        <v>22</v>
      </c>
      <c r="B27" s="51">
        <v>61017821671</v>
      </c>
      <c r="C27" s="51">
        <v>56948531588.790016</v>
      </c>
      <c r="D27" s="51">
        <v>42221900587.169983</v>
      </c>
    </row>
    <row r="28" spans="1:6">
      <c r="A28" s="140" t="s">
        <v>23</v>
      </c>
      <c r="B28" s="51">
        <v>26359067</v>
      </c>
      <c r="C28" s="51">
        <v>31761504.810000002</v>
      </c>
      <c r="D28" s="51">
        <v>16244596.100000001</v>
      </c>
    </row>
    <row r="29" spans="1:6">
      <c r="A29" s="140" t="s">
        <v>24</v>
      </c>
      <c r="B29" s="51">
        <v>2309866101</v>
      </c>
      <c r="C29" s="51">
        <v>4895261795.1899996</v>
      </c>
      <c r="D29" s="51">
        <v>3765844504.6899996</v>
      </c>
    </row>
    <row r="30" spans="1:6">
      <c r="A30" s="140" t="s">
        <v>25</v>
      </c>
      <c r="B30" s="51">
        <v>42703145659</v>
      </c>
      <c r="C30" s="51">
        <v>60954194039.43</v>
      </c>
      <c r="D30" s="51">
        <v>46605206604.000008</v>
      </c>
    </row>
    <row r="31" spans="1:6">
      <c r="A31" s="140" t="s">
        <v>26</v>
      </c>
      <c r="B31" s="51">
        <v>1446284275</v>
      </c>
      <c r="C31" s="51">
        <v>49654560.640000142</v>
      </c>
      <c r="D31" s="51">
        <v>0</v>
      </c>
    </row>
    <row r="32" spans="1:6">
      <c r="A32" s="139" t="s">
        <v>1096</v>
      </c>
      <c r="B32" s="51">
        <v>109284599312</v>
      </c>
      <c r="C32" s="51">
        <v>89208729231</v>
      </c>
      <c r="D32" s="51">
        <v>69101492557.590012</v>
      </c>
    </row>
    <row r="33" spans="1:6">
      <c r="A33" s="65" t="s">
        <v>12</v>
      </c>
      <c r="B33" s="51">
        <v>109284599312</v>
      </c>
      <c r="C33" s="51">
        <v>89208729231</v>
      </c>
      <c r="D33" s="51">
        <v>69101492557.590012</v>
      </c>
    </row>
    <row r="34" spans="1:6">
      <c r="A34" s="140" t="s">
        <v>28</v>
      </c>
      <c r="B34" s="51">
        <v>6051954592</v>
      </c>
      <c r="C34" s="51">
        <v>5903284409</v>
      </c>
      <c r="D34" s="51">
        <v>5640764405.8400011</v>
      </c>
    </row>
    <row r="35" spans="1:6">
      <c r="A35" s="140" t="s">
        <v>29</v>
      </c>
      <c r="B35" s="51">
        <v>103232644720</v>
      </c>
      <c r="C35" s="51">
        <v>77430158928</v>
      </c>
      <c r="D35" s="51">
        <v>57585442261.290009</v>
      </c>
      <c r="F35" s="52"/>
    </row>
    <row r="36" spans="1:6">
      <c r="A36" s="140" t="s">
        <v>1097</v>
      </c>
      <c r="B36" s="51">
        <v>0</v>
      </c>
      <c r="C36" s="51">
        <v>0</v>
      </c>
      <c r="D36" s="51">
        <v>0</v>
      </c>
    </row>
    <row r="37" spans="1:6">
      <c r="A37" s="140" t="s">
        <v>30</v>
      </c>
      <c r="B37" s="51">
        <v>0</v>
      </c>
      <c r="C37" s="51">
        <v>802238735</v>
      </c>
      <c r="D37" s="51">
        <v>802238732.9000001</v>
      </c>
      <c r="F37" s="12"/>
    </row>
    <row r="38" spans="1:6">
      <c r="A38" s="140" t="s">
        <v>31</v>
      </c>
      <c r="B38" s="51">
        <v>0</v>
      </c>
      <c r="C38" s="51">
        <v>5073047159</v>
      </c>
      <c r="D38" s="51">
        <v>5073047157.5599995</v>
      </c>
    </row>
    <row r="39" spans="1:6">
      <c r="A39" s="138" t="s">
        <v>247</v>
      </c>
      <c r="B39" s="51">
        <v>1155565310650</v>
      </c>
      <c r="C39" s="51">
        <v>1275427582160.4993</v>
      </c>
      <c r="D39" s="51">
        <v>1150464191412.0293</v>
      </c>
    </row>
    <row r="40" spans="1:6">
      <c r="C40" s="52"/>
      <c r="D40" s="12"/>
    </row>
    <row r="41" spans="1:6">
      <c r="C41" s="12"/>
      <c r="D41" s="12"/>
    </row>
    <row r="42" spans="1:6">
      <c r="B42" s="12"/>
      <c r="D42" s="141"/>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2022-12-20T19:13:41Z</dcterms:modified>
  <cp:category/>
  <cp:contentStatus/>
</cp:coreProperties>
</file>