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Junio/"/>
    </mc:Choice>
  </mc:AlternateContent>
  <xr:revisionPtr revIDLastSave="4005" documentId="8_{28730824-FA22-43A8-966D-BD84B84AB82B}" xr6:coauthVersionLast="47" xr6:coauthVersionMax="47" xr10:uidLastSave="{42A6C118-93F1-4380-B97F-6D41ACA9E2D8}"/>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9"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6" i="27" l="1"/>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89" i="29"/>
  <c r="D72" i="29"/>
  <c r="D65" i="29"/>
  <c r="D57" i="29"/>
  <c r="D49" i="29"/>
  <c r="D47" i="29"/>
  <c r="D42" i="29"/>
  <c r="D38" i="29"/>
  <c r="D29" i="29"/>
  <c r="D25" i="29"/>
  <c r="D22" i="29"/>
  <c r="D15" i="29"/>
  <c r="D55" i="4"/>
  <c r="C55" i="4"/>
  <c r="C29" i="3"/>
  <c r="C28" i="3" s="1"/>
  <c r="C17" i="4"/>
  <c r="C49" i="29"/>
  <c r="C101" i="29"/>
  <c r="C107" i="29"/>
  <c r="C134" i="29"/>
  <c r="C89" i="29"/>
  <c r="C72" i="29"/>
  <c r="C38" i="29"/>
  <c r="C42" i="29"/>
  <c r="C22" i="29"/>
  <c r="C45" i="4"/>
  <c r="D71" i="29" l="1"/>
  <c r="C71" i="29"/>
  <c r="D96" i="29"/>
  <c r="D139" i="29"/>
  <c r="D138" i="29" s="1"/>
  <c r="D26" i="71" l="1"/>
  <c r="D23" i="71"/>
  <c r="D22" i="71"/>
  <c r="D12" i="71"/>
  <c r="E25" i="71" l="1"/>
  <c r="E24" i="7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<sst xmlns="http://schemas.openxmlformats.org/spreadsheetml/2006/main" count="3584" uniqueCount="3181">
  <si>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</si>
  <si>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</si>
  <si>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</si>
  <si>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</si>
  <si>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</si>
  <si>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</si>
  <si>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</si>
  <si>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</si>
  <si>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</si>
  <si>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</si>
  <si>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</si>
  <si>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</si>
  <si>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</si>
  <si>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</si>
  <si>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</si>
  <si>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</si>
  <si>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</si>
  <si>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</si>
  <si>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</si>
  <si>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</si>
  <si>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</si>
  <si>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</si>
  <si>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</si>
  <si>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</si>
  <si>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</si>
  <si>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</si>
  <si>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</si>
  <si>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</si>
  <si>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</si>
  <si>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</si>
  <si>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</si>
  <si>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</si>
  <si>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</si>
  <si>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</si>
  <si>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</si>
  <si>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</si>
  <si>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</si>
  <si>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</si>
  <si>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</si>
  <si>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</si>
  <si>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</si>
  <si>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</si>
  <si>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</si>
  <si>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</si>
  <si>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</si>
  <si>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</si>
  <si>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</si>
  <si>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</si>
  <si>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</si>
  <si>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</si>
  <si>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</si>
  <si>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</si>
  <si>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</si>
  <si>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</si>
  <si>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</si>
  <si>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</si>
  <si>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</si>
  <si>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</si>
  <si>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</si>
  <si>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</si>
  <si>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</si>
  <si>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</si>
  <si>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</si>
  <si>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</si>
  <si>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</si>
  <si>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</si>
  <si>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</si>
  <si>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</si>
  <si>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</si>
  <si>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</si>
  <si>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</si>
  <si>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</si>
  <si>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</si>
  <si>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</si>
  <si>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</si>
  <si>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</si>
  <si>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</si>
  <si>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</si>
  <si>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</si>
  <si>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</si>
  <si>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</si>
  <si>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</si>
  <si>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</si>
  <si>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</si>
  <si>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</si>
  <si>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</si>
  <si>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</si>
  <si>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</si>
  <si>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</si>
  <si>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</si>
  <si>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</si>
  <si>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</si>
  <si>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</si>
  <si>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</si>
  <si>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</si>
  <si>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</si>
  <si>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</si>
  <si>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</si>
  <si>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</si>
  <si>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</si>
  <si>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</si>
  <si>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</si>
  <si>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</si>
  <si>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</si>
  <si>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</si>
  <si>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</si>
  <si>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</si>
  <si>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</si>
  <si>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</si>
  <si>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</si>
  <si>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</si>
  <si>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</si>
  <si>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</si>
  <si>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</si>
  <si>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</si>
  <si>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</si>
  <si>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</si>
  <si>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</si>
  <si>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</si>
  <si>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</si>
  <si>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</si>
  <si>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</si>
  <si>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</si>
  <si>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</si>
  <si>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</si>
  <si>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</si>
  <si>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</si>
  <si>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</si>
  <si>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</si>
  <si>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</si>
  <si>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</si>
  <si>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</si>
  <si>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</si>
  <si>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</si>
  <si>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</si>
  <si>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</si>
  <si>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</si>
  <si>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</si>
  <si>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</si>
  <si>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</si>
  <si>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</si>
  <si>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</si>
  <si>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</si>
  <si>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</si>
  <si>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</si>
  <si>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</si>
  <si>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</si>
  <si>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</si>
  <si>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</si>
  <si>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</si>
  <si>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</si>
  <si>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</si>
  <si>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</si>
  <si>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</si>
  <si>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</si>
  <si>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</si>
  <si>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</si>
  <si>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</si>
  <si>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</si>
  <si>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</si>
  <si>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</si>
  <si>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</si>
  <si>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</si>
  <si>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</si>
  <si>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</si>
  <si>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</si>
  <si>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</si>
  <si>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</si>
  <si>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</si>
  <si>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</si>
  <si>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</si>
  <si>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</si>
  <si>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</si>
  <si>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</si>
  <si>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</si>
  <si>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</si>
  <si>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</si>
  <si>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</si>
  <si>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</si>
  <si>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</si>
  <si>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</si>
  <si>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</si>
  <si>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</si>
  <si>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</si>
  <si>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</si>
  <si>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</si>
  <si>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</si>
  <si>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</si>
  <si>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</si>
  <si>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</si>
  <si>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</si>
  <si>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</si>
  <si>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</si>
  <si>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</si>
  <si>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</si>
  <si>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</si>
  <si>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</si>
  <si>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</si>
  <si>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</si>
  <si>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</si>
  <si>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</si>
  <si>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</si>
  <si>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</si>
  <si>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</si>
  <si>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</si>
  <si>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</si>
  <si>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</si>
  <si>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</si>
  <si>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</si>
  <si>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</si>
  <si>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</si>
  <si>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</si>
  <si>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</si>
  <si>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</si>
  <si>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</si>
  <si>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</si>
  <si>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</si>
  <si>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</si>
  <si>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</si>
  <si>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</si>
  <si>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</si>
  <si>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</si>
  <si>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</si>
  <si>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</si>
  <si>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</si>
  <si>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</si>
  <si>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</si>
  <si>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</si>
  <si>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</si>
  <si>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</si>
  <si>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</si>
  <si>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</si>
  <si>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</si>
  <si>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</si>
  <si>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</si>
  <si>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</si>
  <si>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</si>
  <si>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</si>
  <si>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</si>
  <si>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</si>
  <si>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</si>
  <si>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</si>
  <si>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</si>
  <si>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</si>
  <si>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</si>
  <si>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</si>
  <si>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</si>
  <si>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</si>
  <si>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</si>
  <si>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</si>
  <si>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</si>
  <si>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</si>
  <si>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</si>
  <si>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</si>
  <si>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</si>
  <si>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</si>
  <si>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</si>
  <si>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</si>
  <si>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</si>
  <si>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</si>
  <si>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</si>
  <si>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</si>
  <si>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</si>
  <si>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</si>
  <si>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</si>
  <si>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</si>
  <si>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</si>
  <si>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</si>
  <si>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</si>
  <si>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</si>
  <si>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</si>
  <si>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</si>
  <si>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</si>
  <si>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</si>
  <si>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</si>
  <si>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</si>
  <si>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</si>
  <si>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</si>
  <si>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</si>
  <si>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</si>
  <si>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</si>
  <si>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</si>
  <si>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</si>
  <si>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</si>
  <si>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</si>
  <si>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</si>
  <si>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</si>
  <si>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</si>
  <si>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</si>
  <si>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</si>
  <si>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</si>
  <si>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</si>
  <si>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</si>
  <si>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</si>
  <si>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</si>
  <si>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</si>
  <si>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</si>
  <si>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</si>
  <si>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</si>
  <si>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</si>
  <si>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</si>
  <si>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</si>
  <si>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</si>
  <si>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</si>
  <si>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</si>
  <si>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</si>
  <si>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</si>
  <si>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</si>
  <si>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</si>
  <si>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</si>
  <si>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</si>
  <si>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</si>
  <si>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</si>
  <si>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</si>
  <si>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</si>
  <si>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</si>
  <si>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</si>
  <si>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</si>
  <si>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</si>
  <si>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</si>
  <si>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</si>
  <si>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</si>
  <si>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</si>
  <si>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</si>
  <si>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</si>
  <si>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</si>
  <si>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</si>
  <si>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</si>
  <si>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</si>
  <si>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</si>
  <si>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</si>
  <si>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</si>
  <si>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</si>
  <si>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</si>
  <si>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</si>
  <si>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</si>
  <si>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</si>
  <si>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</si>
  <si>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</si>
  <si>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</si>
  <si>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</si>
  <si>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</si>
  <si>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</si>
  <si>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</si>
  <si>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</si>
  <si>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</si>
  <si>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</si>
  <si>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</si>
  <si>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</si>
  <si>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</si>
  <si>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</si>
  <si>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</si>
  <si>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</si>
  <si>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</si>
  <si>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</si>
  <si>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</si>
  <si>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</si>
  <si>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</si>
  <si>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</si>
  <si>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</si>
  <si>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</si>
  <si>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</si>
  <si>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</si>
  <si>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</si>
  <si>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</si>
  <si>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</si>
  <si>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</si>
  <si>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</si>
  <si>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</si>
  <si>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</si>
  <si>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</si>
  <si>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</si>
  <si>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</si>
  <si>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</si>
  <si>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</si>
  <si>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</si>
  <si>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</si>
  <si>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</si>
  <si>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</si>
  <si>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</si>
  <si>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</si>
  <si>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</si>
  <si>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</si>
  <si>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</si>
  <si>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</si>
  <si>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</si>
  <si>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</si>
  <si>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</si>
  <si>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</si>
  <si>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</si>
  <si>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</si>
  <si>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</si>
  <si>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</si>
  <si>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</si>
  <si>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</si>
  <si>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</si>
  <si>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</si>
  <si>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</si>
  <si>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</si>
  <si>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</si>
  <si>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</si>
  <si>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</si>
  <si>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</si>
  <si>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</si>
  <si>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</si>
  <si>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</si>
  <si>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</si>
  <si>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</si>
  <si>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</si>
  <si>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</si>
  <si>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</si>
  <si>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</si>
  <si>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</si>
  <si>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</si>
  <si>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</si>
  <si>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</si>
  <si>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</si>
  <si>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</si>
  <si>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</si>
  <si>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</si>
  <si>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</si>
  <si>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</si>
  <si>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</si>
  <si>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</si>
  <si>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</si>
  <si>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</si>
  <si>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</si>
  <si>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</si>
  <si>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</si>
  <si>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</si>
  <si>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</si>
  <si>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</si>
  <si>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</si>
  <si>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</si>
  <si>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</si>
  <si>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</si>
  <si>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</si>
  <si>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</si>
  <si>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</si>
  <si>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</si>
  <si>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</si>
  <si>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</si>
  <si>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</si>
  <si>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</si>
  <si>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</si>
  <si>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</si>
  <si>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</si>
  <si>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</si>
  <si>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</si>
  <si>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</si>
  <si>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</si>
  <si>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</si>
  <si>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</si>
  <si>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</si>
  <si>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</si>
  <si>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</si>
  <si>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</si>
  <si>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</si>
  <si>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</si>
  <si>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</si>
  <si>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</si>
  <si>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</si>
  <si>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</si>
  <si>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</si>
  <si>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</si>
  <si>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</si>
  <si>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</si>
  <si>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</si>
  <si>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</si>
  <si>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</si>
  <si>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</si>
  <si>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</si>
  <si>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</si>
  <si>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</si>
  <si>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</si>
  <si>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</si>
  <si>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</si>
  <si>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</si>
  <si>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</si>
  <si>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</si>
  <si>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</si>
  <si>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</si>
  <si>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</si>
  <si>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</si>
  <si>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</si>
  <si>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</si>
  <si>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</si>
  <si>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</si>
  <si>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</si>
  <si>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</si>
  <si>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</si>
  <si>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</si>
  <si>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</si>
  <si>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</si>
  <si>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</si>
  <si>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</si>
  <si>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</si>
  <si>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</si>
  <si>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</si>
  <si>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</si>
  <si>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</si>
  <si>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</si>
  <si>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</si>
  <si>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</si>
  <si>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</si>
  <si>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</si>
  <si>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</si>
  <si>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</si>
  <si>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</si>
  <si>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</si>
  <si>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</si>
  <si>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</si>
  <si>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</si>
  <si>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</si>
  <si>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</si>
  <si>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</si>
  <si>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</si>
  <si>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</si>
  <si>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</si>
  <si>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</si>
  <si>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</si>
  <si>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</si>
  <si>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</si>
  <si>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</si>
  <si>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</si>
  <si>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</si>
  <si>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</si>
  <si>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</si>
  <si>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</si>
  <si>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</si>
  <si>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</si>
  <si>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</si>
  <si>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</si>
  <si>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</si>
  <si>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</si>
  <si>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</si>
  <si>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</si>
  <si>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</si>
  <si>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</si>
  <si>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</si>
  <si>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</si>
  <si>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</si>
  <si>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</si>
  <si>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</si>
  <si>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</si>
  <si>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</si>
  <si>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</si>
  <si>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</si>
  <si>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</si>
  <si>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</si>
  <si>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</si>
  <si>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</si>
  <si>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</si>
  <si>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</si>
  <si>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</si>
  <si>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</si>
  <si>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</si>
  <si>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</si>
  <si>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</si>
  <si>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</si>
  <si>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</si>
  <si>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</si>
  <si>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</si>
  <si>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</si>
  <si>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</si>
  <si>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</si>
  <si>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</si>
  <si>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</si>
  <si>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</si>
  <si>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</si>
  <si>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</si>
  <si>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</si>
  <si>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</si>
  <si>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</si>
  <si>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</si>
  <si>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</si>
  <si>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</si>
  <si>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</si>
  <si>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</si>
  <si>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</si>
  <si>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</si>
  <si>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</si>
  <si>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</si>
  <si>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</si>
  <si>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</si>
  <si>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</si>
  <si>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</si>
  <si>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</si>
  <si>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</si>
  <si>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</si>
  <si>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</si>
  <si>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</si>
  <si>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</si>
  <si>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</si>
  <si>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</si>
  <si>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</si>
  <si>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</si>
  <si>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</si>
  <si>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</si>
  <si>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</si>
  <si>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</si>
  <si>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</si>
  <si>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</si>
  <si>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</si>
  <si>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</si>
  <si>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</si>
  <si>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</si>
  <si>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</si>
  <si>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</si>
  <si>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</si>
  <si>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</si>
  <si>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</si>
  <si>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</si>
  <si>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</si>
  <si>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</si>
  <si>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</si>
  <si>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</si>
  <si>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</si>
  <si>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</si>
  <si>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</si>
  <si>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</si>
  <si>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</si>
  <si>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</si>
  <si>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</si>
  <si>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</si>
  <si>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</si>
  <si>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</si>
  <si>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</si>
  <si>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</si>
  <si>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</si>
  <si>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</si>
  <si>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</si>
  <si>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</si>
  <si>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</si>
  <si>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</si>
  <si>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</si>
  <si>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</si>
  <si>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</si>
  <si>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</si>
  <si>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</si>
  <si>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</si>
  <si>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</si>
  <si>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</si>
  <si>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</si>
  <si>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</si>
  <si>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</si>
  <si>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</si>
  <si>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</si>
  <si>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</si>
  <si>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</si>
  <si>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</si>
  <si>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</si>
  <si>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</si>
  <si>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</si>
  <si>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</si>
  <si>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</si>
  <si>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</si>
  <si>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</si>
  <si>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</si>
  <si>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</si>
  <si>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</si>
  <si>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</si>
  <si>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</si>
  <si>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</si>
  <si>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</si>
  <si>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</si>
  <si>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</si>
  <si>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</si>
  <si>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</si>
  <si>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</si>
  <si>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</si>
  <si>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</si>
  <si>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</si>
  <si>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</si>
  <si>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</si>
  <si>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</si>
  <si>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</si>
  <si>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</si>
  <si>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</si>
  <si>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</si>
  <si>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</si>
  <si>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</si>
  <si>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</si>
  <si>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</si>
  <si>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</si>
  <si>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</si>
  <si>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</si>
  <si>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</si>
  <si>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</si>
  <si>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</si>
  <si>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</si>
  <si>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</si>
  <si>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</si>
  <si>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</si>
  <si>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</si>
  <si>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</si>
  <si>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</si>
  <si>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</si>
  <si>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</si>
  <si>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</si>
  <si>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</si>
  <si>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</si>
  <si>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</si>
  <si>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</si>
  <si>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</si>
  <si>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</si>
  <si>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</si>
  <si>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</si>
  <si>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</si>
  <si>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</si>
  <si>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</si>
  <si>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</si>
  <si>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</si>
  <si>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</si>
  <si>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</si>
  <si>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</si>
  <si>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</si>
  <si>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</si>
  <si>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</si>
  <si>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</si>
  <si>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</si>
  <si>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</si>
  <si>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</si>
  <si>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</si>
  <si>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</si>
  <si>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</si>
  <si>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</si>
  <si>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</si>
  <si>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</si>
  <si>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</si>
  <si>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</si>
  <si>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</si>
  <si>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</si>
  <si>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</si>
  <si>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</si>
  <si>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</si>
  <si>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</si>
  <si>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</si>
  <si>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</si>
  <si>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</si>
  <si>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</si>
  <si>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</si>
  <si>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</si>
  <si>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</si>
  <si>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</si>
  <si>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</si>
  <si>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</si>
  <si>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</si>
  <si>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</si>
  <si>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</si>
  <si>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</si>
  <si>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</si>
  <si>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</si>
  <si>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</si>
  <si>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</si>
  <si>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</si>
  <si>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</si>
  <si>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</si>
  <si>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</si>
  <si>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</si>
  <si>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</si>
  <si>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</si>
  <si>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</si>
  <si>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</si>
  <si>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</si>
  <si>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</si>
  <si>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</si>
  <si>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</si>
  <si>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</si>
  <si>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</si>
  <si>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</si>
  <si>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</si>
  <si>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</si>
  <si>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</si>
  <si>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</si>
  <si>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</si>
  <si>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</si>
  <si>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</si>
  <si>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</si>
  <si>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</si>
  <si>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</si>
  <si>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</si>
  <si>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</si>
  <si>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</si>
  <si>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</si>
  <si>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</si>
  <si>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</si>
  <si>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</si>
  <si>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</si>
  <si>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</si>
  <si>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</si>
  <si>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</si>
  <si>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</si>
  <si>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</si>
  <si>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</si>
  <si>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</si>
  <si>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</si>
  <si>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</si>
  <si>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</si>
  <si>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</si>
  <si>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</si>
  <si>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</si>
  <si>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</si>
  <si>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</si>
  <si>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</si>
  <si>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</si>
  <si>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</si>
  <si>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</si>
  <si>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</si>
  <si>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</si>
  <si>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</si>
  <si>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</si>
  <si>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</si>
  <si>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</si>
  <si>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</si>
  <si>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</si>
  <si>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</si>
  <si>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</si>
  <si>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</si>
  <si>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</si>
  <si>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</si>
  <si>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</si>
  <si>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</si>
  <si>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</si>
  <si>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</si>
  <si>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</si>
  <si>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</si>
  <si>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</si>
  <si>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</si>
  <si>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</si>
  <si>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</si>
  <si>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</si>
  <si>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</si>
  <si>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</si>
  <si>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</si>
  <si>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</si>
  <si>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</si>
  <si>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</si>
  <si>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</si>
  <si>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</si>
  <si>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</si>
  <si>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</si>
  <si>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</si>
  <si>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</si>
  <si>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</si>
  <si>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</si>
  <si>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</si>
  <si>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</si>
  <si>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</si>
  <si>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</si>
  <si>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</si>
  <si>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</si>
  <si>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</si>
  <si>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</si>
  <si>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</si>
  <si>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</si>
  <si>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</si>
  <si>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</si>
  <si>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</si>
  <si>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</si>
  <si>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</si>
  <si>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</si>
  <si>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</si>
  <si>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</si>
  <si>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</si>
  <si>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</si>
  <si>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</si>
  <si>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</si>
  <si>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</si>
  <si>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</si>
  <si>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</si>
  <si>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</si>
  <si>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</si>
  <si>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</si>
  <si>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</si>
  <si>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</si>
  <si>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</si>
  <si>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</si>
  <si>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</si>
  <si>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</si>
  <si>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</si>
  <si>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</si>
  <si>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</si>
  <si>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</si>
  <si>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</si>
  <si>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</si>
  <si>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</si>
  <si>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</si>
  <si>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</si>
  <si>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</si>
  <si>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</si>
  <si>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</si>
  <si>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</si>
  <si>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</si>
  <si>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</si>
  <si>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</si>
  <si>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</si>
  <si>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</si>
  <si>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</si>
  <si>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</si>
  <si>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</si>
  <si>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</si>
  <si>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</si>
  <si>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</si>
  <si>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</si>
  <si>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</si>
  <si>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</si>
  <si>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</si>
  <si>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</si>
  <si>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</si>
  <si>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</si>
  <si>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</si>
  <si>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</si>
  <si>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</si>
  <si>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</si>
  <si>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</si>
  <si>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</si>
  <si>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</si>
  <si>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</si>
  <si>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</si>
  <si>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</si>
  <si>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</si>
  <si>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</si>
  <si>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</si>
  <si>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</si>
  <si>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</si>
  <si>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</si>
  <si>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</si>
  <si>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</si>
  <si>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</si>
  <si>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</si>
  <si>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</si>
  <si>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</si>
  <si>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</si>
  <si>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</si>
  <si>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</si>
  <si>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</si>
  <si>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</si>
  <si>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</si>
  <si>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</si>
  <si>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</si>
  <si>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</si>
  <si>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</si>
  <si>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</si>
  <si>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</si>
  <si>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</si>
  <si>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</si>
  <si>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</si>
  <si>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</si>
  <si>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</si>
  <si>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</si>
  <si>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</si>
  <si>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</si>
  <si>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</si>
  <si>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</si>
  <si>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</si>
  <si>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</si>
  <si>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</si>
  <si>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</si>
  <si>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</si>
  <si>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</si>
  <si>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</si>
  <si>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</si>
  <si>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</si>
  <si>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</si>
  <si>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</si>
  <si>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</si>
  <si>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</si>
  <si>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</si>
  <si>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</si>
  <si>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</si>
  <si>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</si>
  <si>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</si>
  <si>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</si>
  <si>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</si>
  <si>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</si>
  <si>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</si>
  <si>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</si>
  <si>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</si>
  <si>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</si>
  <si>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</si>
  <si>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</si>
  <si>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</si>
  <si>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</si>
  <si>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</si>
  <si>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</si>
  <si>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</si>
  <si>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</si>
  <si>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</si>
  <si>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</si>
  <si>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</si>
  <si>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</si>
  <si>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</si>
  <si>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</si>
  <si>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</si>
  <si>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</si>
  <si>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</si>
  <si>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</si>
  <si>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</si>
  <si>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</si>
  <si>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</si>
  <si>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</si>
  <si>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</si>
  <si>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</si>
  <si>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</si>
  <si>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</si>
  <si>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</si>
  <si>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</si>
  <si>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</si>
  <si>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</si>
  <si>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</si>
  <si>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</si>
  <si>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</si>
  <si>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</si>
  <si>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</si>
  <si>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</si>
  <si>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</si>
  <si>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</si>
  <si>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</si>
  <si>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</si>
  <si>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</si>
  <si>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</si>
  <si>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</si>
  <si>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</si>
  <si>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</si>
  <si>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</si>
  <si>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</si>
  <si>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</si>
  <si>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</si>
  <si>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</si>
  <si>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</si>
  <si>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</si>
  <si>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</si>
  <si>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</si>
  <si>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</si>
  <si>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</si>
  <si>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</si>
  <si>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</si>
  <si>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</si>
  <si>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</si>
  <si>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</si>
  <si>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</si>
  <si>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</si>
  <si>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</si>
  <si>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</si>
  <si>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</si>
  <si>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</si>
  <si>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</si>
  <si>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</si>
  <si>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</si>
  <si>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</si>
  <si>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</si>
  <si>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</si>
  <si>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</si>
  <si>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</si>
  <si>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</si>
  <si>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</si>
  <si>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</si>
  <si>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</si>
  <si>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</si>
  <si>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</si>
  <si>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</si>
  <si>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</si>
  <si>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</si>
  <si>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</si>
  <si>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</si>
  <si>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</si>
  <si>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</si>
  <si>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</si>
  <si>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</si>
  <si>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</si>
  <si>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</si>
  <si>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</si>
  <si>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</si>
  <si>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</si>
  <si>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</si>
  <si>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</si>
  <si>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</si>
  <si>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</si>
  <si>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</si>
  <si>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</si>
  <si>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</si>
  <si>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</si>
  <si>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</si>
  <si>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</si>
  <si>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</si>
  <si>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</si>
  <si>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</si>
  <si>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</si>
  <si>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</si>
  <si>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</si>
  <si>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</si>
  <si>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</si>
  <si>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</si>
  <si>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</si>
  <si>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</si>
  <si>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</si>
  <si>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</si>
  <si>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</si>
  <si>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</si>
  <si>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</si>
  <si>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</si>
  <si>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</si>
  <si>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</si>
  <si>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</si>
  <si>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</si>
  <si>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</si>
  <si>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</si>
  <si>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</si>
  <si>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</si>
  <si>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</si>
  <si>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</si>
  <si>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</si>
  <si>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</si>
  <si>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</si>
  <si>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</si>
  <si>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</si>
  <si>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</si>
  <si>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</si>
  <si>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</si>
  <si>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</si>
  <si>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</si>
  <si>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</si>
  <si>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</si>
  <si>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</si>
  <si>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</si>
  <si>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</si>
  <si>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</si>
  <si>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</si>
  <si>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</si>
  <si>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</si>
  <si>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</si>
  <si>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</si>
  <si>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</si>
  <si>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</si>
  <si>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</si>
  <si>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</si>
  <si>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</si>
  <si>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</si>
  <si>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</si>
  <si>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</si>
  <si>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</si>
  <si>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</si>
  <si>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</si>
  <si>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</si>
  <si>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</si>
  <si>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</si>
  <si>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</si>
  <si>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</si>
  <si>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</si>
  <si>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</si>
  <si>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</si>
  <si>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</si>
  <si>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</si>
  <si>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</si>
  <si>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</si>
  <si>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</si>
  <si>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</si>
  <si>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</si>
  <si>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</si>
  <si>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</si>
  <si>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</si>
  <si>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</si>
  <si>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</si>
  <si>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</si>
  <si>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</si>
  <si>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</si>
  <si>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</si>
  <si>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</si>
  <si>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</si>
  <si>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</si>
  <si>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</si>
  <si>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</si>
  <si>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</si>
  <si>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</si>
  <si>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</si>
  <si>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</si>
  <si>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</si>
  <si>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</si>
  <si>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</si>
  <si>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</si>
  <si>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</si>
  <si>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</si>
  <si>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</si>
  <si>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</si>
  <si>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</si>
  <si>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</si>
  <si>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</si>
  <si>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</si>
  <si>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</si>
  <si>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</si>
  <si>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</si>
  <si>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</si>
  <si>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</si>
  <si>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</si>
  <si>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</si>
  <si>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</si>
  <si>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</si>
  <si>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</si>
  <si>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</si>
  <si>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</si>
  <si>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</si>
  <si>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</si>
  <si>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</si>
  <si>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</si>
  <si>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</si>
  <si>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</si>
  <si>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</si>
  <si>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</si>
  <si>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</si>
  <si>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</si>
  <si>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</si>
  <si>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</si>
  <si>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</si>
  <si>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</si>
  <si>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</si>
  <si>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</si>
  <si>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</si>
  <si>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</si>
  <si>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</si>
  <si>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</si>
  <si>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</si>
  <si>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</si>
  <si>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</si>
  <si>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</si>
  <si>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</si>
  <si>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</si>
  <si>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</si>
  <si>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</si>
  <si>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</si>
  <si>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</si>
  <si>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</si>
  <si>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</si>
  <si>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</si>
  <si>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</si>
  <si>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</si>
  <si>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</si>
  <si>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</si>
  <si>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</si>
  <si>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</si>
  <si>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</si>
  <si>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</si>
  <si>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</si>
  <si>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</si>
  <si>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</si>
  <si>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</si>
  <si>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</si>
  <si>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</si>
  <si>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</si>
  <si>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</si>
  <si>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</si>
  <si>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</si>
  <si>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</si>
  <si>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</si>
  <si>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</si>
  <si>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</si>
  <si>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</si>
  <si>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</si>
  <si>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</si>
  <si>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</si>
  <si>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</si>
  <si>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</si>
  <si>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</si>
  <si>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</si>
  <si>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</si>
  <si>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</si>
  <si>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</si>
  <si>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</si>
  <si>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</si>
  <si>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</si>
  <si>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</si>
  <si>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</si>
  <si>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</si>
  <si>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</si>
  <si>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</si>
  <si>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</si>
  <si>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</si>
  <si>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</si>
  <si>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</si>
  <si>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</si>
  <si>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</si>
  <si>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</si>
  <si>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</si>
  <si>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</si>
  <si>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</si>
  <si>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</si>
  <si>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</si>
  <si>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</si>
  <si>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</si>
  <si>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</si>
  <si>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</si>
  <si>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</si>
  <si>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</si>
  <si>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</si>
  <si>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</si>
  <si>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</si>
  <si>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</si>
  <si>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</si>
  <si>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</si>
  <si>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</si>
  <si>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</si>
  <si>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</si>
  <si>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</si>
  <si>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</si>
  <si>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</si>
  <si>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</si>
  <si>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</si>
  <si>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</si>
  <si>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</si>
  <si>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</si>
  <si>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</si>
  <si>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</si>
  <si>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</si>
  <si>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</si>
  <si>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</si>
  <si>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</si>
  <si>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</si>
  <si>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</si>
  <si>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</si>
  <si>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</si>
  <si>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</si>
  <si>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</si>
  <si>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</si>
  <si>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</si>
  <si>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</si>
  <si>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</si>
  <si>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</si>
  <si>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</si>
  <si>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</si>
  <si>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</si>
  <si>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</si>
  <si>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</si>
  <si>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</si>
  <si>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</si>
  <si>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</si>
  <si>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</si>
  <si>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</si>
  <si>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</si>
  <si>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</si>
  <si>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</si>
  <si>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</si>
  <si>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</si>
  <si>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</si>
  <si>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</si>
  <si>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</si>
  <si>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</si>
  <si>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</si>
  <si>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</si>
  <si>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</si>
  <si>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</si>
  <si>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</si>
  <si>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</si>
  <si>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</si>
  <si>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</si>
  <si>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</si>
  <si>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</si>
  <si>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</si>
  <si>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</si>
  <si>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</si>
  <si>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</si>
  <si>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</si>
  <si>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</si>
  <si>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</si>
  <si>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</si>
  <si>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</si>
  <si>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</si>
  <si>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</si>
  <si>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</si>
  <si>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</si>
  <si>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</si>
  <si>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</si>
  <si>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</si>
  <si>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</si>
  <si>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</si>
  <si>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</si>
  <si>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</si>
  <si>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</si>
  <si>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</si>
  <si>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</si>
  <si>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</si>
  <si>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</si>
  <si>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</si>
  <si>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</si>
  <si>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</si>
  <si>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</si>
  <si>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</si>
  <si>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</si>
  <si>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</si>
  <si>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</si>
  <si>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</si>
  <si>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</si>
  <si>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</si>
  <si>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</si>
  <si>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</si>
  <si>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</si>
  <si>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</si>
  <si>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</si>
  <si>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</si>
  <si>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</si>
  <si>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</si>
  <si>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</si>
  <si>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</si>
  <si>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</si>
  <si>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</si>
  <si>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</si>
  <si>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</si>
  <si>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</si>
  <si>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</si>
  <si>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</si>
  <si>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</si>
  <si>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</si>
  <si>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</si>
  <si>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</si>
  <si>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</si>
  <si>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</si>
  <si>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</si>
  <si>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</si>
  <si>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</si>
  <si>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</si>
  <si>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</si>
  <si>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</si>
  <si>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</si>
  <si>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</si>
  <si>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</si>
  <si>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</si>
  <si>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</si>
  <si>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</si>
  <si>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</si>
  <si>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</si>
  <si>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</si>
  <si>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</si>
  <si>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</si>
  <si>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</si>
  <si>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</si>
  <si>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</si>
  <si>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</si>
  <si>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</si>
  <si>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</si>
  <si>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</si>
  <si>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</si>
  <si>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</si>
  <si>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</si>
  <si>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</si>
  <si>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</si>
  <si>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</si>
  <si>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</si>
  <si>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</si>
  <si>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</si>
  <si>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</si>
  <si>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</si>
  <si>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</si>
  <si>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</si>
  <si>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</si>
  <si>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</si>
  <si>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</si>
  <si>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</si>
  <si>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</si>
  <si>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</si>
  <si>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</si>
  <si>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</si>
  <si>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</si>
  <si>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</si>
  <si>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</si>
  <si>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</si>
  <si>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</si>
  <si>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</si>
  <si>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</si>
  <si>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</si>
  <si>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</si>
  <si>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</si>
  <si>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</si>
  <si>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</si>
  <si>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</si>
  <si>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</si>
  <si>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</si>
  <si>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</si>
  <si>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</si>
  <si>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</si>
  <si>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</si>
  <si>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</si>
  <si>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</si>
  <si>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</si>
  <si>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</si>
  <si>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</si>
  <si>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</si>
  <si>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</si>
  <si>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</si>
  <si>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</si>
  <si>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</si>
  <si>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</si>
  <si>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</si>
  <si>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</si>
  <si>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</si>
  <si>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</si>
  <si>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</si>
  <si>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</si>
  <si>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</si>
  <si>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</si>
  <si>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</si>
  <si>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</si>
  <si>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</si>
  <si>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</si>
  <si>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</si>
  <si>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</si>
  <si>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</si>
  <si>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</si>
  <si>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</si>
  <si>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</si>
  <si>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</si>
  <si>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</si>
  <si>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</si>
  <si>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</si>
  <si>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</si>
  <si>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</si>
  <si>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</si>
  <si>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</si>
  <si>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</si>
  <si>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</si>
  <si>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</si>
  <si>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</si>
  <si>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</si>
  <si>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</si>
  <si>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</si>
  <si>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</si>
  <si>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</si>
  <si>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</si>
  <si>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</si>
  <si>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</si>
  <si>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</si>
  <si>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</si>
  <si>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</si>
  <si>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</si>
  <si>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</si>
  <si>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</si>
  <si>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</si>
  <si>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</si>
  <si>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</si>
  <si>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</si>
  <si>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</si>
  <si>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</si>
  <si>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</si>
  <si>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</si>
  <si>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</si>
  <si>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</si>
  <si>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</si>
  <si>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</si>
  <si>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</si>
  <si>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</si>
  <si>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</si>
  <si>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</si>
  <si>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</si>
  <si>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</si>
  <si>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</si>
  <si>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</si>
  <si>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</si>
  <si>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</si>
  <si>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</si>
  <si>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</si>
  <si>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</si>
  <si>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</si>
  <si>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</si>
  <si>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</si>
  <si>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</si>
  <si>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</si>
  <si>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</si>
  <si>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</si>
  <si>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</si>
  <si>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</si>
  <si>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</si>
  <si>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</si>
  <si>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</si>
  <si>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</si>
  <si>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</si>
  <si>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</si>
  <si>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</si>
  <si>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</si>
  <si>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</si>
  <si>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</si>
  <si>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</si>
  <si>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</si>
  <si>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</si>
  <si>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</si>
  <si>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</si>
  <si>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</si>
  <si>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</si>
  <si>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</si>
  <si>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</si>
  <si>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</si>
  <si>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</si>
  <si>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</si>
  <si>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</si>
  <si>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</si>
  <si>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</si>
  <si>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</si>
  <si>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</si>
  <si>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</si>
  <si>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</si>
  <si>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</si>
  <si>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</si>
  <si>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</si>
  <si>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</si>
  <si>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</si>
  <si>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</si>
  <si>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</si>
  <si>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</si>
  <si>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</si>
  <si>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</si>
  <si>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</si>
  <si>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</si>
  <si>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</si>
  <si>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</si>
  <si>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</si>
  <si>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</si>
  <si>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</si>
  <si>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</si>
  <si>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</si>
  <si>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</si>
  <si>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</si>
  <si>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</si>
  <si>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</si>
  <si>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</si>
  <si>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</si>
  <si>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</si>
  <si>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</si>
  <si>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</si>
  <si>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</si>
  <si>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</si>
  <si>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</si>
  <si>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</si>
  <si>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</si>
  <si>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</si>
  <si>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</si>
  <si>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</si>
  <si>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</si>
  <si>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</si>
  <si>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</si>
  <si>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</si>
  <si>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</si>
  <si>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</si>
  <si>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</si>
  <si>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</si>
  <si>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</si>
  <si>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</si>
  <si>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</si>
  <si>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</si>
  <si>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</si>
  <si>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</si>
  <si>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</si>
  <si>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</si>
  <si>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</si>
  <si>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</si>
  <si>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</si>
  <si>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</si>
  <si>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</si>
  <si>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</si>
  <si>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</si>
  <si>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</si>
  <si>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</si>
  <si>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</si>
  <si>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</si>
  <si>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</si>
  <si>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</si>
  <si>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</si>
  <si>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</si>
  <si>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</si>
  <si>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</si>
  <si>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</si>
  <si>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</si>
  <si>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</si>
  <si>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</si>
  <si>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</si>
  <si>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</si>
  <si>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</si>
  <si>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</si>
  <si>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</si>
  <si>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</si>
  <si>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</si>
  <si>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</si>
  <si>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</si>
  <si>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</si>
  <si>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</si>
  <si>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</si>
  <si>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</si>
  <si>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</si>
  <si>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</si>
  <si>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</si>
  <si>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</si>
  <si>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</si>
  <si>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</si>
  <si>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</si>
  <si>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</si>
  <si>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</si>
  <si>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</si>
  <si>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</si>
  <si>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</si>
  <si>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</si>
  <si>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</si>
  <si>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</si>
  <si>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</si>
  <si>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</si>
  <si>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</si>
  <si>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</si>
  <si>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</si>
  <si>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</si>
  <si>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</si>
  <si>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</si>
  <si>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</si>
  <si>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</si>
  <si>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</si>
  <si>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</si>
  <si>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</si>
  <si>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</si>
  <si>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</si>
  <si>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</si>
  <si>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</si>
  <si>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</si>
  <si>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</si>
  <si>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</si>
  <si>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</si>
  <si>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</si>
  <si>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</si>
  <si>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</si>
  <si>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</si>
  <si>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</si>
  <si>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</si>
  <si>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</si>
  <si>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</si>
  <si>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</si>
  <si>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</si>
  <si>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</si>
  <si>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</si>
  <si>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</si>
  <si>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</si>
  <si>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</si>
  <si>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</si>
  <si>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</si>
  <si>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</si>
  <si>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</si>
  <si>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</si>
  <si>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</si>
  <si>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</si>
  <si>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</si>
  <si>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</si>
  <si>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</si>
  <si>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</si>
  <si>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</si>
  <si>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</si>
  <si>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</si>
  <si>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</si>
  <si>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</si>
  <si>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</si>
  <si>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</si>
  <si>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</si>
  <si>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</si>
  <si>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</si>
  <si>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</si>
  <si>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</si>
  <si>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</si>
  <si>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</si>
  <si>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</si>
  <si>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</si>
  <si>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</si>
  <si>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</si>
  <si>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</si>
  <si>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</si>
  <si>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</si>
  <si>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</si>
  <si>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</si>
  <si>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</si>
  <si>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</si>
  <si>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</si>
  <si>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</si>
  <si>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</si>
  <si>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</si>
  <si>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</si>
  <si>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</si>
  <si>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</si>
  <si>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</si>
  <si>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</si>
  <si>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</si>
  <si>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</si>
  <si>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</si>
  <si>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</si>
  <si>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</si>
  <si>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</si>
  <si>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</si>
  <si>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</si>
  <si>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</si>
  <si>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</si>
  <si>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</si>
  <si>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</si>
  <si>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</si>
  <si>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</si>
  <si>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</si>
  <si>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</si>
  <si>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</si>
  <si>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</si>
  <si>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</si>
  <si>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</si>
  <si>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</si>
  <si>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</si>
  <si>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</si>
  <si>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</si>
  <si>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</si>
  <si>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</si>
  <si>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</si>
  <si>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</si>
  <si>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</si>
  <si>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</si>
  <si>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</si>
  <si>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</si>
  <si>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</si>
  <si>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</si>
  <si>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</si>
  <si>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</si>
  <si>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</si>
  <si>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</si>
  <si>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</si>
  <si>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</si>
  <si>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</si>
  <si>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</si>
  <si>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</si>
  <si>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</si>
  <si>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</si>
  <si>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</si>
  <si>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</si>
  <si>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</si>
  <si>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</si>
  <si>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</si>
  <si>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</si>
  <si>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</si>
  <si>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</si>
  <si>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</si>
  <si>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</si>
  <si>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</si>
  <si>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</si>
  <si>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</si>
  <si>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</si>
  <si>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</si>
  <si>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</si>
  <si>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</si>
  <si>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</si>
  <si>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</si>
  <si>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</si>
  <si>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</si>
  <si>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</si>
  <si>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</si>
  <si>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</si>
  <si>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</si>
  <si>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</si>
  <si>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</si>
  <si>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</si>
  <si>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</si>
  <si>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</si>
  <si>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</si>
  <si>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</si>
  <si>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</si>
  <si>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</si>
  <si>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</si>
  <si>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</si>
  <si>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</si>
  <si>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</si>
  <si>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</si>
  <si>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</si>
  <si>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</si>
  <si>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</si>
  <si>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</si>
  <si>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</si>
  <si>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</si>
  <si>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</si>
  <si>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</si>
  <si>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</si>
  <si>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</si>
  <si>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</si>
  <si>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</si>
  <si>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</si>
  <si>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</si>
  <si>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</si>
  <si>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</si>
  <si>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</si>
  <si>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</si>
  <si>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</si>
  <si>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</si>
  <si>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</si>
  <si>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</si>
  <si>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</si>
  <si>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</si>
  <si>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</si>
  <si>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</si>
  <si>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</si>
  <si>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</si>
  <si>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</si>
  <si>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</si>
  <si>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</si>
  <si>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</si>
  <si>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</si>
  <si>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</si>
  <si>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</si>
  <si>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</si>
  <si>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</si>
  <si>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</si>
  <si>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</si>
  <si>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</si>
  <si>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</si>
  <si>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</si>
  <si>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</si>
  <si>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</si>
  <si>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</si>
  <si>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</si>
  <si>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</si>
  <si>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</si>
  <si>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</si>
  <si>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</si>
  <si>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</si>
  <si>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</si>
  <si>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</si>
  <si>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</si>
  <si>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</si>
  <si>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</si>
  <si>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</si>
  <si>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</si>
  <si>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</si>
  <si>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</si>
  <si>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</si>
  <si>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</si>
  <si>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</si>
  <si>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</si>
  <si>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</si>
  <si>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</si>
  <si>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</si>
  <si>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</si>
  <si>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</si>
  <si>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</si>
  <si>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</si>
  <si>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</si>
  <si>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</si>
  <si>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</si>
  <si>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</si>
  <si>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</si>
  <si>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</si>
  <si>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</si>
  <si>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</si>
  <si>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</si>
  <si>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</si>
  <si>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</si>
  <si>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</si>
  <si>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</si>
  <si>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</si>
  <si>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</si>
  <si>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</si>
  <si>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</si>
  <si>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</si>
  <si>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</si>
  <si>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</si>
  <si>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</si>
  <si>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</si>
  <si>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</si>
  <si>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</si>
  <si>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</si>
  <si>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</si>
  <si>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</si>
  <si>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</si>
  <si>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</si>
  <si>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</si>
  <si>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</si>
  <si>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</si>
  <si>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</si>
  <si>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</si>
  <si>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</si>
  <si>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</si>
  <si>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</si>
  <si>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</si>
  <si>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</si>
  <si>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</si>
  <si>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</si>
  <si>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</si>
  <si>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</si>
  <si>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</si>
  <si>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</si>
  <si>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</si>
  <si>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</si>
  <si>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</si>
  <si>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</si>
  <si>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</si>
  <si>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</si>
  <si>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</si>
  <si>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</si>
  <si>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</si>
  <si>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</si>
  <si>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</si>
  <si>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</si>
  <si>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</si>
  <si>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</si>
  <si>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</si>
  <si>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</si>
  <si>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</si>
  <si>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</si>
  <si>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</si>
  <si>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</si>
  <si>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</si>
  <si>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</si>
  <si>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</si>
  <si>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</si>
  <si>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</si>
  <si>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</si>
  <si>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</si>
  <si>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</si>
  <si>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</si>
  <si>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</si>
  <si>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</si>
  <si>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</si>
  <si>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</si>
  <si>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</si>
  <si>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</si>
  <si>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</si>
  <si>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</si>
  <si>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</si>
  <si>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</si>
  <si>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</si>
  <si>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</si>
  <si>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</si>
  <si>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</si>
  <si>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</si>
  <si>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</si>
  <si>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</si>
  <si>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</si>
  <si>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</si>
  <si>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</si>
  <si>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</si>
  <si>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</si>
  <si>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</si>
  <si>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</si>
  <si>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</si>
  <si>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</si>
  <si>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</si>
  <si>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</si>
  <si>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</si>
  <si>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</si>
  <si>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</si>
  <si>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</si>
  <si>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</si>
  <si>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</si>
  <si>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</si>
  <si>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</si>
  <si>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</si>
  <si>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</si>
  <si>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</si>
  <si>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</si>
  <si>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</si>
  <si>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</si>
  <si>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</si>
  <si>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</si>
  <si>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</si>
  <si>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</si>
  <si>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</si>
  <si>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</si>
  <si>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</si>
  <si>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</si>
  <si>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</si>
  <si>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</si>
  <si>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</si>
  <si>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</si>
  <si>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</si>
  <si>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</si>
  <si>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</si>
  <si>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</si>
  <si>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</si>
  <si>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</si>
  <si>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</si>
  <si>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</si>
  <si>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</si>
  <si>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</si>
  <si>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</si>
  <si>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</si>
  <si>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</si>
  <si>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</si>
  <si>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</si>
  <si>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</si>
  <si>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</si>
  <si>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</si>
  <si>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</si>
  <si>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</si>
  <si>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</si>
  <si>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</si>
  <si>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</si>
  <si>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</si>
  <si>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</si>
  <si>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</si>
  <si>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</si>
  <si>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</si>
  <si>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</si>
  <si>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</si>
  <si>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</si>
  <si>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</si>
  <si>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</si>
  <si>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</si>
  <si>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</si>
  <si>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</si>
  <si>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</si>
  <si>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</si>
  <si>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</si>
  <si>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</si>
  <si>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</si>
  <si>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</si>
  <si>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</si>
  <si>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</si>
  <si>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</si>
  <si>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</si>
  <si>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</si>
  <si>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</si>
  <si>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</si>
  <si>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</si>
  <si>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</si>
  <si>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</si>
  <si>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</si>
  <si>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</si>
  <si>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</si>
  <si>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</si>
  <si>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</si>
  <si>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</si>
  <si>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</si>
  <si>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</si>
  <si>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</si>
  <si>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</si>
  <si>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</si>
  <si>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</si>
  <si>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</si>
  <si>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</si>
  <si>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</si>
  <si>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</si>
  <si>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</si>
  <si>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</si>
  <si>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</si>
  <si>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</si>
  <si>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</si>
  <si>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</si>
  <si>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</si>
  <si>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</si>
  <si>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</si>
  <si>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</si>
  <si>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</si>
  <si>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</si>
  <si>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</si>
  <si>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</si>
  <si>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</si>
  <si>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</si>
  <si>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</si>
  <si>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</si>
  <si>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</si>
  <si>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</si>
  <si>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</si>
  <si>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</si>
  <si>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</si>
  <si>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</si>
  <si>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</si>
  <si>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</si>
  <si>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</si>
  <si>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</si>
  <si>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</si>
  <si>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</si>
  <si>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</si>
  <si>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</si>
  <si>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</si>
  <si>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</si>
  <si>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</si>
  <si>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</si>
  <si>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</si>
  <si>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</si>
  <si>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</si>
  <si>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</si>
  <si>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</si>
  <si>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</si>
  <si>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</si>
  <si>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</si>
  <si>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</si>
  <si>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</si>
  <si>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</si>
  <si>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</si>
  <si>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</si>
  <si>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</si>
  <si>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</si>
  <si>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</si>
  <si>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</si>
  <si>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</si>
  <si>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</si>
  <si>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</si>
  <si>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</si>
  <si>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</si>
  <si>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</si>
  <si>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</si>
  <si>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</si>
  <si>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</si>
  <si>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</si>
  <si>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</si>
  <si>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</si>
  <si>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</si>
  <si>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</si>
  <si>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</si>
  <si>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</si>
  <si>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</si>
  <si>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</si>
  <si>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</si>
  <si>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</si>
  <si>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</si>
  <si>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</si>
  <si>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</si>
  <si>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</si>
  <si>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</si>
  <si>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</si>
  <si>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</si>
  <si>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</si>
  <si>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</si>
  <si>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</si>
  <si>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</si>
  <si>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</si>
  <si>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</si>
  <si>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</si>
  <si>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</si>
  <si>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</si>
  <si>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</si>
  <si>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</si>
  <si>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</si>
  <si>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</si>
  <si>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</si>
  <si>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</si>
  <si>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</si>
  <si>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</si>
  <si>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</si>
  <si>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</si>
  <si>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</si>
  <si>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</si>
  <si>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</si>
  <si>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</si>
  <si>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</si>
  <si>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</si>
  <si>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</si>
  <si>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</si>
  <si>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</si>
  <si>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</si>
  <si>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</si>
  <si>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</si>
  <si>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</si>
  <si>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</si>
  <si>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</si>
  <si>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</si>
  <si>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</si>
  <si>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</si>
  <si>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</si>
  <si>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</si>
  <si>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</si>
  <si>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</si>
  <si>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</si>
  <si>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</si>
  <si>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</si>
  <si>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</si>
  <si>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</si>
  <si>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</si>
  <si>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</si>
  <si>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</si>
  <si>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</si>
  <si>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</si>
  <si>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</si>
  <si>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</si>
  <si>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</si>
  <si>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</si>
  <si>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</si>
  <si>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</si>
  <si>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</si>
  <si>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</si>
  <si>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</si>
  <si>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</si>
  <si>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</si>
  <si>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</si>
  <si>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</si>
  <si>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</si>
  <si>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</si>
  <si>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</si>
  <si>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</si>
  <si>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</si>
  <si>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</si>
  <si>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</si>
  <si>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</si>
  <si>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</si>
  <si>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</si>
  <si>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</si>
  <si>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</si>
  <si>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</si>
  <si>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</si>
  <si>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</si>
  <si>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</si>
  <si>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</si>
  <si>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</si>
  <si>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</si>
  <si>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</si>
  <si>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</si>
  <si>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</si>
  <si>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</si>
  <si>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</si>
  <si>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</si>
  <si>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</si>
  <si>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</si>
  <si>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</si>
  <si>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</si>
  <si>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</si>
  <si>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</si>
  <si>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</si>
  <si>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</si>
  <si>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</si>
  <si>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</si>
  <si>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</si>
  <si>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</si>
  <si>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</si>
  <si>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</si>
  <si>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</si>
  <si>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</si>
  <si>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</si>
  <si>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</si>
  <si>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</si>
  <si>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</si>
  <si>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</si>
  <si>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</si>
  <si>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</si>
  <si>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</si>
  <si>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</si>
  <si>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</si>
  <si>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</si>
  <si>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</si>
  <si>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</si>
  <si>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</si>
  <si>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</si>
  <si>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</si>
  <si>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</si>
  <si>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</si>
  <si>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</si>
  <si>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</si>
  <si>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</si>
  <si>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</si>
  <si>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</si>
  <si>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</si>
  <si>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</si>
  <si>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</si>
  <si>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</si>
  <si>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</si>
  <si>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</si>
  <si>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</si>
  <si>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</si>
  <si>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</si>
  <si>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</si>
  <si>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</si>
  <si>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</si>
  <si>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</si>
  <si>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</si>
  <si>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</si>
  <si>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</si>
  <si>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</si>
  <si>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</si>
  <si>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</si>
  <si>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</si>
  <si>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</si>
  <si>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</si>
  <si>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</si>
  <si>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</si>
  <si>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</si>
  <si>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</si>
  <si>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</si>
  <si>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</si>
  <si>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</si>
  <si>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</si>
  <si>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</si>
  <si>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</si>
  <si>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</si>
  <si>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</si>
  <si>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</si>
  <si>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</si>
  <si>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</si>
  <si>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</si>
  <si>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</si>
  <si>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</si>
  <si>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</si>
  <si>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</si>
  <si>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</si>
  <si>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</si>
  <si>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</si>
  <si>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</si>
  <si>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</si>
  <si>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</si>
  <si>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</si>
  <si>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</si>
  <si>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</si>
  <si>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</si>
  <si>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</si>
  <si>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</si>
  <si>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</si>
  <si>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</si>
  <si>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</si>
  <si>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</si>
  <si>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</si>
  <si>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</si>
  <si>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</si>
  <si>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</si>
  <si>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</si>
  <si>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</si>
  <si>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</si>
  <si>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</si>
  <si>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</si>
  <si>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</si>
  <si>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</si>
  <si>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</si>
  <si>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</si>
  <si>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</si>
  <si>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</si>
  <si>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</si>
  <si>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</si>
  <si>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</si>
  <si>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</si>
  <si>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</si>
  <si>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</si>
  <si>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</si>
  <si>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</si>
  <si>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</si>
  <si>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</si>
  <si>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</si>
  <si>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</si>
  <si>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</si>
  <si>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</si>
  <si>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</si>
  <si>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</si>
  <si>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</si>
  <si>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</si>
  <si>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</si>
  <si>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</si>
  <si>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</si>
  <si>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</si>
  <si>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</si>
  <si>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</si>
  <si>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</si>
  <si>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</si>
  <si>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</si>
  <si>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</si>
  <si>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</si>
  <si>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</si>
  <si>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</si>
  <si>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</si>
  <si>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</si>
  <si>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</si>
  <si>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</si>
  <si>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</si>
  <si>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</si>
  <si>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</si>
  <si>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</si>
  <si>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</si>
  <si>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</si>
  <si>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</si>
  <si>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</si>
  <si>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</si>
  <si>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</si>
  <si>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</si>
  <si>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</si>
  <si>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</si>
  <si>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</si>
  <si>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</si>
  <si>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</si>
  <si>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</si>
  <si>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</si>
  <si>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</si>
  <si>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</si>
  <si>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</si>
  <si>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</si>
  <si>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</si>
  <si>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</si>
  <si>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</si>
  <si>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</si>
  <si>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</si>
  <si>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</si>
  <si>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</si>
  <si>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</si>
  <si>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</si>
  <si>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</si>
  <si>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</si>
  <si>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</si>
  <si>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</si>
  <si>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</si>
  <si>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</si>
  <si>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</si>
  <si>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</si>
  <si>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</si>
  <si>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</si>
  <si>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</si>
  <si>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</si>
  <si>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</si>
  <si>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</si>
  <si>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</si>
  <si>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</si>
  <si>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</si>
  <si>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</si>
  <si>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</si>
  <si>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</si>
  <si>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</si>
  <si>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</si>
  <si>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</si>
  <si>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</si>
  <si>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</si>
  <si>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</si>
  <si>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</si>
  <si>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</si>
  <si>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</si>
  <si>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</si>
  <si>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</si>
  <si>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</si>
  <si>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</si>
  <si>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</si>
  <si>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</si>
  <si>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</si>
  <si>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</si>
  <si>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</si>
  <si>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</si>
  <si>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</si>
  <si>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</si>
  <si>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</si>
  <si>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</si>
  <si>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</si>
  <si>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</si>
  <si>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</si>
  <si>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</si>
  <si>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</si>
  <si>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</si>
  <si>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</si>
  <si>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</si>
  <si>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</si>
  <si>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</si>
  <si>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</si>
  <si>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</si>
  <si>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</si>
  <si>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</si>
  <si>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</si>
  <si>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</si>
  <si>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</si>
  <si>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</si>
  <si>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</si>
  <si>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</si>
  <si>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</si>
  <si>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</si>
  <si>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</si>
  <si>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</si>
  <si>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</si>
  <si>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</si>
  <si>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</si>
  <si>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</si>
  <si>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</si>
  <si>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</si>
  <si>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</si>
  <si>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</si>
  <si>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</si>
  <si>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</si>
  <si>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</si>
  <si>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</si>
  <si>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</si>
  <si>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</si>
  <si>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</si>
  <si>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</si>
  <si>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</si>
  <si>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</si>
  <si>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</si>
  <si>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</si>
  <si>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</si>
  <si>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</si>
  <si>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</si>
  <si>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</si>
  <si>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</si>
  <si>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</si>
  <si>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</si>
  <si>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</si>
  <si>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</si>
  <si>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</si>
  <si>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</si>
  <si>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</si>
  <si>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</si>
  <si>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</si>
  <si>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</si>
  <si>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</si>
  <si>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</si>
  <si>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</si>
  <si>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</si>
  <si>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</si>
  <si>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</si>
  <si>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</si>
  <si>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</si>
  <si>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</si>
  <si>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</si>
  <si>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</si>
  <si>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</si>
  <si>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</si>
  <si>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</si>
  <si>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</si>
  <si>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</si>
  <si>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</si>
  <si>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</si>
  <si>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</si>
  <si>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</si>
  <si>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</si>
  <si>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</si>
  <si>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</si>
  <si>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</si>
  <si>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</si>
  <si>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</si>
  <si>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</si>
  <si>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</si>
  <si>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</si>
  <si>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</si>
  <si>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</si>
  <si>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</si>
  <si>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</si>
  <si>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</si>
  <si>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</si>
  <si>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</si>
  <si>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</si>
  <si>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</si>
  <si>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</si>
  <si>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</si>
  <si>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</si>
  <si>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</si>
  <si>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</si>
  <si>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</si>
  <si>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</si>
  <si>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</si>
  <si>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</si>
  <si>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</si>
  <si>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</si>
  <si>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</si>
  <si>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</si>
  <si>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</si>
  <si>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</si>
  <si>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</si>
  <si>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</si>
  <si>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</si>
  <si>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</si>
  <si>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</si>
  <si>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</si>
  <si>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</si>
  <si>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</si>
  <si>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</si>
  <si>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</si>
  <si>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</si>
  <si>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</si>
  <si>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</si>
  <si>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</si>
  <si>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</si>
  <si>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</si>
  <si>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</si>
  <si>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</si>
  <si>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</si>
  <si>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</si>
  <si>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</si>
  <si>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</si>
  <si>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</si>
  <si>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</si>
  <si>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</si>
  <si>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</si>
  <si>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</si>
  <si>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</si>
  <si>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</si>
  <si>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</si>
  <si>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</si>
  <si>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</si>
  <si>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</si>
  <si>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</si>
  <si>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</si>
  <si>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</si>
  <si>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</si>
  <si>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</si>
  <si>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</si>
  <si>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</si>
  <si>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</si>
  <si>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</si>
  <si>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</si>
  <si>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</si>
  <si>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</si>
  <si>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</si>
  <si>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</si>
  <si>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</si>
  <si>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</si>
  <si>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</si>
  <si>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</si>
  <si>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</si>
  <si>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</si>
  <si>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</si>
  <si>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</si>
  <si>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</si>
  <si>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</si>
  <si>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</si>
  <si>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</si>
  <si>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</si>
  <si>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</si>
  <si>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</si>
  <si>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</si>
  <si>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</si>
  <si>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</si>
  <si>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</si>
  <si>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</si>
  <si>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</si>
  <si>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</si>
  <si>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</si>
  <si>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</si>
  <si>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</si>
  <si>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</si>
  <si>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</si>
  <si>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</si>
  <si>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</si>
  <si>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</si>
  <si>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</si>
  <si>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</si>
  <si>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</si>
  <si>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</si>
  <si>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</si>
  <si>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</si>
  <si>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</si>
  <si>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</si>
  <si>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</si>
  <si>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</si>
  <si>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</si>
  <si>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</si>
  <si>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</si>
  <si>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</si>
  <si>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</si>
  <si>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</si>
  <si>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</si>
  <si>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</si>
  <si>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</si>
  <si>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</si>
  <si>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</si>
  <si>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</si>
  <si>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</si>
  <si>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</si>
  <si>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</si>
  <si>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</si>
  <si>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</si>
  <si>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</si>
  <si>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</si>
  <si>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</si>
  <si>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</si>
  <si>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</si>
  <si>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</si>
  <si>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</si>
  <si>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</si>
  <si>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</si>
  <si>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</si>
  <si>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</si>
  <si>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</si>
  <si>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</si>
  <si>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</si>
  <si>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</si>
  <si>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</si>
  <si>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</si>
  <si>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</si>
  <si>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</si>
  <si>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</si>
  <si>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</si>
  <si>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</si>
  <si>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</si>
  <si>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</si>
  <si>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</si>
  <si>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</si>
  <si>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</si>
  <si>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</si>
  <si>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</si>
  <si>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</si>
  <si>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</si>
  <si>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</si>
  <si>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</si>
  <si>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</si>
  <si>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</si>
  <si>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</si>
  <si>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</si>
  <si>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</si>
  <si>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</si>
  <si>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</si>
  <si>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</si>
  <si>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</si>
  <si>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</si>
  <si>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</si>
  <si>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</si>
  <si>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</si>
  <si>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</si>
  <si>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</si>
  <si>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</si>
  <si>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</si>
  <si>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</si>
  <si>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</si>
  <si>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</si>
  <si>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</si>
  <si>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</si>
  <si>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</si>
  <si>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</si>
  <si>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</si>
  <si>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</si>
  <si>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</si>
  <si>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</si>
  <si>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</si>
  <si>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</si>
  <si>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</si>
  <si>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</si>
  <si>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</si>
  <si>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</si>
  <si>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</si>
  <si>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</si>
  <si>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</si>
  <si>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</si>
  <si>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</si>
  <si>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</si>
  <si>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</si>
  <si>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</si>
  <si>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</si>
  <si>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</si>
  <si>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</si>
  <si>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</si>
  <si>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</si>
  <si>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</si>
  <si>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</si>
  <si>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</si>
  <si>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</si>
  <si>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</si>
  <si>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</si>
  <si>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</si>
  <si>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</si>
  <si>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</si>
  <si>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</si>
  <si>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</si>
  <si>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</si>
  <si>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</si>
  <si>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</si>
  <si>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</si>
  <si>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</si>
  <si>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</si>
  <si>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</si>
  <si>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</si>
  <si>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</si>
  <si>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</si>
  <si>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</si>
  <si>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</si>
  <si>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</si>
  <si>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</si>
  <si>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</si>
  <si>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</si>
  <si>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</si>
  <si>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</si>
  <si>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</si>
  <si>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</si>
  <si>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</si>
  <si>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</si>
  <si>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</si>
  <si>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</si>
  <si>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</si>
  <si>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</si>
  <si>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</si>
  <si>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</si>
  <si>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</si>
  <si>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</si>
  <si>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</si>
  <si>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</si>
  <si>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</si>
  <si>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</si>
  <si>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</si>
  <si>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</si>
  <si>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</si>
  <si>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</si>
  <si>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</si>
  <si>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</si>
  <si>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</si>
  <si>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</si>
  <si>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</si>
  <si>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</si>
  <si>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</si>
  <si>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</si>
  <si>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</si>
  <si>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</si>
  <si>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</si>
  <si>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</si>
  <si>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</si>
  <si>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</si>
  <si>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</si>
  <si>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</si>
  <si>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</si>
  <si>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</si>
  <si>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</si>
  <si>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</si>
  <si>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</si>
  <si>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</si>
  <si>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</si>
  <si>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</si>
  <si>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</si>
  <si>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</si>
  <si>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</si>
  <si>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</si>
  <si>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</si>
  <si>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</si>
  <si>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</si>
  <si>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</si>
  <si>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</si>
  <si>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</si>
  <si>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</si>
  <si>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</si>
  <si>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</si>
  <si>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</si>
  <si>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</si>
  <si>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</si>
  <si>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</si>
  <si>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</si>
  <si>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</si>
  <si>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</si>
  <si>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</si>
  <si>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</si>
  <si>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</si>
  <si>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</si>
  <si>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</si>
  <si>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</si>
  <si>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</si>
  <si>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</si>
  <si>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</si>
  <si>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</si>
  <si>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</si>
  <si>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</si>
  <si>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</si>
  <si>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</si>
  <si>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</si>
  <si>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</si>
  <si>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</si>
  <si>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</si>
  <si>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</si>
  <si>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</si>
  <si>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</si>
  <si>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</si>
  <si>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</si>
  <si>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</si>
  <si>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</si>
  <si>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</si>
  <si>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</si>
  <si>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</si>
  <si>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</si>
  <si>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</si>
  <si>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</si>
  <si>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</si>
  <si>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</si>
  <si>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</si>
  <si>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</si>
  <si>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</si>
  <si>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</si>
  <si>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</si>
  <si>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</si>
  <si>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</si>
  <si>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</si>
  <si>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</si>
  <si>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</si>
  <si>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</si>
  <si>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</si>
  <si>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</si>
  <si>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</si>
  <si>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</si>
  <si>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</si>
  <si>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</si>
  <si>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</si>
  <si>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</si>
  <si>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</si>
  <si>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</si>
  <si>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</si>
  <si>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</si>
  <si>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</si>
  <si>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</si>
  <si>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</si>
  <si>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</si>
  <si>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</si>
  <si>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</si>
  <si>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</si>
  <si>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</si>
  <si>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</si>
  <si>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</si>
  <si>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</si>
  <si>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</si>
  <si>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</si>
  <si>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</si>
  <si>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</si>
  <si>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</si>
  <si>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</si>
  <si>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</si>
  <si>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</si>
  <si>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</si>
  <si>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</si>
  <si>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</si>
  <si>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</si>
  <si>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</si>
  <si>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</si>
  <si>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</si>
  <si>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</si>
  <si>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</si>
  <si>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</si>
  <si>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</si>
  <si>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</si>
  <si>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</si>
  <si>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</si>
  <si>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</si>
  <si>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</si>
  <si>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</si>
  <si>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</si>
  <si>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</si>
  <si>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</si>
  <si>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</si>
  <si>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</si>
  <si>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</si>
  <si>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</si>
  <si>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</si>
  <si>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</si>
  <si>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</si>
  <si>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</si>
  <si>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</si>
  <si>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</si>
  <si>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</si>
  <si>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</si>
  <si>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</si>
  <si>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</si>
  <si>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</si>
  <si>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</si>
  <si>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</si>
  <si>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</si>
  <si>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</si>
  <si>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</si>
  <si>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</si>
  <si>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</si>
  <si>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</si>
  <si>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</si>
  <si>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</si>
  <si>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</si>
  <si>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</si>
  <si>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</si>
  <si>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</si>
  <si>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</si>
  <si>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</si>
  <si>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</si>
  <si>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</si>
  <si>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</si>
  <si>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</si>
  <si>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</si>
  <si>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</si>
  <si>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</si>
  <si>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</si>
  <si>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</si>
  <si>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</si>
  <si>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</si>
  <si>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</si>
  <si>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</si>
  <si>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</si>
  <si>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</si>
  <si>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</si>
  <si>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</si>
  <si>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</si>
  <si>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</si>
  <si>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</si>
  <si>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</si>
  <si>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</si>
  <si>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</si>
  <si>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</si>
  <si>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</si>
  <si>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</si>
  <si>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</si>
  <si>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</si>
  <si>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</si>
  <si>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</si>
  <si>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</si>
  <si>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</si>
  <si>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</si>
  <si>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</si>
  <si>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</si>
  <si>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</si>
  <si>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</si>
  <si>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</si>
  <si>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</si>
  <si>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</si>
  <si>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</si>
  <si>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</si>
  <si>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</si>
  <si>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</si>
  <si>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</si>
  <si>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</si>
  <si>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</si>
  <si>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</si>
  <si>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</si>
  <si>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</si>
  <si>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</si>
  <si>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</si>
  <si>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</si>
  <si>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</si>
  <si>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</si>
  <si>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</si>
  <si>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</si>
  <si>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</si>
  <si>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</si>
  <si>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</si>
  <si>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</si>
  <si>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</si>
  <si>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</si>
  <si>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</si>
  <si>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</si>
  <si>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</si>
  <si>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</si>
  <si>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</si>
  <si>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</si>
  <si>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</si>
  <si>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</si>
  <si>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</si>
  <si>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</si>
  <si>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</si>
  <si>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</si>
  <si>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</si>
  <si>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</si>
  <si>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</si>
  <si>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</si>
  <si>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</si>
  <si>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</si>
  <si>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</si>
  <si>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</si>
  <si>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</si>
  <si>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</si>
  <si>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</si>
  <si>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</si>
  <si>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</si>
  <si>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</si>
  <si>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</si>
  <si>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</si>
  <si>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</si>
  <si>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</si>
  <si>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</si>
  <si>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</si>
  <si>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</si>
  <si>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</si>
  <si>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</si>
  <si>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</si>
  <si>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</si>
  <si>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</si>
  <si>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</si>
  <si>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</si>
  <si>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</si>
  <si>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</si>
  <si>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</si>
  <si>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</si>
  <si>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</si>
  <si>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</si>
  <si>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</si>
  <si>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</si>
  <si>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</si>
  <si>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</si>
  <si>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</si>
  <si>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</si>
  <si>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</si>
  <si>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</si>
  <si>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</si>
  <si>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</si>
  <si>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</si>
  <si>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</si>
  <si>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</si>
  <si>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</si>
  <si>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</si>
  <si>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</si>
  <si>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</si>
  <si>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</si>
  <si>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</si>
  <si>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</si>
  <si>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</si>
  <si>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</si>
  <si>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</si>
  <si>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</si>
  <si>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</si>
  <si>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</si>
  <si>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</si>
  <si>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</si>
  <si>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</si>
  <si>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Fecha de imputación al 16 de junio y fecha de registro al 19 de junio de 2023. La fecha de imputación representa los gastos o ingresos en el momento de su ejecución, mientras que la fecha de registro representa el momento de su registro en el sistema, en la medida que se van regularizando los pagos.</t>
  </si>
  <si>
    <t>Ejecución 1ro de enero - 16 de junio de 2023*</t>
  </si>
  <si>
    <t>Ejecución 1ro de enero - 16 de junio de 2023 *</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</si>
  <si>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</si>
  <si>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 xml:space="preserve">      Ejecución 1ro de enero - 16 de junio 2023 (fecha de imputación)</t>
  </si>
  <si>
    <t>Ejecución 1ro de enero - 19 de junio 2023 (fecha de registro)</t>
  </si>
  <si>
    <t>No Informado-</t>
  </si>
  <si>
    <t>00-NO CLASIFICADO**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</si>
</sst>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CC81A7CC-371F-4BD4-923E-77144DEE0654}"/>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17ECA77D-A523-4213-BFAE-32A3BD0F37B1}"/>
            </a:ext>
          </a:extLst>
        </xdr:cNvPr>
        <xdr:cNvPicPr>
          <a:picLocks noChangeAspect="1"/>
        </xdr:cNvPicPr>
      </xdr:nvPicPr>
      <xdr:blipFill>
        <a:blip xmlns:r="http://schemas.openxmlformats.org/officeDocument/2006/relationships" r:embed="rId2"/>
        <a:stretch>
          <a:fillRect/>
        </a:stretch>
      </xdr:blipFill>
      <xdr:spPr>
        <a:xfrm>
          <a:off x="1197948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00F74B7-BB7C-461C-9BB5-78E9FEEE3784}"/>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97.307976041666" createdVersion="8" refreshedVersion="8" minRefreshableVersion="3" recordCount="6819" xr:uid="{A62BBE5F-5CCE-4544-ACE2-B56C96633A75}">
  <cacheSource type="worksheet">
    <worksheetSource ref="A3:T6822" sheet="16.06.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4.6566128730773926E-10" maxValue="119350987783"/>
    </cacheField>
    <cacheField name="Suma de DEVENGADO" numFmtId="165">
      <sharedItems containsSemiMixedTypes="0" containsString="0" containsNumber="1" minValue="0" maxValue="48463049870.94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19">
  <r>
    <s v="2023"/>
    <x v="0"/>
    <x v="0"/>
    <x v="0"/>
    <x v="0"/>
    <s v="1 - Poder Legislativo"/>
    <s v="0101 - SENADO DE LA REPÚBLICA"/>
    <x v="0"/>
    <x v="0"/>
    <x v="0"/>
    <s v="2.1 - REMUNERACIONES Y CONTRIBUCIONES"/>
    <s v="2.1.1 - REMUNERACIONES"/>
    <s v="N"/>
    <s v="00 - N/A"/>
    <s v="10 - FONDO GENERAL"/>
    <s v="(en blanco)"/>
    <s v="99 - MULTIPROVINCIAL"/>
    <n v="1139158661"/>
    <n v="1139158661"/>
    <n v="569579324.46000004"/>
  </r>
  <r>
    <s v="2023"/>
    <x v="0"/>
    <x v="0"/>
    <x v="0"/>
    <x v="0"/>
    <s v="1 - Poder Legislativo"/>
    <s v="0101 - SENADO DE LA REPÚBLICA"/>
    <x v="0"/>
    <x v="0"/>
    <x v="0"/>
    <s v="2.1 - REMUNERACIONES Y CONTRIBUCIONES"/>
    <s v="2.1.2 - SOBRESUELDOS"/>
    <s v="N"/>
    <s v="00 - N/A"/>
    <s v="10 - FONDO GENERAL"/>
    <s v="(en blanco)"/>
    <s v="99 - MULTIPROVINCIAL"/>
    <n v="115200000"/>
    <n v="115200000"/>
    <n v="57600000.060000025"/>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4612999.94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80894231.54000002"/>
  </r>
  <r>
    <s v="2023"/>
    <x v="0"/>
    <x v="0"/>
    <x v="0"/>
    <x v="0"/>
    <s v="1 - Poder Legislativo"/>
    <s v="0101 - SENADO DE LA REPÚBLICA"/>
    <x v="0"/>
    <x v="0"/>
    <x v="0"/>
    <s v="2.2 - CONTRATACIÓN DE SERVICIOS"/>
    <s v="2.2.1 - SERVICIOS BÁSICOS"/>
    <s v="N"/>
    <s v="00 - N/A"/>
    <s v="10 - FONDO GENERAL"/>
    <s v="(en blanco)"/>
    <s v="99 - MULTIPROVINCIAL"/>
    <n v="38250000"/>
    <n v="38250000"/>
    <n v="19125000.119999997"/>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6500000.020000003"/>
  </r>
  <r>
    <s v="2023"/>
    <x v="0"/>
    <x v="0"/>
    <x v="0"/>
    <x v="0"/>
    <s v="1 - Poder Legislativo"/>
    <s v="0101 - SENADO DE LA REPÚBLICA"/>
    <x v="0"/>
    <x v="0"/>
    <x v="0"/>
    <s v="2.2 - CONTRATACIÓN DE SERVICIOS"/>
    <s v="2.2.3 - VIÁTICOS"/>
    <s v="N"/>
    <s v="00 - N/A"/>
    <s v="10 - FONDO GENERAL"/>
    <s v="(en blanco)"/>
    <s v="99 - MULTIPROVINCIAL"/>
    <n v="34676000"/>
    <n v="34676000"/>
    <n v="17338000.02"/>
  </r>
  <r>
    <s v="2023"/>
    <x v="0"/>
    <x v="0"/>
    <x v="0"/>
    <x v="0"/>
    <s v="1 - Poder Legislativo"/>
    <s v="0101 - SENADO DE LA REPÚBLICA"/>
    <x v="0"/>
    <x v="0"/>
    <x v="0"/>
    <s v="2.2 - CONTRATACIÓN DE SERVICIOS"/>
    <s v="2.2.4 - TRANSPORTE Y ALMACENAJE"/>
    <s v="N"/>
    <s v="00 - N/A"/>
    <s v="10 - FONDO GENERAL"/>
    <s v="(en blanco)"/>
    <s v="99 - MULTIPROVINCIAL"/>
    <n v="7650000"/>
    <n v="7650000"/>
    <n v="3824998.0199999996"/>
  </r>
  <r>
    <s v="2023"/>
    <x v="0"/>
    <x v="0"/>
    <x v="0"/>
    <x v="0"/>
    <s v="1 - Poder Legislativo"/>
    <s v="0101 - SENADO DE LA REPÚBLICA"/>
    <x v="0"/>
    <x v="0"/>
    <x v="0"/>
    <s v="2.2 - CONTRATACIÓN DE SERVICIOS"/>
    <s v="2.2.5 - ALQUILERES Y RENTAS"/>
    <s v="N"/>
    <s v="00 - N/A"/>
    <s v="10 - FONDO GENERAL"/>
    <s v="(en blanco)"/>
    <s v="99 - MULTIPROVINCIAL"/>
    <n v="33900000"/>
    <n v="33900000"/>
    <n v="16949999.640000001"/>
  </r>
  <r>
    <s v="2023"/>
    <x v="0"/>
    <x v="0"/>
    <x v="0"/>
    <x v="0"/>
    <s v="1 - Poder Legislativo"/>
    <s v="0101 - SENADO DE LA REPÚBLICA"/>
    <x v="0"/>
    <x v="0"/>
    <x v="0"/>
    <s v="2.2 - CONTRATACIÓN DE SERVICIOS"/>
    <s v="2.2.6 - SEGUROS"/>
    <s v="N"/>
    <s v="00 - N/A"/>
    <s v="10 - FONDO GENERAL"/>
    <s v="(en blanco)"/>
    <s v="99 - MULTIPROVINCIAL"/>
    <n v="79100000"/>
    <n v="79100000"/>
    <n v="39550000.020000003"/>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21350000.040000007"/>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11767500.11999999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25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5350007.88"/>
  </r>
  <r>
    <s v="2023"/>
    <x v="0"/>
    <x v="0"/>
    <x v="0"/>
    <x v="0"/>
    <s v="1 - Poder Legislativo"/>
    <s v="0101 - SENADO DE LA REPÚBLICA"/>
    <x v="0"/>
    <x v="0"/>
    <x v="0"/>
    <s v="2.3 - MATERIALES Y SUMINISTROS"/>
    <s v="2.3.2 - TEXTILES Y VESTUARIOS"/>
    <s v="N"/>
    <s v="00 - N/A"/>
    <s v="10 - FONDO GENERAL"/>
    <s v="(en blanco)"/>
    <s v="99 - MULTIPROVINCIAL"/>
    <n v="2500000"/>
    <n v="2500000"/>
    <n v="1249999.98"/>
  </r>
  <r>
    <s v="2023"/>
    <x v="0"/>
    <x v="0"/>
    <x v="0"/>
    <x v="0"/>
    <s v="1 - Poder Legislativo"/>
    <s v="0101 - SENADO DE LA REPÚBLICA"/>
    <x v="0"/>
    <x v="0"/>
    <x v="0"/>
    <s v="2.3 - MATERIALES Y SUMINISTROS"/>
    <s v="2.3.3 - PAPEL, CARTÓN E IMPRESOS"/>
    <s v="N"/>
    <s v="00 - N/A"/>
    <s v="10 - FONDO GENERAL"/>
    <s v="(en blanco)"/>
    <s v="99 - MULTIPROVINCIAL"/>
    <n v="9100000"/>
    <n v="9100000"/>
    <n v="4550000.0399999991"/>
  </r>
  <r>
    <s v="2023"/>
    <x v="0"/>
    <x v="0"/>
    <x v="0"/>
    <x v="0"/>
    <s v="1 - Poder Legislativo"/>
    <s v="0101 - SENADO DE LA REPÚBLICA"/>
    <x v="0"/>
    <x v="0"/>
    <x v="0"/>
    <s v="2.3 - MATERIALES Y SUMINISTROS"/>
    <s v="2.3.4 - PRODUCTOS FARMACÉUTICOS"/>
    <s v="N"/>
    <s v="00 - N/A"/>
    <s v="10 - FONDO GENERAL"/>
    <s v="(en blanco)"/>
    <s v="99 - MULTIPROVINCIAL"/>
    <n v="800000"/>
    <n v="800000"/>
    <n v="400000.01999999996"/>
  </r>
  <r>
    <s v="2023"/>
    <x v="0"/>
    <x v="0"/>
    <x v="0"/>
    <x v="0"/>
    <s v="1 - Poder Legislativo"/>
    <s v="0101 - SENADO DE LA REPÚBLICA"/>
    <x v="0"/>
    <x v="0"/>
    <x v="0"/>
    <s v="2.3 - MATERIALES Y SUMINISTROS"/>
    <s v="2.3.5 - CUERO, CAUCHO Y PLÁSTICO"/>
    <s v="N"/>
    <s v="00 - N/A"/>
    <s v="10 - FONDO GENERAL"/>
    <s v="(en blanco)"/>
    <s v="99 - MULTIPROVINCIAL"/>
    <n v="3850000"/>
    <n v="3850000"/>
    <n v="1925000.0399999996"/>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850000.0399999996"/>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2310000.040000007"/>
  </r>
  <r>
    <s v="2023"/>
    <x v="0"/>
    <x v="0"/>
    <x v="0"/>
    <x v="0"/>
    <s v="1 - Poder Legislativo"/>
    <s v="0101 - SENADO DE LA REPÚBLICA"/>
    <x v="0"/>
    <x v="0"/>
    <x v="0"/>
    <s v="2.3 - MATERIALES Y SUMINISTROS"/>
    <s v="2.3.9 - PRODUCTOS Y ÚTILES VARIOS"/>
    <s v="N"/>
    <s v="00 - N/A"/>
    <s v="10 - FONDO GENERAL"/>
    <s v="(en blanco)"/>
    <s v="99 - MULTIPROVINCIAL"/>
    <n v="10950000"/>
    <n v="10950000"/>
    <n v="5475000"/>
  </r>
  <r>
    <s v="2023"/>
    <x v="0"/>
    <x v="0"/>
    <x v="0"/>
    <x v="0"/>
    <s v="1 - Poder Legislativo"/>
    <s v="0102 - CÁMARA DE DIPUTADOS"/>
    <x v="0"/>
    <x v="0"/>
    <x v="0"/>
    <s v="2.1 - REMUNERACIONES Y CONTRIBUCIONES"/>
    <s v="2.1.1 - REMUNERACIONES"/>
    <s v="N"/>
    <s v="00 - N/A"/>
    <s v="10 - FONDO GENERAL"/>
    <s v="(en blanco)"/>
    <s v="99 - MULTIPROVINCIAL"/>
    <n v="1603005934"/>
    <n v="1827796251"/>
    <n v="873976512.69999969"/>
  </r>
  <r>
    <s v="2023"/>
    <x v="0"/>
    <x v="0"/>
    <x v="0"/>
    <x v="0"/>
    <s v="1 - Poder Legislativo"/>
    <s v="0102 - CÁMARA DE DIPUTADOS"/>
    <x v="0"/>
    <x v="0"/>
    <x v="0"/>
    <s v="2.1 - REMUNERACIONES Y CONTRIBUCIONES"/>
    <s v="2.1.2 - SOBRESUELDOS"/>
    <s v="N"/>
    <s v="00 - N/A"/>
    <s v="10 - FONDO GENERAL"/>
    <s v="(en blanco)"/>
    <s v="99 - MULTIPROVINCIAL"/>
    <n v="168385633"/>
    <n v="197385633"/>
    <n v="157774322"/>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051471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949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83709090.19999993"/>
  </r>
  <r>
    <s v="2023"/>
    <x v="0"/>
    <x v="0"/>
    <x v="0"/>
    <x v="0"/>
    <s v="1 - Poder Legislativo"/>
    <s v="0102 - CÁMARA DE DIPUTADOS"/>
    <x v="0"/>
    <x v="0"/>
    <x v="0"/>
    <s v="2.2 - CONTRATACIÓN DE SERVICIOS"/>
    <s v="2.2.1 - SERVICIOS BÁSICOS"/>
    <s v="N"/>
    <s v="00 - N/A"/>
    <s v="10 - FONDO GENERAL"/>
    <s v="(en blanco)"/>
    <s v="99 - MULTIPROVINCIAL"/>
    <n v="79689508"/>
    <n v="79689508"/>
    <n v="39735280.329999991"/>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70750719.5"/>
  </r>
  <r>
    <s v="2023"/>
    <x v="0"/>
    <x v="0"/>
    <x v="0"/>
    <x v="0"/>
    <s v="1 - Poder Legislativo"/>
    <s v="0102 - CÁMARA DE DIPUTADOS"/>
    <x v="0"/>
    <x v="0"/>
    <x v="0"/>
    <s v="2.2 - CONTRATACIÓN DE SERVICIOS"/>
    <s v="2.2.3 - VIÁTICOS"/>
    <s v="N"/>
    <s v="00 - N/A"/>
    <s v="10 - FONDO GENERAL"/>
    <s v="(en blanco)"/>
    <s v="99 - MULTIPROVINCIAL"/>
    <n v="218000000"/>
    <n v="218000000"/>
    <n v="104661137.95999998"/>
  </r>
  <r>
    <s v="2023"/>
    <x v="0"/>
    <x v="0"/>
    <x v="0"/>
    <x v="0"/>
    <s v="1 - Poder Legislativo"/>
    <s v="0102 - CÁMARA DE DIPUTADOS"/>
    <x v="0"/>
    <x v="0"/>
    <x v="0"/>
    <s v="2.2 - CONTRATACIÓN DE SERVICIOS"/>
    <s v="2.2.4 - TRANSPORTE Y ALMACENAJE"/>
    <s v="N"/>
    <s v="00 - N/A"/>
    <s v="10 - FONDO GENERAL"/>
    <s v="(en blanco)"/>
    <s v="99 - MULTIPROVINCIAL"/>
    <n v="20040000"/>
    <n v="20040000"/>
    <n v="18348056.670000002"/>
  </r>
  <r>
    <s v="2023"/>
    <x v="0"/>
    <x v="0"/>
    <x v="0"/>
    <x v="0"/>
    <s v="1 - Poder Legislativo"/>
    <s v="0102 - CÁMARA DE DIPUTADOS"/>
    <x v="0"/>
    <x v="0"/>
    <x v="0"/>
    <s v="2.2 - CONTRATACIÓN DE SERVICIOS"/>
    <s v="2.2.5 - ALQUILERES Y RENTAS"/>
    <s v="N"/>
    <s v="00 - N/A"/>
    <s v="10 - FONDO GENERAL"/>
    <s v="(en blanco)"/>
    <s v="99 - MULTIPROVINCIAL"/>
    <n v="15513195"/>
    <n v="15513195"/>
    <n v="11815872.17"/>
  </r>
  <r>
    <s v="2023"/>
    <x v="0"/>
    <x v="0"/>
    <x v="0"/>
    <x v="0"/>
    <s v="1 - Poder Legislativo"/>
    <s v="0102 - CÁMARA DE DIPUTADOS"/>
    <x v="0"/>
    <x v="0"/>
    <x v="0"/>
    <s v="2.2 - CONTRATACIÓN DE SERVICIOS"/>
    <s v="2.2.6 - SEGUROS"/>
    <s v="N"/>
    <s v="00 - N/A"/>
    <s v="10 - FONDO GENERAL"/>
    <s v="(en blanco)"/>
    <s v="99 - MULTIPROVINCIAL"/>
    <n v="244752000"/>
    <n v="244752000"/>
    <n v="139335000.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1400291.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71607121.83999997"/>
  </r>
  <r>
    <s v="2023"/>
    <x v="0"/>
    <x v="0"/>
    <x v="0"/>
    <x v="0"/>
    <s v="1 - Poder Legislativo"/>
    <s v="0102 - CÁMARA DE DIPUTADOS"/>
    <x v="0"/>
    <x v="0"/>
    <x v="0"/>
    <s v="2.3 - MATERIALES Y SUMINISTROS"/>
    <s v="2.3.1 - ALIMENTOS Y PRODUCTOS AGROFORESTALES"/>
    <s v="N"/>
    <s v="00 - N/A"/>
    <s v="10 - FONDO GENERAL"/>
    <s v="(en blanco)"/>
    <s v="99 - MULTIPROVINCIAL"/>
    <n v="65000000"/>
    <n v="65000000"/>
    <n v="34546327.920000002"/>
  </r>
  <r>
    <s v="2023"/>
    <x v="0"/>
    <x v="0"/>
    <x v="0"/>
    <x v="0"/>
    <s v="1 - Poder Legislativo"/>
    <s v="0102 - CÁMARA DE DIPUTADOS"/>
    <x v="0"/>
    <x v="0"/>
    <x v="0"/>
    <s v="2.3 - MATERIALES Y SUMINISTROS"/>
    <s v="2.3.2 - TEXTILES Y VESTUARIOS"/>
    <s v="N"/>
    <s v="00 - N/A"/>
    <s v="10 - FONDO GENERAL"/>
    <s v="(en blanco)"/>
    <s v="99 - MULTIPROVINCIAL"/>
    <n v="800000"/>
    <n v="800000"/>
    <n v="234803.33999999997"/>
  </r>
  <r>
    <s v="2023"/>
    <x v="0"/>
    <x v="0"/>
    <x v="0"/>
    <x v="0"/>
    <s v="1 - Poder Legislativo"/>
    <s v="0102 - CÁMARA DE DIPUTADOS"/>
    <x v="0"/>
    <x v="0"/>
    <x v="0"/>
    <s v="2.3 - MATERIALES Y SUMINISTROS"/>
    <s v="2.3.3 - PAPEL, CARTÓN E IMPRESOS"/>
    <s v="N"/>
    <s v="00 - N/A"/>
    <s v="10 - FONDO GENERAL"/>
    <s v="(en blanco)"/>
    <s v="99 - MULTIPROVINCIAL"/>
    <n v="6500000"/>
    <n v="6500000"/>
    <n v="4120355.99"/>
  </r>
  <r>
    <s v="2023"/>
    <x v="0"/>
    <x v="0"/>
    <x v="0"/>
    <x v="0"/>
    <s v="1 - Poder Legislativo"/>
    <s v="0102 - CÁMARA DE DIPUTADOS"/>
    <x v="0"/>
    <x v="0"/>
    <x v="0"/>
    <s v="2.3 - MATERIALES Y SUMINISTROS"/>
    <s v="2.3.5 - CUERO, CAUCHO Y PLÁSTICO"/>
    <s v="N"/>
    <s v="00 - N/A"/>
    <s v="10 - FONDO GENERAL"/>
    <s v="(en blanco)"/>
    <s v="99 - MULTIPROVINCIAL"/>
    <n v="11075000"/>
    <n v="11075000"/>
    <n v="3975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15655.33000000007"/>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55934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3220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209957429.06"/>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9858519.6099999994"/>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2013710.879999999"/>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31652262.620000008"/>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7028773.5799999991"/>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35489.94"/>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205739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98594.9299999999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5590242.0199999996"/>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6065216.899999999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41546.1699999999"/>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856072.3999999999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065000"/>
    <n v="437743.1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425777.06"/>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26283.54"/>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381834.299999999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6620000"/>
    <n v="987015.88"/>
  </r>
  <r>
    <s v="2023"/>
    <x v="0"/>
    <x v="0"/>
    <x v="0"/>
    <x v="0"/>
    <s v="2 - Poder Ejecutivo"/>
    <s v="0201 - PRESIDENCIA DE LA REPÚBLICA"/>
    <x v="0"/>
    <x v="0"/>
    <x v="2"/>
    <s v="2.1 - REMUNERACIONES Y CONTRIBUCIONES"/>
    <s v="2.1.1 - REMUNERACIONES"/>
    <s v="N"/>
    <s v="00 - N/A"/>
    <s v="10 - FONDO GENERAL"/>
    <s v="(en blanco)"/>
    <s v="99 - MULTIPROVINCIAL"/>
    <n v="5240331855"/>
    <n v="4286564753.1900005"/>
    <n v="1872817031.9700005"/>
  </r>
  <r>
    <s v="2023"/>
    <x v="0"/>
    <x v="0"/>
    <x v="0"/>
    <x v="0"/>
    <s v="2 - Poder Ejecutivo"/>
    <s v="0201 - PRESIDENCIA DE LA REPÚBLICA"/>
    <x v="0"/>
    <x v="0"/>
    <x v="2"/>
    <s v="2.1 - REMUNERACIONES Y CONTRIBUCIONES"/>
    <s v="2.1.1 - REMUNERACIONES"/>
    <s v="N"/>
    <s v="00 - N/A"/>
    <s v="70 - DONACION EXTERNA"/>
    <s v="(en blanco)"/>
    <s v="99 - MULTIPROVINCIAL"/>
    <n v="0"/>
    <n v="27707825.719999999"/>
    <n v="11503247.43"/>
  </r>
  <r>
    <s v="2023"/>
    <x v="0"/>
    <x v="0"/>
    <x v="0"/>
    <x v="0"/>
    <s v="2 - Poder Ejecutivo"/>
    <s v="0201 - PRESIDENCIA DE LA REPÚBLICA"/>
    <x v="0"/>
    <x v="0"/>
    <x v="2"/>
    <s v="2.1 - REMUNERACIONES Y CONTRIBUCIONES"/>
    <s v="2.1.2 - SOBRESUELDOS"/>
    <s v="N"/>
    <s v="00 - N/A"/>
    <s v="10 - FONDO GENERAL"/>
    <s v="(en blanco)"/>
    <s v="99 - MULTIPROVINCIAL"/>
    <n v="971931436"/>
    <n v="967616510.50999999"/>
    <n v="251075511.88000011"/>
  </r>
  <r>
    <s v="2023"/>
    <x v="0"/>
    <x v="0"/>
    <x v="0"/>
    <x v="0"/>
    <s v="2 - Poder Ejecutivo"/>
    <s v="0201 - PRESIDENCIA DE LA REPÚBLICA"/>
    <x v="0"/>
    <x v="0"/>
    <x v="2"/>
    <s v="2.1 - REMUNERACIONES Y CONTRIBUCIONES"/>
    <s v="2.1.2 - SOBRESUELDOS"/>
    <s v="N"/>
    <s v="00 - N/A"/>
    <s v="70 - DONACION EXTERNA"/>
    <s v="(en blanco)"/>
    <s v="99 - MULTIPROVINCIAL"/>
    <n v="0"/>
    <n v="2520000"/>
    <n v="1329333.33"/>
  </r>
  <r>
    <s v="2023"/>
    <x v="0"/>
    <x v="0"/>
    <x v="0"/>
    <x v="0"/>
    <s v="2 - Poder Ejecutivo"/>
    <s v="0201 - PRESIDENCIA DE LA REPÚBLICA"/>
    <x v="0"/>
    <x v="0"/>
    <x v="2"/>
    <s v="2.1 - REMUNERACIONES Y CONTRIBUCIONES"/>
    <s v="2.1.3 - DIETAS Y GASTOS DE REPRESENTACIÓN"/>
    <s v="N"/>
    <s v="00 - N/A"/>
    <s v="10 - FONDO GENERAL"/>
    <s v="(en blanco)"/>
    <s v="99 - MULTIPROVINCIAL"/>
    <n v="1010000"/>
    <n v="1043000"/>
    <n v="19020.8"/>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5000014"/>
    <n v="273516676"/>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431643.5299999998"/>
  </r>
  <r>
    <s v="2023"/>
    <x v="0"/>
    <x v="0"/>
    <x v="0"/>
    <x v="0"/>
    <s v="2 - Poder Ejecutivo"/>
    <s v="0201 - PRESIDENCIA DE LA REPÚBLICA"/>
    <x v="0"/>
    <x v="0"/>
    <x v="2"/>
    <s v="2.2 - CONTRATACIÓN DE SERVICIOS"/>
    <s v="2.2.1 - SERVICIOS BÁSICOS"/>
    <s v="N"/>
    <s v="00 - N/A"/>
    <s v="10 - FONDO GENERAL"/>
    <s v="(en blanco)"/>
    <s v="99 - MULTIPROVINCIAL"/>
    <n v="208465972"/>
    <n v="212126246.72"/>
    <n v="91480858.749999985"/>
  </r>
  <r>
    <s v="2023"/>
    <x v="0"/>
    <x v="0"/>
    <x v="0"/>
    <x v="0"/>
    <s v="2 - Poder Ejecutivo"/>
    <s v="0201 - PRESIDENCIA DE LA REPÚBLICA"/>
    <x v="0"/>
    <x v="0"/>
    <x v="2"/>
    <s v="2.2 - CONTRATACIÓN DE SERVICIOS"/>
    <s v="2.2.1 - SERVICIOS BÁSICOS"/>
    <s v="N"/>
    <s v="00 - N/A"/>
    <s v="70 - DONACION EXTERNA"/>
    <s v="(en blanco)"/>
    <s v="99 - MULTIPROVINCIAL"/>
    <n v="0"/>
    <n v="420000"/>
    <n v="121969.4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96543989.4000001"/>
    <n v="1314654913.54"/>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6259338"/>
    <n v="141508285.75999999"/>
  </r>
  <r>
    <s v="2023"/>
    <x v="0"/>
    <x v="0"/>
    <x v="0"/>
    <x v="0"/>
    <s v="2 - Poder Ejecutivo"/>
    <s v="0201 - PRESIDENCIA DE LA REPÚBLICA"/>
    <x v="0"/>
    <x v="0"/>
    <x v="2"/>
    <s v="2.2 - CONTRATACIÓN DE SERVICIOS"/>
    <s v="2.2.3 - VIÁTICOS"/>
    <s v="N"/>
    <s v="00 - N/A"/>
    <s v="70 - DONACION EXTERNA"/>
    <s v="(en blanco)"/>
    <s v="99 - MULTIPROVINCIAL"/>
    <n v="0"/>
    <n v="1182000"/>
    <n v="427000"/>
  </r>
  <r>
    <s v="2023"/>
    <x v="0"/>
    <x v="0"/>
    <x v="0"/>
    <x v="0"/>
    <s v="2 - Poder Ejecutivo"/>
    <s v="0201 - PRESIDENCIA DE LA REPÚBLICA"/>
    <x v="0"/>
    <x v="0"/>
    <x v="2"/>
    <s v="2.2 - CONTRATACIÓN DE SERVICIOS"/>
    <s v="2.2.4 - TRANSPORTE Y ALMACENAJE"/>
    <s v="N"/>
    <s v="00 - N/A"/>
    <s v="10 - FONDO GENERAL"/>
    <s v="(en blanco)"/>
    <s v="99 - MULTIPROVINCIAL"/>
    <n v="188367600"/>
    <n v="194212802.46000001"/>
    <n v="110360378.47999999"/>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7293319.78999999"/>
    <n v="63938937.460000001"/>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546191"/>
    <n v="57178861.810000017"/>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0926140.98999998"/>
    <n v="30409567.120000012"/>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60250418.25999999"/>
    <n v="238738153.78999999"/>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100000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60346388.659999989"/>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5605582.56"/>
    <n v="34266977.520000003"/>
  </r>
  <r>
    <s v="2023"/>
    <x v="0"/>
    <x v="0"/>
    <x v="0"/>
    <x v="0"/>
    <s v="2 - Poder Ejecutivo"/>
    <s v="0201 - PRESIDENCIA DE LA REPÚBLICA"/>
    <x v="0"/>
    <x v="0"/>
    <x v="2"/>
    <s v="2.3 - MATERIALES Y SUMINISTROS"/>
    <s v="2.3.2 - TEXTILES Y VESTUARIOS"/>
    <s v="N"/>
    <s v="00 - N/A"/>
    <s v="10 - FONDO GENERAL"/>
    <s v="(en blanco)"/>
    <s v="99 - MULTIPROVINCIAL"/>
    <n v="33568168"/>
    <n v="22210048"/>
    <n v="3072345.0500000007"/>
  </r>
  <r>
    <s v="2023"/>
    <x v="0"/>
    <x v="0"/>
    <x v="0"/>
    <x v="0"/>
    <s v="2 - Poder Ejecutivo"/>
    <s v="0201 - PRESIDENCIA DE LA REPÚBLICA"/>
    <x v="0"/>
    <x v="0"/>
    <x v="2"/>
    <s v="2.3 - MATERIALES Y SUMINISTROS"/>
    <s v="2.3.3 - PAPEL, CARTÓN E IMPRESOS"/>
    <s v="N"/>
    <s v="00 - N/A"/>
    <s v="10 - FONDO GENERAL"/>
    <s v="(en blanco)"/>
    <s v="99 - MULTIPROVINCIAL"/>
    <n v="35253559"/>
    <n v="29814806.300000001"/>
    <n v="7133706.6000000015"/>
  </r>
  <r>
    <s v="2023"/>
    <x v="0"/>
    <x v="0"/>
    <x v="0"/>
    <x v="0"/>
    <s v="2 - Poder Ejecutivo"/>
    <s v="0201 - PRESIDENCIA DE LA REPÚBLICA"/>
    <x v="0"/>
    <x v="0"/>
    <x v="2"/>
    <s v="2.3 - MATERIALES Y SUMINISTROS"/>
    <s v="2.3.4 - PRODUCTOS FARMACÉUTICOS"/>
    <s v="N"/>
    <s v="00 - N/A"/>
    <s v="10 - FONDO GENERAL"/>
    <s v="(en blanco)"/>
    <s v="99 - MULTIPROVINCIAL"/>
    <n v="8074095"/>
    <n v="68201831"/>
    <n v="50209982.100000001"/>
  </r>
  <r>
    <s v="2023"/>
    <x v="0"/>
    <x v="0"/>
    <x v="0"/>
    <x v="0"/>
    <s v="2 - Poder Ejecutivo"/>
    <s v="0201 - PRESIDENCIA DE LA REPÚBLICA"/>
    <x v="0"/>
    <x v="0"/>
    <x v="2"/>
    <s v="2.3 - MATERIALES Y SUMINISTROS"/>
    <s v="2.3.5 - CUERO, CAUCHO Y PLÁSTICO"/>
    <s v="N"/>
    <s v="00 - N/A"/>
    <s v="10 - FONDO GENERAL"/>
    <s v="(en blanco)"/>
    <s v="99 - MULTIPROVINCIAL"/>
    <n v="19299037"/>
    <n v="30438537"/>
    <n v="11395940.82"/>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5351585.030000001"/>
    <n v="5462665.2699999986"/>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282381.41000003"/>
    <n v="84964878.560000002"/>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911261572.7800007"/>
    <n v="0"/>
  </r>
  <r>
    <s v="2023"/>
    <x v="0"/>
    <x v="0"/>
    <x v="0"/>
    <x v="0"/>
    <s v="2 - Poder Ejecutivo"/>
    <s v="0201 - PRESIDENCIA DE LA REPÚBLICA"/>
    <x v="0"/>
    <x v="0"/>
    <x v="2"/>
    <s v="2.3 - MATERIALES Y SUMINISTROS"/>
    <s v="2.3.9 - PRODUCTOS Y ÚTILES VARIOS"/>
    <s v="N"/>
    <s v="00 - N/A"/>
    <s v="10 - FONDO GENERAL"/>
    <s v="(en blanco)"/>
    <s v="99 - MULTIPROVINCIAL"/>
    <n v="167149459"/>
    <n v="256729263.38000003"/>
    <n v="130692193.35000002"/>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50154077.87"/>
  </r>
  <r>
    <s v="2023"/>
    <x v="0"/>
    <x v="0"/>
    <x v="0"/>
    <x v="0"/>
    <s v="2 - Poder Ejecutivo"/>
    <s v="0201 - PRESIDENCIA DE LA REPÚBLICA"/>
    <x v="0"/>
    <x v="2"/>
    <x v="3"/>
    <s v="2.1 - REMUNERACIONES Y CONTRIBUCIONES"/>
    <s v="2.1.2 - SOBRESUELDOS"/>
    <s v="N"/>
    <s v="00 - N/A"/>
    <s v="10 - FONDO GENERAL"/>
    <s v="(en blanco)"/>
    <s v="99 - MULTIPROVINCIAL"/>
    <n v="331150000"/>
    <n v="343847810.31"/>
    <n v="173403406.38"/>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7897694.149999991"/>
  </r>
  <r>
    <s v="2023"/>
    <x v="0"/>
    <x v="0"/>
    <x v="0"/>
    <x v="0"/>
    <s v="2 - Poder Ejecutivo"/>
    <s v="0201 - PRESIDENCIA DE LA REPÚBLICA"/>
    <x v="0"/>
    <x v="2"/>
    <x v="3"/>
    <s v="2.2 - CONTRATACIÓN DE SERVICIOS"/>
    <s v="2.2.1 - SERVICIOS BÁSICOS"/>
    <s v="N"/>
    <s v="00 - N/A"/>
    <s v="10 - FONDO GENERAL"/>
    <s v="(en blanco)"/>
    <s v="99 - MULTIPROVINCIAL"/>
    <n v="281036000"/>
    <n v="281036000"/>
    <n v="80063258.250000045"/>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1205040.17000000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21575000"/>
    <n v="34878452.080000006"/>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44545714"/>
  </r>
  <r>
    <s v="2023"/>
    <x v="0"/>
    <x v="0"/>
    <x v="0"/>
    <x v="0"/>
    <s v="2 - Poder Ejecutivo"/>
    <s v="0201 - PRESIDENCIA DE LA REPÚBLICA"/>
    <x v="0"/>
    <x v="2"/>
    <x v="3"/>
    <s v="2.2 - CONTRATACIÓN DE SERVICIOS"/>
    <s v="2.2.6 - SEGUROS"/>
    <s v="N"/>
    <s v="00 - N/A"/>
    <s v="10 - FONDO GENERAL"/>
    <s v="(en blanco)"/>
    <s v="99 - MULTIPROVINCIAL"/>
    <n v="81000000"/>
    <n v="81000000"/>
    <n v="20870233.68"/>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7046624.789999999"/>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8327756.620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3764754.5700000003"/>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7025269.0100000007"/>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233851"/>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587264.16999999993"/>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516987.63"/>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1626450.789999997"/>
  </r>
  <r>
    <s v="2023"/>
    <x v="0"/>
    <x v="0"/>
    <x v="0"/>
    <x v="0"/>
    <s v="2 - Poder Ejecutivo"/>
    <s v="0201 - PRESIDENCIA DE LA REPÚBLICA"/>
    <x v="0"/>
    <x v="2"/>
    <x v="3"/>
    <s v="2.3 - MATERIALES Y SUMINISTROS"/>
    <s v="2.3.9 - PRODUCTOS Y ÚTILES VARIOS"/>
    <s v="N"/>
    <s v="00 - N/A"/>
    <s v="10 - FONDO GENERAL"/>
    <s v="(en blanco)"/>
    <s v="99 - MULTIPROVINCIAL"/>
    <n v="57930252"/>
    <n v="57230252"/>
    <n v="4134484.2099999995"/>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2050275.39"/>
  </r>
  <r>
    <s v="2023"/>
    <x v="0"/>
    <x v="0"/>
    <x v="0"/>
    <x v="0"/>
    <s v="2 - Poder Ejecutivo"/>
    <s v="0201 - PRESIDENCIA DE LA REPÚBLICA"/>
    <x v="0"/>
    <x v="1"/>
    <x v="1"/>
    <s v="2.1 - REMUNERACIONES Y CONTRIBUCIONES"/>
    <s v="2.1.1 - REMUNERACIONES"/>
    <s v="N"/>
    <s v="00 - N/A"/>
    <s v="10 - FONDO GENERAL"/>
    <s v="(en blanco)"/>
    <s v="99 - MULTIPROVINCIAL"/>
    <n v="191354080"/>
    <n v="190775275"/>
    <n v="79597782.420000002"/>
  </r>
  <r>
    <s v="2023"/>
    <x v="0"/>
    <x v="0"/>
    <x v="0"/>
    <x v="0"/>
    <s v="2 - Poder Ejecutivo"/>
    <s v="0201 - PRESIDENCIA DE LA REPÚBLICA"/>
    <x v="0"/>
    <x v="1"/>
    <x v="1"/>
    <s v="2.1 - REMUNERACIONES Y CONTRIBUCIONES"/>
    <s v="2.1.2 - SOBRESUELDOS"/>
    <s v="N"/>
    <s v="00 - N/A"/>
    <s v="10 - FONDO GENERAL"/>
    <s v="(en blanco)"/>
    <s v="99 - MULTIPROVINCIAL"/>
    <n v="50220325"/>
    <n v="50799130"/>
    <n v="19772401.030000001"/>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1967404.479999997"/>
  </r>
  <r>
    <s v="2023"/>
    <x v="0"/>
    <x v="0"/>
    <x v="0"/>
    <x v="0"/>
    <s v="2 - Poder Ejecutivo"/>
    <s v="0201 - PRESIDENCIA DE LA REPÚBLICA"/>
    <x v="0"/>
    <x v="1"/>
    <x v="1"/>
    <s v="2.2 - CONTRATACIÓN DE SERVICIOS"/>
    <s v="2.2.1 - SERVICIOS BÁSICOS"/>
    <s v="N"/>
    <s v="00 - N/A"/>
    <s v="10 - FONDO GENERAL"/>
    <s v="(en blanco)"/>
    <s v="99 - MULTIPROVINCIAL"/>
    <n v="10352799"/>
    <n v="10352799"/>
    <n v="3831750.7900000005"/>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399999998"/>
  </r>
  <r>
    <s v="2023"/>
    <x v="0"/>
    <x v="0"/>
    <x v="0"/>
    <x v="0"/>
    <s v="2 - Poder Ejecutivo"/>
    <s v="0201 - PRESIDENCIA DE LA REPÚBLICA"/>
    <x v="0"/>
    <x v="1"/>
    <x v="1"/>
    <s v="2.2 - CONTRATACIÓN DE SERVICIOS"/>
    <s v="2.2.3 - VIÁTICOS"/>
    <s v="N"/>
    <s v="00 - N/A"/>
    <s v="10 - FONDO GENERAL"/>
    <s v="(en blanco)"/>
    <s v="99 - MULTIPROVINCIAL"/>
    <n v="4315348"/>
    <n v="4315348"/>
    <n v="3690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676272"/>
    <n v="234528.22"/>
  </r>
  <r>
    <s v="2023"/>
    <x v="0"/>
    <x v="0"/>
    <x v="0"/>
    <x v="0"/>
    <s v="2 - Poder Ejecutivo"/>
    <s v="0201 - PRESIDENCIA DE LA REPÚBLICA"/>
    <x v="0"/>
    <x v="1"/>
    <x v="1"/>
    <s v="2.2 - CONTRATACIÓN DE SERVICIOS"/>
    <s v="2.2.6 - SEGUROS"/>
    <s v="N"/>
    <s v="00 - N/A"/>
    <s v="10 - FONDO GENERAL"/>
    <s v="(en blanco)"/>
    <s v="99 - MULTIPROVINCIAL"/>
    <n v="3422000"/>
    <n v="3430000"/>
    <n v="1839581.3900000004"/>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944964.85"/>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432958.67"/>
    <n v="11805318.270000001"/>
  </r>
  <r>
    <s v="2023"/>
    <x v="0"/>
    <x v="0"/>
    <x v="0"/>
    <x v="0"/>
    <s v="2 - Poder Ejecutivo"/>
    <s v="0201 - PRESIDENCIA DE LA REPÚBLICA"/>
    <x v="0"/>
    <x v="1"/>
    <x v="1"/>
    <s v="2.2 - CONTRATACIÓN DE SERVICIOS"/>
    <s v="2.2.9 - OTRAS CONTRATACIONES DE SERVICIOS"/>
    <s v="N"/>
    <s v="00 - N/A"/>
    <s v="10 - FONDO GENERAL"/>
    <s v="(en blanco)"/>
    <s v="99 - MULTIPROVINCIAL"/>
    <n v="9341310"/>
    <n v="7391487"/>
    <n v="2169846.9900000002"/>
  </r>
  <r>
    <s v="2023"/>
    <x v="0"/>
    <x v="0"/>
    <x v="0"/>
    <x v="0"/>
    <s v="2 - Poder Ejecutivo"/>
    <s v="0201 - PRESIDENCIA DE LA REPÚBLICA"/>
    <x v="0"/>
    <x v="1"/>
    <x v="1"/>
    <s v="2.3 - MATERIALES Y SUMINISTROS"/>
    <s v="2.3.1 - ALIMENTOS Y PRODUCTOS AGROFORESTALES"/>
    <s v="N"/>
    <s v="00 - N/A"/>
    <s v="10 - FONDO GENERAL"/>
    <s v="(en blanco)"/>
    <s v="99 - MULTIPROVINCIAL"/>
    <n v="2259286"/>
    <n v="1884286"/>
    <n v="343106"/>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39838.92"/>
  </r>
  <r>
    <s v="2023"/>
    <x v="0"/>
    <x v="0"/>
    <x v="0"/>
    <x v="0"/>
    <s v="2 - Poder Ejecutivo"/>
    <s v="0201 - PRESIDENCIA DE LA REPÚBLICA"/>
    <x v="0"/>
    <x v="1"/>
    <x v="1"/>
    <s v="2.3 - MATERIALES Y SUMINISTROS"/>
    <s v="2.3.4 - PRODUCTOS FARMACÉUTICOS"/>
    <s v="N"/>
    <s v="00 - N/A"/>
    <s v="10 - FONDO GENERAL"/>
    <s v="(en blanco)"/>
    <s v="99 - MULTIPROVINCIAL"/>
    <n v="100000"/>
    <n v="160000"/>
    <n v="79725.11"/>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56120.800000000003"/>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3776800"/>
  </r>
  <r>
    <s v="2023"/>
    <x v="0"/>
    <x v="0"/>
    <x v="0"/>
    <x v="0"/>
    <s v="2 - Poder Ejecutivo"/>
    <s v="0201 - PRESIDENCIA DE LA REPÚBLICA"/>
    <x v="0"/>
    <x v="1"/>
    <x v="1"/>
    <s v="2.3 - MATERIALES Y SUMINISTROS"/>
    <s v="2.3.9 - PRODUCTOS Y ÚTILES VARIOS"/>
    <s v="N"/>
    <s v="00 - N/A"/>
    <s v="10 - FONDO GENERAL"/>
    <s v="(en blanco)"/>
    <s v="99 - MULTIPROVINCIAL"/>
    <n v="9835100"/>
    <n v="5521801.3300000001"/>
    <n v="460096.39999999997"/>
  </r>
  <r>
    <s v="2023"/>
    <x v="0"/>
    <x v="0"/>
    <x v="0"/>
    <x v="0"/>
    <s v="2 - Poder Ejecutivo"/>
    <s v="0201 - PRESIDENCIA DE LA REPÚBLICA"/>
    <x v="0"/>
    <x v="1"/>
    <x v="4"/>
    <s v="2.1 - REMUNERACIONES Y CONTRIBUCIONES"/>
    <s v="2.1.1 - REMUNERACIONES"/>
    <s v="N"/>
    <s v="00 - N/A"/>
    <s v="10 - FONDO GENERAL"/>
    <s v="(en blanco)"/>
    <s v="99 - MULTIPROVINCIAL"/>
    <n v="120943330"/>
    <n v="122341453"/>
    <n v="46130415.849999994"/>
  </r>
  <r>
    <s v="2023"/>
    <x v="0"/>
    <x v="0"/>
    <x v="0"/>
    <x v="0"/>
    <s v="2 - Poder Ejecutivo"/>
    <s v="0201 - PRESIDENCIA DE LA REPÚBLICA"/>
    <x v="0"/>
    <x v="1"/>
    <x v="4"/>
    <s v="2.1 - REMUNERACIONES Y CONTRIBUCIONES"/>
    <s v="2.1.2 - SOBRESUELDOS"/>
    <s v="N"/>
    <s v="00 - N/A"/>
    <s v="10 - FONDO GENERAL"/>
    <s v="(en blanco)"/>
    <s v="99 - MULTIPROVINCIAL"/>
    <n v="35747241"/>
    <n v="33527774"/>
    <n v="17636204.399999999"/>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6837949.9699999988"/>
  </r>
  <r>
    <s v="2023"/>
    <x v="0"/>
    <x v="0"/>
    <x v="0"/>
    <x v="0"/>
    <s v="2 - Poder Ejecutivo"/>
    <s v="0201 - PRESIDENCIA DE LA REPÚBLICA"/>
    <x v="0"/>
    <x v="1"/>
    <x v="4"/>
    <s v="2.2 - CONTRATACIÓN DE SERVICIOS"/>
    <s v="2.2.1 - SERVICIOS BÁSICOS"/>
    <s v="N"/>
    <s v="00 - N/A"/>
    <s v="10 - FONDO GENERAL"/>
    <s v="(en blanco)"/>
    <s v="99 - MULTIPROVINCIAL"/>
    <n v="9278785"/>
    <n v="9278785"/>
    <n v="2913045.4799999995"/>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52000"/>
  </r>
  <r>
    <s v="2023"/>
    <x v="0"/>
    <x v="0"/>
    <x v="0"/>
    <x v="0"/>
    <s v="2 - Poder Ejecutivo"/>
    <s v="0201 - PRESIDENCIA DE LA REPÚBLICA"/>
    <x v="0"/>
    <x v="1"/>
    <x v="4"/>
    <s v="2.2 - CONTRATACIÓN DE SERVICIOS"/>
    <s v="2.2.6 - SEGUROS"/>
    <s v="N"/>
    <s v="00 - N/A"/>
    <s v="10 - FONDO GENERAL"/>
    <s v="(en blanco)"/>
    <s v="99 - MULTIPROVINCIAL"/>
    <n v="741000"/>
    <n v="1020620"/>
    <n v="1017325.3599999999"/>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95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755000"/>
  </r>
  <r>
    <s v="2023"/>
    <x v="0"/>
    <x v="0"/>
    <x v="0"/>
    <x v="0"/>
    <s v="2 - Poder Ejecutivo"/>
    <s v="0201 - PRESIDENCIA DE LA REPÚBLICA"/>
    <x v="1"/>
    <x v="3"/>
    <x v="5"/>
    <s v="2.1 - REMUNERACIONES Y CONTRIBUCIONES"/>
    <s v="2.1.1 - REMUNERACIONES"/>
    <s v="N"/>
    <s v="00 - N/A"/>
    <s v="10 - FONDO GENERAL"/>
    <s v="(en blanco)"/>
    <s v="99 - MULTIPROVINCIAL"/>
    <n v="30350365"/>
    <n v="28950365"/>
    <n v="12830304.800000001"/>
  </r>
  <r>
    <s v="2023"/>
    <x v="0"/>
    <x v="0"/>
    <x v="0"/>
    <x v="0"/>
    <s v="2 - Poder Ejecutivo"/>
    <s v="0201 - PRESIDENCIA DE LA REPÚBLICA"/>
    <x v="1"/>
    <x v="3"/>
    <x v="5"/>
    <s v="2.1 - REMUNERACIONES Y CONTRIBUCIONES"/>
    <s v="2.1.2 - SOBRESUELDOS"/>
    <s v="N"/>
    <s v="00 - N/A"/>
    <s v="10 - FONDO GENERAL"/>
    <s v="(en blanco)"/>
    <s v="99 - MULTIPROVINCIAL"/>
    <n v="10135618"/>
    <n v="10135618"/>
    <n v="3810947.2199999997"/>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849400.1400000004"/>
  </r>
  <r>
    <s v="2023"/>
    <x v="0"/>
    <x v="0"/>
    <x v="0"/>
    <x v="0"/>
    <s v="2 - Poder Ejecutivo"/>
    <s v="0201 - PRESIDENCIA DE LA REPÚBLICA"/>
    <x v="1"/>
    <x v="3"/>
    <x v="5"/>
    <s v="2.2 - CONTRATACIÓN DE SERVICIOS"/>
    <s v="2.2.1 - SERVICIOS BÁSICOS"/>
    <s v="N"/>
    <s v="00 - N/A"/>
    <s v="10 - FONDO GENERAL"/>
    <s v="(en blanco)"/>
    <s v="99 - MULTIPROVINCIAL"/>
    <n v="2881000"/>
    <n v="2881000"/>
    <n v="824813.13000000012"/>
  </r>
  <r>
    <s v="2023"/>
    <x v="0"/>
    <x v="0"/>
    <x v="0"/>
    <x v="0"/>
    <s v="2 - Poder Ejecutivo"/>
    <s v="0201 - PRESIDENCIA DE LA REPÚBLICA"/>
    <x v="1"/>
    <x v="3"/>
    <x v="5"/>
    <s v="2.2 - CONTRATACIÓN DE SERVICIOS"/>
    <s v="2.2.2 - PUBLICIDAD, IMPRESIÓN Y ENCUADERNACIÓN"/>
    <s v="N"/>
    <s v="00 - N/A"/>
    <s v="10 - FONDO GENERAL"/>
    <s v="(en blanco)"/>
    <s v="99 - MULTIPROVINCIAL"/>
    <n v="690000"/>
    <n v="1500000"/>
    <n v="934716.88"/>
  </r>
  <r>
    <s v="2023"/>
    <x v="0"/>
    <x v="0"/>
    <x v="0"/>
    <x v="0"/>
    <s v="2 - Poder Ejecutivo"/>
    <s v="0201 - PRESIDENCIA DE LA REPÚBLICA"/>
    <x v="1"/>
    <x v="3"/>
    <x v="5"/>
    <s v="2.2 - CONTRATACIÓN DE SERVICIOS"/>
    <s v="2.2.3 - VIÁTICOS"/>
    <s v="N"/>
    <s v="00 - N/A"/>
    <s v="10 - FONDO GENERAL"/>
    <s v="(en blanco)"/>
    <s v="99 - MULTIPROVINCIAL"/>
    <n v="1593222"/>
    <n v="1343222"/>
    <n v="622000.5"/>
  </r>
  <r>
    <s v="2023"/>
    <x v="0"/>
    <x v="0"/>
    <x v="0"/>
    <x v="0"/>
    <s v="2 - Poder Ejecutivo"/>
    <s v="0201 - PRESIDENCIA DE LA REPÚBLICA"/>
    <x v="1"/>
    <x v="3"/>
    <x v="5"/>
    <s v="2.2 - CONTRATACIÓN DE SERVICIOS"/>
    <s v="2.2.4 - TRANSPORTE Y ALMACENAJE"/>
    <s v="N"/>
    <s v="00 - N/A"/>
    <s v="10 - FONDO GENERAL"/>
    <s v="(en blanco)"/>
    <s v="99 - MULTIPROVINCIAL"/>
    <n v="12000"/>
    <n v="727000"/>
    <n v="440257.27"/>
  </r>
  <r>
    <s v="2023"/>
    <x v="0"/>
    <x v="0"/>
    <x v="0"/>
    <x v="0"/>
    <s v="2 - Poder Ejecutivo"/>
    <s v="0201 - PRESIDENCIA DE LA REPÚBLICA"/>
    <x v="1"/>
    <x v="3"/>
    <x v="5"/>
    <s v="2.2 - CONTRATACIÓN DE SERVICIOS"/>
    <s v="2.2.5 - ALQUILERES Y RENTAS"/>
    <s v="N"/>
    <s v="00 - N/A"/>
    <s v="10 - FONDO GENERAL"/>
    <s v="(en blanco)"/>
    <s v="99 - MULTIPROVINCIAL"/>
    <n v="9315127"/>
    <n v="9405127"/>
    <n v="3672568.9"/>
  </r>
  <r>
    <s v="2023"/>
    <x v="0"/>
    <x v="0"/>
    <x v="0"/>
    <x v="0"/>
    <s v="2 - Poder Ejecutivo"/>
    <s v="0201 - PRESIDENCIA DE LA REPÚBLICA"/>
    <x v="1"/>
    <x v="3"/>
    <x v="5"/>
    <s v="2.2 - CONTRATACIÓN DE SERVICIOS"/>
    <s v="2.2.6 - SEGUROS"/>
    <s v="N"/>
    <s v="00 - N/A"/>
    <s v="10 - FONDO GENERAL"/>
    <s v="(en blanco)"/>
    <s v="99 - MULTIPROVINCIAL"/>
    <n v="4761600"/>
    <n v="4761600"/>
    <n v="1770724.8200000003"/>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80000"/>
    <n v="108392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8729992"/>
    <n v="3928187.2800000003"/>
  </r>
  <r>
    <s v="2023"/>
    <x v="0"/>
    <x v="0"/>
    <x v="0"/>
    <x v="0"/>
    <s v="2 - Poder Ejecutivo"/>
    <s v="0201 - PRESIDENCIA DE LA REPÚBLICA"/>
    <x v="1"/>
    <x v="3"/>
    <x v="5"/>
    <s v="2.2 - CONTRATACIÓN DE SERVICIOS"/>
    <s v="2.2.9 - OTRAS CONTRATACIONES DE SERVICIOS"/>
    <s v="N"/>
    <s v="00 - N/A"/>
    <s v="10 - FONDO GENERAL"/>
    <s v="(en blanco)"/>
    <s v="99 - MULTIPROVINCIAL"/>
    <n v="3900000"/>
    <n v="5671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200000"/>
  </r>
  <r>
    <s v="2023"/>
    <x v="0"/>
    <x v="0"/>
    <x v="0"/>
    <x v="0"/>
    <s v="2 - Poder Ejecutivo"/>
    <s v="0201 - PRESIDENCIA DE LA REPÚBLICA"/>
    <x v="1"/>
    <x v="3"/>
    <x v="5"/>
    <s v="2.3 - MATERIALES Y SUMINISTROS"/>
    <s v="2.3.9 - PRODUCTOS Y ÚTILES VARIOS"/>
    <s v="N"/>
    <s v="00 - N/A"/>
    <s v="10 - FONDO GENERAL"/>
    <s v="(en blanco)"/>
    <s v="99 - MULTIPROVINCIAL"/>
    <n v="8183500"/>
    <n v="2758350.6600000006"/>
    <n v="95800.12"/>
  </r>
  <r>
    <s v="2023"/>
    <x v="0"/>
    <x v="0"/>
    <x v="0"/>
    <x v="0"/>
    <s v="2 - Poder Ejecutivo"/>
    <s v="0201 - PRESIDENCIA DE LA REPÚBLICA"/>
    <x v="1"/>
    <x v="4"/>
    <x v="6"/>
    <s v="2.1 - REMUNERACIONES Y CONTRIBUCIONES"/>
    <s v="2.1.1 - REMUNERACIONES"/>
    <s v="N"/>
    <s v="00 - N/A"/>
    <s v="10 - FONDO GENERAL"/>
    <s v="(en blanco)"/>
    <s v="99 - MULTIPROVINCIAL"/>
    <n v="3510000"/>
    <n v="3510000"/>
    <n v="144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211460.97000000003"/>
  </r>
  <r>
    <s v="2023"/>
    <x v="0"/>
    <x v="0"/>
    <x v="0"/>
    <x v="0"/>
    <s v="2 - Poder Ejecutivo"/>
    <s v="0201 - PRESIDENCIA DE LA REPÚBLICA"/>
    <x v="1"/>
    <x v="4"/>
    <x v="7"/>
    <s v="2.1 - REMUNERACIONES Y CONTRIBUCIONES"/>
    <s v="2.1.1 - REMUNERACIONES"/>
    <s v="N"/>
    <s v="00 - N/A"/>
    <s v="10 - FONDO GENERAL"/>
    <s v="(en blanco)"/>
    <s v="99 - MULTIPROVINCIAL"/>
    <n v="43291865"/>
    <n v="44091865"/>
    <n v="20030454.380000003"/>
  </r>
  <r>
    <s v="2023"/>
    <x v="0"/>
    <x v="0"/>
    <x v="0"/>
    <x v="0"/>
    <s v="2 - Poder Ejecutivo"/>
    <s v="0201 - PRESIDENCIA DE LA REPÚBLICA"/>
    <x v="1"/>
    <x v="4"/>
    <x v="7"/>
    <s v="2.1 - REMUNERACIONES Y CONTRIBUCIONES"/>
    <s v="2.1.2 - SOBRESUELDOS"/>
    <s v="N"/>
    <s v="00 - N/A"/>
    <s v="10 - FONDO GENERAL"/>
    <s v="(en blanco)"/>
    <s v="99 - MULTIPROVINCIAL"/>
    <n v="14964270"/>
    <n v="14895158.880000001"/>
    <n v="643175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3036835.2799999993"/>
  </r>
  <r>
    <s v="2023"/>
    <x v="0"/>
    <x v="0"/>
    <x v="0"/>
    <x v="0"/>
    <s v="2 - Poder Ejecutivo"/>
    <s v="0201 - PRESIDENCIA DE LA REPÚBLICA"/>
    <x v="1"/>
    <x v="4"/>
    <x v="7"/>
    <s v="2.2 - CONTRATACIÓN DE SERVICIOS"/>
    <s v="2.2.1 - SERVICIOS BÁSICOS"/>
    <s v="N"/>
    <s v="00 - N/A"/>
    <s v="10 - FONDO GENERAL"/>
    <s v="(en blanco)"/>
    <s v="99 - MULTIPROVINCIAL"/>
    <n v="5760000"/>
    <n v="5760000"/>
    <n v="2454944.2799999998"/>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30024.87"/>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5846961.9700000007"/>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7999999998"/>
  </r>
  <r>
    <s v="2023"/>
    <x v="0"/>
    <x v="0"/>
    <x v="0"/>
    <x v="0"/>
    <s v="2 - Poder Ejecutivo"/>
    <s v="0201 - PRESIDENCIA DE LA REPÚBLICA"/>
    <x v="1"/>
    <x v="4"/>
    <x v="7"/>
    <s v="2.3 - MATERIALES Y SUMINISTROS"/>
    <s v="2.3.9 - PRODUCTOS Y ÚTILES VARIOS"/>
    <s v="N"/>
    <s v="00 - N/A"/>
    <s v="10 - FONDO GENERAL"/>
    <s v="(en blanco)"/>
    <s v="99 - MULTIPROVINCIAL"/>
    <n v="4736128"/>
    <n v="7624978"/>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100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45469.54000000004"/>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231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345766.29000000004"/>
  </r>
  <r>
    <s v="2023"/>
    <x v="0"/>
    <x v="0"/>
    <x v="0"/>
    <x v="0"/>
    <s v="2 - Poder Ejecutivo"/>
    <s v="0201 - PRESIDENCIA DE LA REPÚBLICA"/>
    <x v="1"/>
    <x v="4"/>
    <x v="10"/>
    <s v="2.1 - REMUNERACIONES Y CONTRIBUCIONES"/>
    <s v="2.1.1 - REMUNERACIONES"/>
    <s v="N"/>
    <s v="00 - N/A"/>
    <s v="10 - FONDO GENERAL"/>
    <s v="(en blanco)"/>
    <s v="99 - MULTIPROVINCIAL"/>
    <n v="51611625"/>
    <n v="51220958.789999999"/>
    <n v="23151018.030000001"/>
  </r>
  <r>
    <s v="2023"/>
    <x v="0"/>
    <x v="0"/>
    <x v="0"/>
    <x v="0"/>
    <s v="2 - Poder Ejecutivo"/>
    <s v="0201 - PRESIDENCIA DE LA REPÚBLICA"/>
    <x v="1"/>
    <x v="4"/>
    <x v="10"/>
    <s v="2.1 - REMUNERACIONES Y CONTRIBUCIONES"/>
    <s v="2.1.2 - SOBRESUELDOS"/>
    <s v="N"/>
    <s v="00 - N/A"/>
    <s v="10 - FONDO GENERAL"/>
    <s v="(en blanco)"/>
    <s v="99 - MULTIPROVINCIAL"/>
    <n v="9036306"/>
    <n v="8707750"/>
    <n v="41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3374859.37"/>
  </r>
  <r>
    <s v="2023"/>
    <x v="0"/>
    <x v="0"/>
    <x v="0"/>
    <x v="0"/>
    <s v="2 - Poder Ejecutivo"/>
    <s v="0201 - PRESIDENCIA DE LA REPÚBLICA"/>
    <x v="1"/>
    <x v="4"/>
    <x v="10"/>
    <s v="2.2 - CONTRATACIÓN DE SERVICIOS"/>
    <s v="2.2.1 - SERVICIOS BÁSICOS"/>
    <s v="N"/>
    <s v="00 - N/A"/>
    <s v="10 - FONDO GENERAL"/>
    <s v="(en blanco)"/>
    <s v="99 - MULTIPROVINCIAL"/>
    <n v="3666000"/>
    <n v="3666000"/>
    <n v="1675701.5700000003"/>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6127129.0199999996"/>
  </r>
  <r>
    <s v="2023"/>
    <x v="0"/>
    <x v="0"/>
    <x v="0"/>
    <x v="0"/>
    <s v="2 - Poder Ejecutivo"/>
    <s v="0201 - PRESIDENCIA DE LA REPÚBLICA"/>
    <x v="1"/>
    <x v="4"/>
    <x v="10"/>
    <s v="2.2 - CONTRATACIÓN DE SERVICIOS"/>
    <s v="2.2.6 - SEGUROS"/>
    <s v="N"/>
    <s v="00 - N/A"/>
    <s v="10 - FONDO GENERAL"/>
    <s v="(en blanco)"/>
    <s v="99 - MULTIPROVINCIAL"/>
    <n v="4820500"/>
    <n v="4820500"/>
    <n v="2164885.9500000002"/>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000000004"/>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988899"/>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972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05240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32090.30000000002"/>
  </r>
  <r>
    <s v="2023"/>
    <x v="0"/>
    <x v="0"/>
    <x v="0"/>
    <x v="0"/>
    <s v="2 - Poder Ejecutivo"/>
    <s v="0201 - PRESIDENCIA DE LA REPÚBLICA"/>
    <x v="2"/>
    <x v="6"/>
    <x v="12"/>
    <s v="2.1 - REMUNERACIONES Y CONTRIBUCIONES"/>
    <s v="2.1.1 - REMUNERACIONES"/>
    <s v="N"/>
    <s v="00 - N/A"/>
    <s v="10 - FONDO GENERAL"/>
    <s v="(en blanco)"/>
    <s v="99 - MULTIPROVINCIAL"/>
    <n v="14409037"/>
    <n v="16023051.199999999"/>
    <n v="7215200"/>
  </r>
  <r>
    <s v="2023"/>
    <x v="0"/>
    <x v="0"/>
    <x v="0"/>
    <x v="0"/>
    <s v="2 - Poder Ejecutivo"/>
    <s v="0201 - PRESIDENCIA DE LA REPÚBLICA"/>
    <x v="2"/>
    <x v="6"/>
    <x v="12"/>
    <s v="2.1 - REMUNERACIONES Y CONTRIBUCIONES"/>
    <s v="2.1.2 - SOBRESUELDOS"/>
    <s v="N"/>
    <s v="00 - N/A"/>
    <s v="10 - FONDO GENERAL"/>
    <s v="(en blanco)"/>
    <s v="99 - MULTIPROVINCIAL"/>
    <n v="4174705"/>
    <n v="3417700"/>
    <n v="831292.17"/>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07707.7999999998"/>
    <n v="969999.5"/>
  </r>
  <r>
    <s v="2023"/>
    <x v="0"/>
    <x v="0"/>
    <x v="0"/>
    <x v="0"/>
    <s v="2 - Poder Ejecutivo"/>
    <s v="0201 - PRESIDENCIA DE LA REPÚBLICA"/>
    <x v="2"/>
    <x v="6"/>
    <x v="12"/>
    <s v="2.2 - CONTRATACIÓN DE SERVICIOS"/>
    <s v="2.2.1 - SERVICIOS BÁSICOS"/>
    <s v="N"/>
    <s v="00 - N/A"/>
    <s v="10 - FONDO GENERAL"/>
    <s v="(en blanco)"/>
    <s v="99 - MULTIPROVINCIAL"/>
    <n v="1265200"/>
    <n v="1369600"/>
    <n v="473535.4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8112040.9900000002"/>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759601.330000000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283990.97000000009"/>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146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394084.47999999992"/>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5793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8"/>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3"/>
    <n v="3943473.9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247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13500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229546.58000000002"/>
  </r>
  <r>
    <s v="2023"/>
    <x v="0"/>
    <x v="0"/>
    <x v="0"/>
    <x v="0"/>
    <s v="2 - Poder Ejecutivo"/>
    <s v="0201 - PRESIDENCIA DE LA REPÚBLICA"/>
    <x v="2"/>
    <x v="7"/>
    <x v="14"/>
    <s v="2.1 - REMUNERACIONES Y CONTRIBUCIONES"/>
    <s v="2.1.1 - REMUNERACIONES"/>
    <s v="N"/>
    <s v="00 - N/A"/>
    <s v="10 - FONDO GENERAL"/>
    <s v="(en blanco)"/>
    <s v="01 - DISTRITO NACIONAL"/>
    <n v="26399713"/>
    <n v="26399713"/>
    <n v="12031871.769999998"/>
  </r>
  <r>
    <s v="2023"/>
    <x v="0"/>
    <x v="0"/>
    <x v="0"/>
    <x v="0"/>
    <s v="2 - Poder Ejecutivo"/>
    <s v="0201 - PRESIDENCIA DE LA REPÚBLICA"/>
    <x v="2"/>
    <x v="7"/>
    <x v="14"/>
    <s v="2.1 - REMUNERACIONES Y CONTRIBUCIONES"/>
    <s v="2.1.1 - REMUNERACIONES"/>
    <s v="N"/>
    <s v="00 - N/A"/>
    <s v="10 - FONDO GENERAL"/>
    <s v="(en blanco)"/>
    <s v="10 - INDEPENDENCIA"/>
    <n v="12485827"/>
    <n v="12485827"/>
    <n v="5132828.4000000004"/>
  </r>
  <r>
    <s v="2023"/>
    <x v="0"/>
    <x v="0"/>
    <x v="0"/>
    <x v="0"/>
    <s v="2 - Poder Ejecutivo"/>
    <s v="0201 - PRESIDENCIA DE LA REPÚBLICA"/>
    <x v="2"/>
    <x v="7"/>
    <x v="14"/>
    <s v="2.1 - REMUNERACIONES Y CONTRIBUCIONES"/>
    <s v="2.1.1 - REMUNERACIONES"/>
    <s v="N"/>
    <s v="00 - N/A"/>
    <s v="10 - FONDO GENERAL"/>
    <s v="(en blanco)"/>
    <s v="11 - LA ALTAGRACIA"/>
    <n v="11916263"/>
    <n v="11916263"/>
    <n v="4849705.74"/>
  </r>
  <r>
    <s v="2023"/>
    <x v="0"/>
    <x v="0"/>
    <x v="0"/>
    <x v="0"/>
    <s v="2 - Poder Ejecutivo"/>
    <s v="0201 - PRESIDENCIA DE LA REPÚBLICA"/>
    <x v="2"/>
    <x v="7"/>
    <x v="14"/>
    <s v="2.1 - REMUNERACIONES Y CONTRIBUCIONES"/>
    <s v="2.1.1 - REMUNERACIONES"/>
    <s v="N"/>
    <s v="00 - N/A"/>
    <s v="10 - FONDO GENERAL"/>
    <s v="(en blanco)"/>
    <s v="13 - LA VEGA"/>
    <n v="19973362"/>
    <n v="19973362"/>
    <n v="8695367.5"/>
  </r>
  <r>
    <s v="2023"/>
    <x v="0"/>
    <x v="0"/>
    <x v="0"/>
    <x v="0"/>
    <s v="2 - Poder Ejecutivo"/>
    <s v="0201 - PRESIDENCIA DE LA REPÚBLICA"/>
    <x v="2"/>
    <x v="7"/>
    <x v="14"/>
    <s v="2.1 - REMUNERACIONES Y CONTRIBUCIONES"/>
    <s v="2.1.1 - REMUNERACIONES"/>
    <s v="N"/>
    <s v="00 - N/A"/>
    <s v="10 - FONDO GENERAL"/>
    <s v="(en blanco)"/>
    <s v="22 - SAN JUAN"/>
    <n v="11711379"/>
    <n v="11889067.050000001"/>
    <n v="5062939.57"/>
  </r>
  <r>
    <s v="2023"/>
    <x v="0"/>
    <x v="0"/>
    <x v="0"/>
    <x v="0"/>
    <s v="2 - Poder Ejecutivo"/>
    <s v="0201 - PRESIDENCIA DE LA REPÚBLICA"/>
    <x v="2"/>
    <x v="7"/>
    <x v="14"/>
    <s v="2.1 - REMUNERACIONES Y CONTRIBUCIONES"/>
    <s v="2.1.1 - REMUNERACIONES"/>
    <s v="N"/>
    <s v="00 - N/A"/>
    <s v="10 - FONDO GENERAL"/>
    <s v="(en blanco)"/>
    <s v="27 - VALVERDE"/>
    <n v="11671071"/>
    <n v="11671071"/>
    <n v="4791523.2"/>
  </r>
  <r>
    <s v="2023"/>
    <x v="0"/>
    <x v="0"/>
    <x v="0"/>
    <x v="0"/>
    <s v="2 - Poder Ejecutivo"/>
    <s v="0201 - PRESIDENCIA DE LA REPÚBLICA"/>
    <x v="2"/>
    <x v="7"/>
    <x v="14"/>
    <s v="2.1 - REMUNERACIONES Y CONTRIBUCIONES"/>
    <s v="2.1.1 - REMUNERACIONES"/>
    <s v="N"/>
    <s v="00 - N/A"/>
    <s v="10 - FONDO GENERAL"/>
    <s v="(en blanco)"/>
    <s v="32 - SANTO DOMINGO"/>
    <n v="33270325"/>
    <n v="33323822.949999999"/>
    <n v="14031934.539999999"/>
  </r>
  <r>
    <s v="2023"/>
    <x v="0"/>
    <x v="0"/>
    <x v="0"/>
    <x v="0"/>
    <s v="2 - Poder Ejecutivo"/>
    <s v="0201 - PRESIDENCIA DE LA REPÚBLICA"/>
    <x v="2"/>
    <x v="7"/>
    <x v="14"/>
    <s v="2.1 - REMUNERACIONES Y CONTRIBUCIONES"/>
    <s v="2.1.1 - REMUNERACIONES"/>
    <s v="N"/>
    <s v="00 - N/A"/>
    <s v="10 - FONDO GENERAL"/>
    <s v="(en blanco)"/>
    <s v="99 - MULTIPROVINCIAL"/>
    <n v="3976887486"/>
    <n v="4927238776.0299997"/>
    <n v="2050962406.7599998"/>
  </r>
  <r>
    <s v="2023"/>
    <x v="0"/>
    <x v="0"/>
    <x v="0"/>
    <x v="0"/>
    <s v="2 - Poder Ejecutivo"/>
    <s v="0201 - PRESIDENCIA DE LA REPÚBLICA"/>
    <x v="2"/>
    <x v="7"/>
    <x v="14"/>
    <s v="2.1 - REMUNERACIONES Y CONTRIBUCIONES"/>
    <s v="2.1.2 - SOBRESUELDOS"/>
    <s v="N"/>
    <s v="00 - N/A"/>
    <s v="10 - FONDO GENERAL"/>
    <s v="(en blanco)"/>
    <s v="01 - DISTRITO NACIONAL"/>
    <n v="257000"/>
    <n v="257000"/>
    <n v="106734"/>
  </r>
  <r>
    <s v="2023"/>
    <x v="0"/>
    <x v="0"/>
    <x v="0"/>
    <x v="0"/>
    <s v="2 - Poder Ejecutivo"/>
    <s v="0201 - PRESIDENCIA DE LA REPÚBLICA"/>
    <x v="2"/>
    <x v="7"/>
    <x v="14"/>
    <s v="2.1 - REMUNERACIONES Y CONTRIBUCIONES"/>
    <s v="2.1.2 - SOBRESUELDOS"/>
    <s v="N"/>
    <s v="00 - N/A"/>
    <s v="10 - FONDO GENERAL"/>
    <s v="(en blanco)"/>
    <s v="13 - LA VEGA"/>
    <n v="126523"/>
    <n v="126523"/>
    <n v="51784.1"/>
  </r>
  <r>
    <s v="2023"/>
    <x v="0"/>
    <x v="0"/>
    <x v="0"/>
    <x v="0"/>
    <s v="2 - Poder Ejecutivo"/>
    <s v="0201 - PRESIDENCIA DE LA REPÚBLICA"/>
    <x v="2"/>
    <x v="7"/>
    <x v="14"/>
    <s v="2.1 - REMUNERACIONES Y CONTRIBUCIONES"/>
    <s v="2.1.2 - SOBRESUELDOS"/>
    <s v="N"/>
    <s v="00 - N/A"/>
    <s v="10 - FONDO GENERAL"/>
    <s v="(en blanco)"/>
    <s v="99 - MULTIPROVINCIAL"/>
    <n v="593881099"/>
    <n v="632665469.49000001"/>
    <n v="161783133.0700000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839064.8399999999"/>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784809.53999999992"/>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740550.9"/>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329370.0099999998"/>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746316.07999999984"/>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732471.8200000000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2142292.9"/>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290916220.1299997"/>
  </r>
  <r>
    <s v="2023"/>
    <x v="0"/>
    <x v="0"/>
    <x v="0"/>
    <x v="0"/>
    <s v="2 - Poder Ejecutivo"/>
    <s v="0201 - PRESIDENCIA DE LA REPÚBLICA"/>
    <x v="2"/>
    <x v="7"/>
    <x v="14"/>
    <s v="2.2 - CONTRATACIÓN DE SERVICIOS"/>
    <s v="2.2.1 - SERVICIOS BÁSICOS"/>
    <s v="N"/>
    <s v="00 - N/A"/>
    <s v="10 - FONDO GENERAL"/>
    <s v="(en blanco)"/>
    <s v="99 - MULTIPROVINCIAL"/>
    <n v="358487078"/>
    <n v="351456528.87"/>
    <n v="153352923.59999987"/>
  </r>
  <r>
    <s v="2023"/>
    <x v="0"/>
    <x v="0"/>
    <x v="0"/>
    <x v="0"/>
    <s v="2 - Poder Ejecutivo"/>
    <s v="0201 - PRESIDENCIA DE LA REPÚBLICA"/>
    <x v="2"/>
    <x v="7"/>
    <x v="14"/>
    <s v="2.2 - CONTRATACIÓN DE SERVICIOS"/>
    <s v="2.2.2 - PUBLICIDAD, IMPRESIÓN Y ENCUADERNACIÓN"/>
    <s v="N"/>
    <s v="00 - N/A"/>
    <s v="10 - FONDO GENERAL"/>
    <s v="(en blanco)"/>
    <s v="99 - MULTIPROVINCIAL"/>
    <n v="60167004"/>
    <n v="47209357"/>
    <n v="12419344.739999998"/>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42139925.370000005"/>
  </r>
  <r>
    <s v="2023"/>
    <x v="0"/>
    <x v="0"/>
    <x v="0"/>
    <x v="0"/>
    <s v="2 - Poder Ejecutivo"/>
    <s v="0201 - PRESIDENCIA DE LA REPÚBLICA"/>
    <x v="2"/>
    <x v="7"/>
    <x v="14"/>
    <s v="2.2 - CONTRATACIÓN DE SERVICIOS"/>
    <s v="2.2.4 - TRANSPORTE Y ALMACENAJE"/>
    <s v="N"/>
    <s v="00 - N/A"/>
    <s v="10 - FONDO GENERAL"/>
    <s v="(en blanco)"/>
    <s v="99 - MULTIPROVINCIAL"/>
    <n v="11360578"/>
    <n v="13505400"/>
    <n v="2610576.7999999998"/>
  </r>
  <r>
    <s v="2023"/>
    <x v="0"/>
    <x v="0"/>
    <x v="0"/>
    <x v="0"/>
    <s v="2 - Poder Ejecutivo"/>
    <s v="0201 - PRESIDENCIA DE LA REPÚBLICA"/>
    <x v="2"/>
    <x v="7"/>
    <x v="14"/>
    <s v="2.2 - CONTRATACIÓN DE SERVICIOS"/>
    <s v="2.2.5 - ALQUILERES Y RENTAS"/>
    <s v="N"/>
    <s v="00 - N/A"/>
    <s v="10 - FONDO GENERAL"/>
    <s v="(en blanco)"/>
    <s v="99 - MULTIPROVINCIAL"/>
    <n v="184747008"/>
    <n v="246371040.72999999"/>
    <n v="73568928.809999987"/>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136195.129999995"/>
    <n v="40536642.43999999"/>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5944479.13000001"/>
    <n v="20971753.929999992"/>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9417338.8499999996"/>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493777.41999996"/>
    <n v="166794029.9900000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083286.55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2605591"/>
    <n v="12786698.400000002"/>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09701157.8699999"/>
    <n v="993164495.05000007"/>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48122334"/>
    <n v="649186555.64999986"/>
  </r>
  <r>
    <s v="2023"/>
    <x v="0"/>
    <x v="0"/>
    <x v="0"/>
    <x v="0"/>
    <s v="2 - Poder Ejecutivo"/>
    <s v="0201 - PRESIDENCIA DE LA REPÚBLICA"/>
    <x v="2"/>
    <x v="7"/>
    <x v="14"/>
    <s v="2.3 - MATERIALES Y SUMINISTROS"/>
    <s v="2.3.2 - TEXTILES Y VESTUARIOS"/>
    <s v="N"/>
    <s v="00 - N/A"/>
    <s v="10 - FONDO GENERAL"/>
    <s v="(en blanco)"/>
    <s v="99 - MULTIPROVINCIAL"/>
    <n v="21943040"/>
    <n v="36438078"/>
    <n v="8899705.9199999981"/>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9672273.859999999"/>
    <n v="6086335.7499999991"/>
  </r>
  <r>
    <s v="2023"/>
    <x v="0"/>
    <x v="0"/>
    <x v="0"/>
    <x v="0"/>
    <s v="2 - Poder Ejecutivo"/>
    <s v="0201 - PRESIDENCIA DE LA REPÚBLICA"/>
    <x v="2"/>
    <x v="7"/>
    <x v="14"/>
    <s v="2.3 - MATERIALES Y SUMINISTROS"/>
    <s v="2.3.3 - PAPEL, CARTÓN E IMPRESOS"/>
    <s v="N"/>
    <s v="00 - N/A"/>
    <s v="20 - FONDOS CON DESTINO ESPECÍFICO"/>
    <s v="(en blanco)"/>
    <s v="99 - MULTIPROVINCIAL"/>
    <n v="4500000"/>
    <n v="44018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929600"/>
    <n v="3004349.9200000004"/>
  </r>
  <r>
    <s v="2023"/>
    <x v="0"/>
    <x v="0"/>
    <x v="0"/>
    <x v="0"/>
    <s v="2 - Poder Ejecutivo"/>
    <s v="0201 - PRESIDENCIA DE LA REPÚBLICA"/>
    <x v="2"/>
    <x v="7"/>
    <x v="14"/>
    <s v="2.3 - MATERIALES Y SUMINISTROS"/>
    <s v="2.3.5 - CUERO, CAUCHO Y PLÁSTICO"/>
    <s v="N"/>
    <s v="00 - N/A"/>
    <s v="10 - FONDO GENERAL"/>
    <s v="(en blanco)"/>
    <s v="99 - MULTIPROVINCIAL"/>
    <n v="57772845"/>
    <n v="74611901.200000003"/>
    <n v="4493271.0899999989"/>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7561365.41"/>
    <n v="34706780.820000015"/>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525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3152627.51999998"/>
    <n v="63111137.869999997"/>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3391040.41000003"/>
    <n v="33081686.489999991"/>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509452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593803886"/>
    <n v="245325118.26000002"/>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7034000"/>
  </r>
  <r>
    <s v="2023"/>
    <x v="0"/>
    <x v="0"/>
    <x v="0"/>
    <x v="0"/>
    <s v="2 - Poder Ejecutivo"/>
    <s v="0202 - MINISTERIO DE  INTERIOR Y POLICÍA"/>
    <x v="0"/>
    <x v="0"/>
    <x v="2"/>
    <s v="2.1 - REMUNERACIONES Y CONTRIBUCIONES"/>
    <s v="2.1.2 - SOBRESUELDOS"/>
    <s v="N"/>
    <s v="00 - N/A"/>
    <s v="10 - FONDO GENERAL"/>
    <s v="(en blanco)"/>
    <s v="99 - MULTIPROVINCIAL"/>
    <n v="161033305"/>
    <n v="161133305"/>
    <n v="56741235.82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9728656.629999999"/>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1070277.3"/>
  </r>
  <r>
    <s v="2023"/>
    <x v="0"/>
    <x v="0"/>
    <x v="0"/>
    <x v="0"/>
    <s v="2 - Poder Ejecutivo"/>
    <s v="0202 - MINISTERIO DE  INTERIOR Y POLICÍA"/>
    <x v="0"/>
    <x v="0"/>
    <x v="2"/>
    <s v="2.2 - CONTRATACIÓN DE SERVICIOS"/>
    <s v="2.2.1 - SERVICIOS BÁSICOS"/>
    <s v="N"/>
    <s v="00 - N/A"/>
    <s v="10 - FONDO GENERAL"/>
    <s v="(en blanco)"/>
    <s v="99 - MULTIPROVINCIAL"/>
    <n v="49819594"/>
    <n v="57919594"/>
    <n v="29947126.119999997"/>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714876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418924.7800000003"/>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5260815.8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6730379.3899999997"/>
  </r>
  <r>
    <s v="2023"/>
    <x v="0"/>
    <x v="0"/>
    <x v="0"/>
    <x v="0"/>
    <s v="2 - Poder Ejecutivo"/>
    <s v="0202 - MINISTERIO DE  INTERIOR Y POLICÍA"/>
    <x v="0"/>
    <x v="0"/>
    <x v="2"/>
    <s v="2.2 - CONTRATACIÓN DE SERVICIOS"/>
    <s v="2.2.6 - SEGUROS"/>
    <s v="N"/>
    <s v="00 - N/A"/>
    <s v="10 - FONDO GENERAL"/>
    <s v="(en blanco)"/>
    <s v="99 - MULTIPROVINCIAL"/>
    <n v="54364580"/>
    <n v="54364580"/>
    <n v="36301261.729999997"/>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7837514.279999999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699999999"/>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96325192"/>
    <n v="32891195.450000003"/>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711531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6676463.1899999995"/>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411418.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4391896.76"/>
  </r>
  <r>
    <s v="2023"/>
    <x v="0"/>
    <x v="0"/>
    <x v="0"/>
    <x v="0"/>
    <s v="2 - Poder Ejecutivo"/>
    <s v="0202 - MINISTERIO DE  INTERIOR Y POLICÍA"/>
    <x v="0"/>
    <x v="0"/>
    <x v="2"/>
    <s v="2.3 - MATERIALES Y SUMINISTROS"/>
    <s v="2.3.1 - ALIMENTOS Y PRODUCTOS AGROFORESTALES"/>
    <s v="N"/>
    <s v="00 - N/A"/>
    <s v="70 - DONACION EXTERNA"/>
    <s v="(en blanco)"/>
    <s v="99 - MULTIPROVINCIAL"/>
    <n v="0"/>
    <n v="100000"/>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6772928.8100000005"/>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47790"/>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3 - PAPEL, CARTÓN E IMPRESOS"/>
    <s v="N"/>
    <s v="00 - N/A"/>
    <s v="70 - DONACION EXTERNA"/>
    <s v="(en blanco)"/>
    <s v="99 - MULTIPROVINCIAL"/>
    <n v="0"/>
    <n v="0"/>
    <n v="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1752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74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073741.1599999999"/>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2"/>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5757046.26"/>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6417158.77"/>
  </r>
  <r>
    <s v="2023"/>
    <x v="0"/>
    <x v="0"/>
    <x v="0"/>
    <x v="0"/>
    <s v="2 - Poder Ejecutivo"/>
    <s v="0202 - MINISTERIO DE  INTERIOR Y POLICÍA"/>
    <x v="0"/>
    <x v="0"/>
    <x v="2"/>
    <s v="2.3 - MATERIALES Y SUMINISTROS"/>
    <s v="2.3.9 - PRODUCTOS Y ÚTILES VARIOS"/>
    <s v="N"/>
    <s v="00 - N/A"/>
    <s v="70 - DONACION EXTERNA"/>
    <s v="(en blanco)"/>
    <s v="99 - MULTIPROVINCIAL"/>
    <n v="0"/>
    <n v="10030"/>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57922278.85000002"/>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7585756921.9200001"/>
  </r>
  <r>
    <s v="2023"/>
    <x v="0"/>
    <x v="0"/>
    <x v="0"/>
    <x v="0"/>
    <s v="2 - Poder Ejecutivo"/>
    <s v="0202 - MINISTERIO DE  INTERIOR Y POLICÍA"/>
    <x v="0"/>
    <x v="1"/>
    <x v="15"/>
    <s v="2.1 - REMUNERACIONES Y CONTRIBUCIONES"/>
    <s v="2.1.2 - SOBRESUELDOS"/>
    <s v="N"/>
    <s v="00 - N/A"/>
    <s v="10 - FONDO GENERAL"/>
    <s v="(en blanco)"/>
    <s v="01 - DISTRITO NACIONAL"/>
    <n v="32087520"/>
    <n v="32087520"/>
    <n v="15209330"/>
  </r>
  <r>
    <s v="2023"/>
    <x v="0"/>
    <x v="0"/>
    <x v="0"/>
    <x v="0"/>
    <s v="2 - Poder Ejecutivo"/>
    <s v="0202 - MINISTERIO DE  INTERIOR Y POLICÍA"/>
    <x v="0"/>
    <x v="1"/>
    <x v="15"/>
    <s v="2.1 - REMUNERACIONES Y CONTRIBUCIONES"/>
    <s v="2.1.2 - SOBRESUELDOS"/>
    <s v="N"/>
    <s v="00 - N/A"/>
    <s v="10 - FONDO GENERAL"/>
    <s v="(en blanco)"/>
    <s v="99 - MULTIPROVINCIAL"/>
    <n v="610745343"/>
    <n v="610745343"/>
    <n v="288742182.66999996"/>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33268864.780000001"/>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1056433463.7700011"/>
  </r>
  <r>
    <s v="2023"/>
    <x v="0"/>
    <x v="0"/>
    <x v="0"/>
    <x v="0"/>
    <s v="2 - Poder Ejecutivo"/>
    <s v="0202 - MINISTERIO DE  INTERIOR Y POLICÍA"/>
    <x v="0"/>
    <x v="1"/>
    <x v="15"/>
    <s v="2.2 - CONTRATACIÓN DE SERVICIOS"/>
    <s v="2.2.1 - SERVICIOS BÁSICOS"/>
    <s v="N"/>
    <s v="00 - N/A"/>
    <s v="10 - FONDO GENERAL"/>
    <s v="(en blanco)"/>
    <s v="99 - MULTIPROVINCIAL"/>
    <n v="360220528"/>
    <n v="366232728"/>
    <n v="139774490.69"/>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710848.8"/>
    <n v="15501915.949999999"/>
  </r>
  <r>
    <s v="2023"/>
    <x v="0"/>
    <x v="0"/>
    <x v="0"/>
    <x v="0"/>
    <s v="2 - Poder Ejecutivo"/>
    <s v="0202 - MINISTERIO DE  INTERIOR Y POLICÍA"/>
    <x v="0"/>
    <x v="1"/>
    <x v="15"/>
    <s v="2.2 - CONTRATACIÓN DE SERVICIOS"/>
    <s v="2.2.3 - VIÁTICOS"/>
    <s v="N"/>
    <s v="00 - N/A"/>
    <s v="10 - FONDO GENERAL"/>
    <s v="(en blanco)"/>
    <s v="99 - MULTIPROVINCIAL"/>
    <n v="57492134"/>
    <n v="57492134"/>
    <n v="16862745.89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8979580.2800000012"/>
    <n v="0"/>
  </r>
  <r>
    <s v="2023"/>
    <x v="0"/>
    <x v="0"/>
    <x v="0"/>
    <x v="0"/>
    <s v="2 - Poder Ejecutivo"/>
    <s v="0202 - MINISTERIO DE  INTERIOR Y POLICÍA"/>
    <x v="0"/>
    <x v="1"/>
    <x v="15"/>
    <s v="2.2 - CONTRATACIÓN DE SERVICIOS"/>
    <s v="2.2.5 - ALQUILERES Y RENTAS"/>
    <s v="N"/>
    <s v="00 - N/A"/>
    <s v="10 - FONDO GENERAL"/>
    <s v="(en blanco)"/>
    <s v="99 - MULTIPROVINCIAL"/>
    <n v="181666322"/>
    <n v="246142156.41"/>
    <n v="10031668.83"/>
  </r>
  <r>
    <s v="2023"/>
    <x v="0"/>
    <x v="0"/>
    <x v="0"/>
    <x v="0"/>
    <s v="2 - Poder Ejecutivo"/>
    <s v="0202 - MINISTERIO DE  INTERIOR Y POLICÍA"/>
    <x v="0"/>
    <x v="1"/>
    <x v="15"/>
    <s v="2.2 - CONTRATACIÓN DE SERVICIOS"/>
    <s v="2.2.6 - SEGUROS"/>
    <s v="N"/>
    <s v="00 - N/A"/>
    <s v="10 - FONDO GENERAL"/>
    <s v="(en blanco)"/>
    <s v="99 - MULTIPROVINCIAL"/>
    <n v="675402000"/>
    <n v="697923794.24000001"/>
    <n v="202033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5229524.3099999996"/>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27347514.12"/>
    <n v="14363756.699999999"/>
  </r>
  <r>
    <s v="2023"/>
    <x v="0"/>
    <x v="0"/>
    <x v="0"/>
    <x v="0"/>
    <s v="2 - Poder Ejecutivo"/>
    <s v="0202 - MINISTERIO DE  INTERIOR Y POLICÍA"/>
    <x v="0"/>
    <x v="1"/>
    <x v="15"/>
    <s v="2.2 - CONTRATACIÓN DE SERVICIOS"/>
    <s v="2.2.9 - OTRAS CONTRATACIONES DE SERVICIOS"/>
    <s v="N"/>
    <s v="00 - N/A"/>
    <s v="10 - FONDO GENERAL"/>
    <s v="(en blanco)"/>
    <s v="99 - MULTIPROVINCIAL"/>
    <n v="43990590"/>
    <n v="67650141.25999999"/>
    <n v="44764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59796498.579999991"/>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35149422.84000003"/>
    <n v="12141811.140000001"/>
  </r>
  <r>
    <s v="2023"/>
    <x v="0"/>
    <x v="0"/>
    <x v="0"/>
    <x v="0"/>
    <s v="2 - Poder Ejecutivo"/>
    <s v="0202 - MINISTERIO DE  INTERIOR Y POLICÍA"/>
    <x v="0"/>
    <x v="1"/>
    <x v="15"/>
    <s v="2.3 - MATERIALES Y SUMINISTROS"/>
    <s v="2.3.3 - PAPEL, CARTÓN E IMPRESOS"/>
    <s v="N"/>
    <s v="00 - N/A"/>
    <s v="10 - FONDO GENERAL"/>
    <s v="(en blanco)"/>
    <s v="99 - MULTIPROVINCIAL"/>
    <n v="44497979"/>
    <n v="40217979"/>
    <n v="11878541.98"/>
  </r>
  <r>
    <s v="2023"/>
    <x v="0"/>
    <x v="0"/>
    <x v="0"/>
    <x v="0"/>
    <s v="2 - Poder Ejecutivo"/>
    <s v="0202 - MINISTERIO DE  INTERIOR Y POLICÍA"/>
    <x v="0"/>
    <x v="1"/>
    <x v="15"/>
    <s v="2.3 - MATERIALES Y SUMINISTROS"/>
    <s v="2.3.4 - PRODUCTOS FARMACÉUTICOS"/>
    <s v="N"/>
    <s v="00 - N/A"/>
    <s v="10 - FONDO GENERAL"/>
    <s v="(en blanco)"/>
    <s v="99 - MULTIPROVINCIAL"/>
    <n v="300000"/>
    <n v="308000"/>
    <n v="300514.99000000005"/>
  </r>
  <r>
    <s v="2023"/>
    <x v="0"/>
    <x v="0"/>
    <x v="0"/>
    <x v="0"/>
    <s v="2 - Poder Ejecutivo"/>
    <s v="0202 - MINISTERIO DE  INTERIOR Y POLICÍA"/>
    <x v="0"/>
    <x v="1"/>
    <x v="15"/>
    <s v="2.3 - MATERIALES Y SUMINISTROS"/>
    <s v="2.3.5 - CUERO, CAUCHO Y PLÁSTICO"/>
    <s v="N"/>
    <s v="00 - N/A"/>
    <s v="10 - FONDO GENERAL"/>
    <s v="(en blanco)"/>
    <s v="99 - MULTIPROVINCIAL"/>
    <n v="75004009"/>
    <n v="63254009"/>
    <n v="14702157.8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239749"/>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87166"/>
    <n v="433677295.57999986"/>
  </r>
  <r>
    <s v="2023"/>
    <x v="0"/>
    <x v="0"/>
    <x v="0"/>
    <x v="0"/>
    <s v="2 - Poder Ejecutivo"/>
    <s v="0202 - MINISTERIO DE  INTERIOR Y POLICÍA"/>
    <x v="0"/>
    <x v="1"/>
    <x v="15"/>
    <s v="2.3 - MATERIALES Y SUMINISTROS"/>
    <s v="2.3.9 - PRODUCTOS Y ÚTILES VARIOS"/>
    <s v="N"/>
    <s v="00 - N/A"/>
    <s v="10 - FONDO GENERAL"/>
    <s v="(en blanco)"/>
    <s v="99 - MULTIPROVINCIAL"/>
    <n v="4305140246"/>
    <n v="2722029702.8299999"/>
    <n v="73395355.160000026"/>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83722653.150000021"/>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2895390.780000001"/>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698903.01"/>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47271"/>
    <n v="713458.27"/>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212379.6"/>
    <n v="553206.26"/>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801083"/>
    <n v="71901.58"/>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2629501.689999996"/>
  </r>
  <r>
    <s v="2023"/>
    <x v="0"/>
    <x v="0"/>
    <x v="0"/>
    <x v="0"/>
    <s v="2 - Poder Ejecutivo"/>
    <s v="0202 - MINISTERIO DE  INTERIOR Y POLICÍA"/>
    <x v="0"/>
    <x v="1"/>
    <x v="16"/>
    <s v="2.3 - MATERIALES Y SUMINISTROS"/>
    <s v="2.3.2 - TEXTILES Y VESTUARIOS"/>
    <s v="N"/>
    <s v="00 - N/A"/>
    <s v="10 - FONDO GENERAL"/>
    <s v="(en blanco)"/>
    <s v="01 - DISTRITO NACIONAL"/>
    <n v="7832461"/>
    <n v="7088975.5999999996"/>
    <n v="2000816.47"/>
  </r>
  <r>
    <s v="2023"/>
    <x v="0"/>
    <x v="0"/>
    <x v="0"/>
    <x v="0"/>
    <s v="2 - Poder Ejecutivo"/>
    <s v="0202 - MINISTERIO DE  INTERIOR Y POLICÍA"/>
    <x v="0"/>
    <x v="1"/>
    <x v="16"/>
    <s v="2.3 - MATERIALES Y SUMINISTROS"/>
    <s v="2.3.3 - PAPEL, CARTÓN E IMPRESOS"/>
    <s v="N"/>
    <s v="00 - N/A"/>
    <s v="10 - FONDO GENERAL"/>
    <s v="(en blanco)"/>
    <s v="01 - DISTRITO NACIONAL"/>
    <n v="633271"/>
    <n v="633991"/>
    <n v="2240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772926"/>
    <n v="1266037.2999999998"/>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79638"/>
    <n v="586294.07000000007"/>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35126"/>
    <n v="10955124.42"/>
  </r>
  <r>
    <s v="2023"/>
    <x v="0"/>
    <x v="0"/>
    <x v="0"/>
    <x v="0"/>
    <s v="2 - Poder Ejecutivo"/>
    <s v="0202 - MINISTERIO DE  INTERIOR Y POLICÍA"/>
    <x v="0"/>
    <x v="1"/>
    <x v="16"/>
    <s v="2.3 - MATERIALES Y SUMINISTROS"/>
    <s v="2.3.9 - PRODUCTOS Y ÚTILES VARIOS"/>
    <s v="N"/>
    <s v="00 - N/A"/>
    <s v="10 - FONDO GENERAL"/>
    <s v="(en blanco)"/>
    <s v="01 - DISTRITO NACIONAL"/>
    <n v="6963750"/>
    <n v="6179061"/>
    <n v="1987321.6"/>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81412429.45999995"/>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71431513.57999998"/>
  </r>
  <r>
    <s v="2023"/>
    <x v="0"/>
    <x v="0"/>
    <x v="0"/>
    <x v="0"/>
    <s v="2 - Poder Ejecutivo"/>
    <s v="0202 - MINISTERIO DE  INTERIOR Y POLICÍA"/>
    <x v="0"/>
    <x v="1"/>
    <x v="17"/>
    <s v="2.1 - REMUNERACIONES Y CONTRIBUCIONES"/>
    <s v="2.1.2 - SOBRESUELDOS"/>
    <s v="N"/>
    <s v="00 - N/A"/>
    <s v="10 - FONDO GENERAL"/>
    <s v="(en blanco)"/>
    <s v="99 - MULTIPROVINCIAL"/>
    <n v="69215722"/>
    <n v="75481424"/>
    <n v="23341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07898205.42"/>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25826058.950000003"/>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2922548.980000004"/>
  </r>
  <r>
    <s v="2023"/>
    <x v="0"/>
    <x v="0"/>
    <x v="0"/>
    <x v="0"/>
    <s v="2 - Poder Ejecutivo"/>
    <s v="0202 - MINISTERIO DE  INTERIOR Y POLICÍA"/>
    <x v="0"/>
    <x v="1"/>
    <x v="17"/>
    <s v="2.2 - CONTRATACIÓN DE SERVICIOS"/>
    <s v="2.2.1 - SERVICIOS BÁSICOS"/>
    <s v="N"/>
    <s v="00 - N/A"/>
    <s v="10 - FONDO GENERAL"/>
    <s v="(en blanco)"/>
    <s v="99 - MULTIPROVINCIAL"/>
    <n v="25604771"/>
    <n v="25579771"/>
    <n v="5154950.96"/>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31783073.059999995"/>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65941.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944916.28"/>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11263142"/>
    <n v="4041032.8799999994"/>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30000003"/>
    <n v="3617698.3299999996"/>
  </r>
  <r>
    <s v="2023"/>
    <x v="0"/>
    <x v="0"/>
    <x v="0"/>
    <x v="0"/>
    <s v="2 - Poder Ejecutivo"/>
    <s v="0202 - MINISTERIO DE  INTERIOR Y POLICÍA"/>
    <x v="0"/>
    <x v="1"/>
    <x v="17"/>
    <s v="2.2 - CONTRATACIÓN DE SERVICIOS"/>
    <s v="2.2.6 - SEGUROS"/>
    <s v="N"/>
    <s v="00 - N/A"/>
    <s v="10 - FONDO GENERAL"/>
    <s v="(en blanco)"/>
    <s v="99 - MULTIPROVINCIAL"/>
    <n v="16455692"/>
    <n v="16455692"/>
    <n v="1801837.920000000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10754208.820000004"/>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6047272"/>
    <n v="285175.49000000005"/>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49999996"/>
    <n v="16670456.919999996"/>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5970448"/>
    <n v="1460184.48"/>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3162491.62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279078.5200000003"/>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3571302.4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309960.7000000002"/>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9"/>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37219179.360000014"/>
    <n v="17676"/>
  </r>
  <r>
    <s v="2023"/>
    <x v="0"/>
    <x v="0"/>
    <x v="0"/>
    <x v="0"/>
    <s v="2 - Poder Ejecutivo"/>
    <s v="0202 - MINISTERIO DE  INTERIOR Y POLICÍA"/>
    <x v="0"/>
    <x v="1"/>
    <x v="17"/>
    <s v="2.3 - MATERIALES Y SUMINISTROS"/>
    <s v="2.3.3 - PAPEL, CARTÓN E IMPRESOS"/>
    <s v="N"/>
    <s v="00 - N/A"/>
    <s v="10 - FONDO GENERAL"/>
    <s v="(en blanco)"/>
    <s v="99 - MULTIPROVINCIAL"/>
    <n v="969100"/>
    <n v="96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3197668.2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8500"/>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862186.8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7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000000007"/>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8109221.46"/>
  </r>
  <r>
    <s v="2023"/>
    <x v="0"/>
    <x v="0"/>
    <x v="0"/>
    <x v="0"/>
    <s v="2 - Poder Ejecutivo"/>
    <s v="0202 - MINISTERIO DE  INTERIOR Y POLICÍA"/>
    <x v="3"/>
    <x v="8"/>
    <x v="18"/>
    <s v="2.1 - REMUNERACIONES Y CONTRIBUCIONES"/>
    <s v="2.1.1 - REMUNERACIONES"/>
    <s v="N"/>
    <s v="00 - N/A"/>
    <s v="10 - FONDO GENERAL"/>
    <s v="(en blanco)"/>
    <s v="99 - MULTIPROVINCIAL"/>
    <n v="782944155"/>
    <n v="782944155"/>
    <n v="358660077.86999995"/>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2776879.789999995"/>
  </r>
  <r>
    <s v="2023"/>
    <x v="0"/>
    <x v="0"/>
    <x v="0"/>
    <x v="0"/>
    <s v="2 - Poder Ejecutivo"/>
    <s v="0202 - MINISTERIO DE  INTERIOR Y POLICÍA"/>
    <x v="3"/>
    <x v="8"/>
    <x v="18"/>
    <s v="2.2 - CONTRATACIÓN DE SERVICIOS"/>
    <s v="2.2.1 - SERVICIOS BÁSICOS"/>
    <s v="N"/>
    <s v="00 - N/A"/>
    <s v="10 - FONDO GENERAL"/>
    <s v="(en blanco)"/>
    <s v="99 - MULTIPROVINCIAL"/>
    <n v="36600000"/>
    <n v="36600000"/>
    <n v="13724007.310000002"/>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6993578.8600000003"/>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680624"/>
  </r>
  <r>
    <s v="2023"/>
    <x v="0"/>
    <x v="0"/>
    <x v="0"/>
    <x v="0"/>
    <s v="2 - Poder Ejecutivo"/>
    <s v="0202 - MINISTERIO DE  INTERIOR Y POLICÍA"/>
    <x v="3"/>
    <x v="8"/>
    <x v="18"/>
    <s v="2.3 - MATERIALES Y SUMINISTROS"/>
    <s v="2.3.1 - ALIMENTOS Y PRODUCTOS AGROFORESTALES"/>
    <s v="N"/>
    <s v="00 - N/A"/>
    <s v="10 - FONDO GENERAL"/>
    <s v="(en blanco)"/>
    <s v="99 - MULTIPROVINCIAL"/>
    <n v="42000000"/>
    <n v="37416967.159999996"/>
    <n v="261140"/>
  </r>
  <r>
    <s v="2023"/>
    <x v="0"/>
    <x v="0"/>
    <x v="0"/>
    <x v="0"/>
    <s v="2 - Poder Ejecutivo"/>
    <s v="0202 - MINISTERIO DE  INTERIOR Y POLICÍA"/>
    <x v="3"/>
    <x v="8"/>
    <x v="18"/>
    <s v="2.3 - MATERIALES Y SUMINISTROS"/>
    <s v="2.3.2 - TEXTILES Y VESTUARIOS"/>
    <s v="N"/>
    <s v="00 - N/A"/>
    <s v="10 - FONDO GENERAL"/>
    <s v="(en blanco)"/>
    <s v="99 - MULTIPROVINCIAL"/>
    <n v="29630550"/>
    <n v="29630550"/>
    <n v="2367729"/>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90000002"/>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45003928.699999996"/>
  </r>
  <r>
    <s v="2023"/>
    <x v="0"/>
    <x v="0"/>
    <x v="0"/>
    <x v="0"/>
    <s v="2 - Poder Ejecutivo"/>
    <s v="0202 - MINISTERIO DE  INTERIOR Y POLICÍA"/>
    <x v="3"/>
    <x v="8"/>
    <x v="18"/>
    <s v="2.3 - MATERIALES Y SUMINISTROS"/>
    <s v="2.3.9 - PRODUCTOS Y ÚTILES VARIOS"/>
    <s v="N"/>
    <s v="00 - N/A"/>
    <s v="10 - FONDO GENERAL"/>
    <s v="(en blanco)"/>
    <s v="99 - MULTIPROVINCIAL"/>
    <n v="26848759"/>
    <n v="28157586.370000001"/>
    <n v="10535761.42"/>
  </r>
  <r>
    <s v="2023"/>
    <x v="0"/>
    <x v="0"/>
    <x v="0"/>
    <x v="0"/>
    <s v="2 - Poder Ejecutivo"/>
    <s v="0202 - MINISTERIO DE  INTERIOR Y POLICÍA"/>
    <x v="2"/>
    <x v="5"/>
    <x v="19"/>
    <s v="2.1 - REMUNERACIONES Y CONTRIBUCIONES"/>
    <s v="2.1.1 - REMUNERACIONES"/>
    <s v="N"/>
    <s v="00 - N/A"/>
    <s v="10 - FONDO GENERAL"/>
    <s v="(en blanco)"/>
    <s v="99 - MULTIPROVINCIAL"/>
    <n v="572795212"/>
    <n v="572795212"/>
    <n v="263199799.89999998"/>
  </r>
  <r>
    <s v="2023"/>
    <x v="0"/>
    <x v="0"/>
    <x v="0"/>
    <x v="0"/>
    <s v="2 - Poder Ejecutivo"/>
    <s v="0202 - MINISTERIO DE  INTERIOR Y POLICÍA"/>
    <x v="2"/>
    <x v="5"/>
    <x v="19"/>
    <s v="2.1 - REMUNERACIONES Y CONTRIBUCIONES"/>
    <s v="2.1.2 - SOBRESUELDOS"/>
    <s v="N"/>
    <s v="00 - N/A"/>
    <s v="10 - FONDO GENERAL"/>
    <s v="(en blanco)"/>
    <s v="99 - MULTIPROVINCIAL"/>
    <n v="7920000"/>
    <n v="7920000"/>
    <n v="396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4719022.3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934249.6"/>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755772.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830945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107272.710000001"/>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8150236.09"/>
  </r>
  <r>
    <s v="2023"/>
    <x v="0"/>
    <x v="0"/>
    <x v="0"/>
    <x v="0"/>
    <s v="2 - Poder Ejecutivo"/>
    <s v="0202 - MINISTERIO DE  INTERIOR Y POLICÍA"/>
    <x v="2"/>
    <x v="9"/>
    <x v="20"/>
    <s v="2.1 - REMUNERACIONES Y CONTRIBUCIONES"/>
    <s v="2.1.1 - REMUNERACIONES"/>
    <s v="N"/>
    <s v="00 - N/A"/>
    <s v="10 - FONDO GENERAL"/>
    <s v="(en blanco)"/>
    <s v="99 - MULTIPROVINCIAL"/>
    <n v="60889530"/>
    <n v="60889530"/>
    <n v="22977400"/>
  </r>
  <r>
    <s v="2023"/>
    <x v="0"/>
    <x v="0"/>
    <x v="0"/>
    <x v="0"/>
    <s v="2 - Poder Ejecutivo"/>
    <s v="0202 - MINISTERIO DE  INTERIOR Y POLICÍA"/>
    <x v="2"/>
    <x v="9"/>
    <x v="20"/>
    <s v="2.1 - REMUNERACIONES Y CONTRIBUCIONES"/>
    <s v="2.1.2 - SOBRESUELDOS"/>
    <s v="N"/>
    <s v="00 - N/A"/>
    <s v="10 - FONDO GENERAL"/>
    <s v="(en blanco)"/>
    <s v="99 - MULTIPROVINCIAL"/>
    <n v="13537668"/>
    <n v="13537668"/>
    <n v="5591645"/>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746848.2500000002"/>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75598.179999999993"/>
  </r>
  <r>
    <s v="2023"/>
    <x v="0"/>
    <x v="0"/>
    <x v="0"/>
    <x v="0"/>
    <s v="2 - Poder Ejecutivo"/>
    <s v="0202 - MINISTERIO DE  INTERIOR Y POLICÍA"/>
    <x v="2"/>
    <x v="9"/>
    <x v="20"/>
    <s v="2.2 - CONTRATACIÓN DE SERVICIOS"/>
    <s v="2.2.3 - VIÁTICOS"/>
    <s v="N"/>
    <s v="00 - N/A"/>
    <s v="10 - FONDO GENERAL"/>
    <s v="(en blanco)"/>
    <s v="99 - MULTIPROVINCIAL"/>
    <n v="15120000"/>
    <n v="15780000"/>
    <n v="7284701"/>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596802.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2002914.5999999999"/>
  </r>
  <r>
    <s v="2023"/>
    <x v="0"/>
    <x v="0"/>
    <x v="0"/>
    <x v="0"/>
    <s v="2 - Poder Ejecutivo"/>
    <s v="0202 - MINISTERIO DE  INTERIOR Y POLICÍA"/>
    <x v="2"/>
    <x v="9"/>
    <x v="20"/>
    <s v="2.3 - MATERIALES Y SUMINISTROS"/>
    <s v="2.3.3 - PAPEL, CARTÓN E IMPRESOS"/>
    <s v="N"/>
    <s v="00 - N/A"/>
    <s v="10 - FONDO GENERAL"/>
    <s v="(en blanco)"/>
    <s v="99 - MULTIPROVINCIAL"/>
    <n v="1082773"/>
    <n v="1154079"/>
    <n v="421537.0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94651.90000000002"/>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6759478.9799999995"/>
  </r>
  <r>
    <s v="2023"/>
    <x v="0"/>
    <x v="0"/>
    <x v="0"/>
    <x v="0"/>
    <s v="2 - Poder Ejecutivo"/>
    <s v="0202 - MINISTERIO DE  INTERIOR Y POLICÍA"/>
    <x v="2"/>
    <x v="9"/>
    <x v="20"/>
    <s v="2.3 - MATERIALES Y SUMINISTROS"/>
    <s v="2.3.9 - PRODUCTOS Y ÚTILES VARIOS"/>
    <s v="N"/>
    <s v="00 - N/A"/>
    <s v="10 - FONDO GENERAL"/>
    <s v="(en blanco)"/>
    <s v="99 - MULTIPROVINCIAL"/>
    <n v="4112699"/>
    <n v="3909291"/>
    <n v="472485.93000000005"/>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35386680.299999997"/>
  </r>
  <r>
    <s v="2023"/>
    <x v="0"/>
    <x v="0"/>
    <x v="0"/>
    <x v="0"/>
    <s v="2 - Poder Ejecutivo"/>
    <s v="0202 - MINISTERIO DE  INTERIOR Y POLICÍA"/>
    <x v="2"/>
    <x v="7"/>
    <x v="21"/>
    <s v="2.1 - REMUNERACIONES Y CONTRIBUCIONES"/>
    <s v="2.1.2 - SOBRESUELDOS"/>
    <s v="N"/>
    <s v="00 - N/A"/>
    <s v="10 - FONDO GENERAL"/>
    <s v="(en blanco)"/>
    <s v="99 - MULTIPROVINCIAL"/>
    <n v="10792800"/>
    <n v="9550800"/>
    <n v="470235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799999997"/>
    <n v="1528879.46"/>
  </r>
  <r>
    <s v="2023"/>
    <x v="0"/>
    <x v="0"/>
    <x v="0"/>
    <x v="0"/>
    <s v="2 - Poder Ejecutivo"/>
    <s v="0202 - MINISTERIO DE  INTERIOR Y POLICÍA"/>
    <x v="2"/>
    <x v="7"/>
    <x v="21"/>
    <s v="2.2 - CONTRATACIÓN DE SERVICIOS"/>
    <s v="2.2.1 - SERVICIOS BÁSICOS"/>
    <s v="N"/>
    <s v="00 - N/A"/>
    <s v="10 - FONDO GENERAL"/>
    <s v="(en blanco)"/>
    <s v="99 - MULTIPROVINCIAL"/>
    <n v="2335600"/>
    <n v="2335200"/>
    <n v="955130.19000000006"/>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320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690246.4"/>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17404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1824753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5702021.3799999999"/>
  </r>
  <r>
    <s v="2023"/>
    <x v="0"/>
    <x v="0"/>
    <x v="0"/>
    <x v="0"/>
    <s v="2 - Poder Ejecutivo"/>
    <s v="0202 - MINISTERIO DE  INTERIOR Y POLICÍA"/>
    <x v="2"/>
    <x v="7"/>
    <x v="21"/>
    <s v="2.3 - MATERIALES Y SUMINISTROS"/>
    <s v="2.3.9 - PRODUCTOS Y ÚTILES VARIOS"/>
    <s v="N"/>
    <s v="00 - N/A"/>
    <s v="10 - FONDO GENERAL"/>
    <s v="(en blanco)"/>
    <s v="99 - MULTIPROVINCIAL"/>
    <n v="3209500"/>
    <n v="2322105"/>
    <n v="1074163.8499999999"/>
  </r>
  <r>
    <s v="2023"/>
    <x v="0"/>
    <x v="0"/>
    <x v="0"/>
    <x v="0"/>
    <s v="2 - Poder Ejecutivo"/>
    <s v="0203 - MINISTERIO DE DEFENSA"/>
    <x v="0"/>
    <x v="2"/>
    <x v="22"/>
    <s v="2.1 - REMUNERACIONES Y CONTRIBUCIONES"/>
    <s v="2.1.1 - REMUNERACIONES"/>
    <s v="N"/>
    <s v="00 - N/A"/>
    <s v="10 - FONDO GENERAL"/>
    <s v="(en blanco)"/>
    <s v="01 - DISTRITO NACIONAL"/>
    <n v="3731367764"/>
    <n v="4805908060.8199997"/>
    <n v="1719068856.8199997"/>
  </r>
  <r>
    <s v="2023"/>
    <x v="0"/>
    <x v="0"/>
    <x v="0"/>
    <x v="0"/>
    <s v="2 - Poder Ejecutivo"/>
    <s v="0203 - MINISTERIO DE DEFENSA"/>
    <x v="0"/>
    <x v="2"/>
    <x v="22"/>
    <s v="2.1 - REMUNERACIONES Y CONTRIBUCIONES"/>
    <s v="2.1.1 - REMUNERACIONES"/>
    <s v="N"/>
    <s v="00 - N/A"/>
    <s v="10 - FONDO GENERAL"/>
    <s v="(en blanco)"/>
    <s v="99 - MULTIPROVINCIAL"/>
    <n v="21216705209"/>
    <n v="19468540648.359997"/>
    <n v="9929648577.4499989"/>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89785622"/>
  </r>
  <r>
    <s v="2023"/>
    <x v="0"/>
    <x v="0"/>
    <x v="0"/>
    <x v="0"/>
    <s v="2 - Poder Ejecutivo"/>
    <s v="0203 - MINISTERIO DE DEFENSA"/>
    <x v="0"/>
    <x v="2"/>
    <x v="22"/>
    <s v="2.1 - REMUNERACIONES Y CONTRIBUCIONES"/>
    <s v="2.1.2 - SOBRESUELDOS"/>
    <s v="N"/>
    <s v="00 - N/A"/>
    <s v="10 - FONDO GENERAL"/>
    <s v="(en blanco)"/>
    <s v="01 - DISTRITO NACIONAL"/>
    <n v="80276139"/>
    <n v="80671134"/>
    <n v="70387443.550000012"/>
  </r>
  <r>
    <s v="2023"/>
    <x v="0"/>
    <x v="0"/>
    <x v="0"/>
    <x v="0"/>
    <s v="2 - Poder Ejecutivo"/>
    <s v="0203 - MINISTERIO DE DEFENSA"/>
    <x v="0"/>
    <x v="2"/>
    <x v="22"/>
    <s v="2.1 - REMUNERACIONES Y CONTRIBUCIONES"/>
    <s v="2.1.2 - SOBRESUELDOS"/>
    <s v="N"/>
    <s v="00 - N/A"/>
    <s v="10 - FONDO GENERAL"/>
    <s v="(en blanco)"/>
    <s v="99 - MULTIPROVINCIAL"/>
    <n v="733594660"/>
    <n v="895292162"/>
    <n v="498835645.38999999"/>
  </r>
  <r>
    <s v="2023"/>
    <x v="0"/>
    <x v="0"/>
    <x v="0"/>
    <x v="0"/>
    <s v="2 - Poder Ejecutivo"/>
    <s v="0203 - MINISTERIO DE DEFENSA"/>
    <x v="0"/>
    <x v="2"/>
    <x v="22"/>
    <s v="2.1 - REMUNERACIONES Y CONTRIBUCIONES"/>
    <s v="2.1.2 - SOBRESUELDOS"/>
    <s v="N"/>
    <s v="00 - N/A"/>
    <s v="20 - FONDOS CON DESTINO ESPECÍFICO"/>
    <s v="(en blanco)"/>
    <s v="99 - MULTIPROVINCIAL"/>
    <n v="44718571"/>
    <n v="48905446"/>
    <n v="20572358.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24777995.19000001"/>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649138706.87999988"/>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5867126.4"/>
  </r>
  <r>
    <s v="2023"/>
    <x v="0"/>
    <x v="0"/>
    <x v="0"/>
    <x v="0"/>
    <s v="2 - Poder Ejecutivo"/>
    <s v="0203 - MINISTERIO DE DEFENSA"/>
    <x v="0"/>
    <x v="2"/>
    <x v="22"/>
    <s v="2.2 - CONTRATACIÓN DE SERVICIOS"/>
    <s v="2.2.1 - SERVICIOS BÁSICOS"/>
    <s v="N"/>
    <s v="00 - N/A"/>
    <s v="10 - FONDO GENERAL"/>
    <s v="(en blanco)"/>
    <s v="01 - DISTRITO NACIONAL"/>
    <n v="190157962"/>
    <n v="190157962"/>
    <n v="83887224.080000013"/>
  </r>
  <r>
    <s v="2023"/>
    <x v="0"/>
    <x v="0"/>
    <x v="0"/>
    <x v="0"/>
    <s v="2 - Poder Ejecutivo"/>
    <s v="0203 - MINISTERIO DE DEFENSA"/>
    <x v="0"/>
    <x v="2"/>
    <x v="22"/>
    <s v="2.2 - CONTRATACIÓN DE SERVICIOS"/>
    <s v="2.2.1 - SERVICIOS BÁSICOS"/>
    <s v="N"/>
    <s v="00 - N/A"/>
    <s v="10 - FONDO GENERAL"/>
    <s v="(en blanco)"/>
    <s v="99 - MULTIPROVINCIAL"/>
    <n v="429541232"/>
    <n v="463966232"/>
    <n v="191686592.43000007"/>
  </r>
  <r>
    <s v="2023"/>
    <x v="0"/>
    <x v="0"/>
    <x v="0"/>
    <x v="0"/>
    <s v="2 - Poder Ejecutivo"/>
    <s v="0203 - MINISTERIO DE DEFENSA"/>
    <x v="0"/>
    <x v="2"/>
    <x v="22"/>
    <s v="2.2 - CONTRATACIÓN DE SERVICIOS"/>
    <s v="2.2.1 - SERVICIOS BÁSICOS"/>
    <s v="N"/>
    <s v="00 - N/A"/>
    <s v="20 - FONDOS CON DESTINO ESPECÍFICO"/>
    <s v="(en blanco)"/>
    <s v="99 - MULTIPROVINCIAL"/>
    <n v="16155960"/>
    <n v="16155960"/>
    <n v="6922118.7199999997"/>
  </r>
  <r>
    <s v="2023"/>
    <x v="0"/>
    <x v="0"/>
    <x v="0"/>
    <x v="0"/>
    <s v="2 - Poder Ejecutivo"/>
    <s v="0203 - MINISTERIO DE DEFENSA"/>
    <x v="0"/>
    <x v="2"/>
    <x v="22"/>
    <s v="2.2 - CONTRATACIÓN DE SERVICIOS"/>
    <s v="2.2.2 - PUBLICIDAD, IMPRESIÓN Y ENCUADERNACIÓN"/>
    <s v="N"/>
    <s v="00 - N/A"/>
    <s v="10 - FONDO GENERAL"/>
    <s v="(en blanco)"/>
    <s v="01 - DISTRITO NACIONAL"/>
    <n v="0"/>
    <n v="800000"/>
    <n v="730435.68"/>
  </r>
  <r>
    <s v="2023"/>
    <x v="0"/>
    <x v="0"/>
    <x v="0"/>
    <x v="0"/>
    <s v="2 - Poder Ejecutivo"/>
    <s v="0203 - MINISTERIO DE DEFENSA"/>
    <x v="0"/>
    <x v="2"/>
    <x v="22"/>
    <s v="2.2 - CONTRATACIÓN DE SERVICIOS"/>
    <s v="2.2.2 - PUBLICIDAD, IMPRESIÓN Y ENCUADERNACIÓN"/>
    <s v="N"/>
    <s v="00 - N/A"/>
    <s v="10 - FONDO GENERAL"/>
    <s v="(en blanco)"/>
    <s v="99 - MULTIPROVINCIAL"/>
    <n v="1804000"/>
    <n v="3148000"/>
    <n v="1312810.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7410370"/>
  </r>
  <r>
    <s v="2023"/>
    <x v="0"/>
    <x v="0"/>
    <x v="0"/>
    <x v="0"/>
    <s v="2 - Poder Ejecutivo"/>
    <s v="0203 - MINISTERIO DE DEFENSA"/>
    <x v="0"/>
    <x v="2"/>
    <x v="22"/>
    <s v="2.2 - CONTRATACIÓN DE SERVICIOS"/>
    <s v="2.2.3 - VIÁTICOS"/>
    <s v="N"/>
    <s v="00 - N/A"/>
    <s v="10 - FONDO GENERAL"/>
    <s v="(en blanco)"/>
    <s v="99 - MULTIPROVINCIAL"/>
    <n v="320721185"/>
    <n v="196092062"/>
    <n v="93250024.949999988"/>
  </r>
  <r>
    <s v="2023"/>
    <x v="0"/>
    <x v="0"/>
    <x v="0"/>
    <x v="0"/>
    <s v="2 - Poder Ejecutivo"/>
    <s v="0203 - MINISTERIO DE DEFENSA"/>
    <x v="0"/>
    <x v="2"/>
    <x v="22"/>
    <s v="2.2 - CONTRATACIÓN DE SERVICIOS"/>
    <s v="2.2.3 - VIÁTICOS"/>
    <s v="N"/>
    <s v="00 - N/A"/>
    <s v="20 - FONDOS CON DESTINO ESPECÍFICO"/>
    <s v="(en blanco)"/>
    <s v="99 - MULTIPROVINCIAL"/>
    <n v="9000000"/>
    <n v="9000000"/>
    <n v="2328472.5"/>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538080"/>
  </r>
  <r>
    <s v="2023"/>
    <x v="0"/>
    <x v="0"/>
    <x v="0"/>
    <x v="0"/>
    <s v="2 - Poder Ejecutivo"/>
    <s v="0203 - MINISTERIO DE DEFENSA"/>
    <x v="0"/>
    <x v="2"/>
    <x v="22"/>
    <s v="2.2 - CONTRATACIÓN DE SERVICIOS"/>
    <s v="2.2.5 - ALQUILERES Y RENTAS"/>
    <s v="N"/>
    <s v="00 - N/A"/>
    <s v="10 - FONDO GENERAL"/>
    <s v="(en blanco)"/>
    <s v="99 - MULTIPROVINCIAL"/>
    <n v="42725537"/>
    <n v="80567575"/>
    <n v="16362511.210000005"/>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294354.23"/>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1555"/>
    <n v="262134661.68000001"/>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660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673270"/>
    <n v="40855611.52999999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731415.23"/>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379224.8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793012"/>
    <n v="11900098.260000004"/>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78173.820000000007"/>
  </r>
  <r>
    <s v="2023"/>
    <x v="0"/>
    <x v="0"/>
    <x v="0"/>
    <x v="0"/>
    <s v="2 - Poder Ejecutivo"/>
    <s v="0203 - MINISTERIO DE DEFENSA"/>
    <x v="0"/>
    <x v="2"/>
    <x v="22"/>
    <s v="2.2 - CONTRATACIÓN DE SERVICIOS"/>
    <s v="2.2.9 - OTRAS CONTRATACIONES DE SERVICIOS"/>
    <s v="N"/>
    <s v="00 - N/A"/>
    <s v="10 - FONDO GENERAL"/>
    <s v="(en blanco)"/>
    <s v="99 - MULTIPROVINCIAL"/>
    <n v="5842359"/>
    <n v="13951659"/>
    <n v="7023630.0299999993"/>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570092.81000000006"/>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65725730"/>
  </r>
  <r>
    <s v="2023"/>
    <x v="0"/>
    <x v="0"/>
    <x v="0"/>
    <x v="0"/>
    <s v="2 - Poder Ejecutivo"/>
    <s v="0203 - MINISTERIO DE DEFENSA"/>
    <x v="0"/>
    <x v="2"/>
    <x v="22"/>
    <s v="2.3 - MATERIALES Y SUMINISTROS"/>
    <s v="2.3.1 - ALIMENTOS Y PRODUCTOS AGROFORESTALES"/>
    <s v="N"/>
    <s v="00 - N/A"/>
    <s v="10 - FONDO GENERAL"/>
    <s v="(en blanco)"/>
    <s v="99 - MULTIPROVINCIAL"/>
    <n v="890441555"/>
    <n v="1024988862"/>
    <n v="440129338.51999998"/>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9701711.780000001"/>
  </r>
  <r>
    <s v="2023"/>
    <x v="0"/>
    <x v="0"/>
    <x v="0"/>
    <x v="0"/>
    <s v="2 - Poder Ejecutivo"/>
    <s v="0203 - MINISTERIO DE DEFENSA"/>
    <x v="0"/>
    <x v="2"/>
    <x v="22"/>
    <s v="2.3 - MATERIALES Y SUMINISTROS"/>
    <s v="2.3.2 - TEXTILES Y VESTUARIOS"/>
    <s v="N"/>
    <s v="00 - N/A"/>
    <s v="10 - FONDO GENERAL"/>
    <s v="(en blanco)"/>
    <s v="99 - MULTIPROVINCIAL"/>
    <n v="600308762"/>
    <n v="818223681.38999999"/>
    <n v="488335931.21999991"/>
  </r>
  <r>
    <s v="2023"/>
    <x v="0"/>
    <x v="0"/>
    <x v="0"/>
    <x v="0"/>
    <s v="2 - Poder Ejecutivo"/>
    <s v="0203 - MINISTERIO DE DEFENSA"/>
    <x v="0"/>
    <x v="2"/>
    <x v="22"/>
    <s v="2.3 - MATERIALES Y SUMINISTROS"/>
    <s v="2.3.2 - TEXTILES Y VESTUARIOS"/>
    <s v="N"/>
    <s v="00 - N/A"/>
    <s v="20 - FONDOS CON DESTINO ESPECÍFICO"/>
    <s v="(en blanco)"/>
    <s v="99 - MULTIPROVINCIAL"/>
    <n v="56000000"/>
    <n v="72027915.879999995"/>
    <n v="23541431.41"/>
  </r>
  <r>
    <s v="2023"/>
    <x v="0"/>
    <x v="0"/>
    <x v="0"/>
    <x v="0"/>
    <s v="2 - Poder Ejecutivo"/>
    <s v="0203 - MINISTERIO DE DEFENSA"/>
    <x v="0"/>
    <x v="2"/>
    <x v="22"/>
    <s v="2.3 - MATERIALES Y SUMINISTROS"/>
    <s v="2.3.3 - PAPEL, CARTÓN E IMPRESOS"/>
    <s v="N"/>
    <s v="00 - N/A"/>
    <s v="10 - FONDO GENERAL"/>
    <s v="(en blanco)"/>
    <s v="99 - MULTIPROVINCIAL"/>
    <n v="52622595"/>
    <n v="39288447.039999999"/>
    <n v="16891670.890000001"/>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67745.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720303.619999999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462019.4"/>
  </r>
  <r>
    <s v="2023"/>
    <x v="0"/>
    <x v="0"/>
    <x v="0"/>
    <x v="0"/>
    <s v="2 - Poder Ejecutivo"/>
    <s v="0203 - MINISTERIO DE DEFENSA"/>
    <x v="0"/>
    <x v="2"/>
    <x v="22"/>
    <s v="2.3 - MATERIALES Y SUMINISTROS"/>
    <s v="2.3.5 - CUERO, CAUCHO Y PLÁSTICO"/>
    <s v="N"/>
    <s v="00 - N/A"/>
    <s v="10 - FONDO GENERAL"/>
    <s v="(en blanco)"/>
    <s v="99 - MULTIPROVINCIAL"/>
    <n v="38322364"/>
    <n v="34010933"/>
    <n v="17960043.509999998"/>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244464.3400000003"/>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256160.279999994"/>
    <n v="17458437.720000003"/>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9"/>
    <n v="3918319.62"/>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8122207.980000004"/>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668043.68000007"/>
    <n v="434364663.37999988"/>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23031501.460000001"/>
  </r>
  <r>
    <s v="2023"/>
    <x v="0"/>
    <x v="0"/>
    <x v="0"/>
    <x v="0"/>
    <s v="2 - Poder Ejecutivo"/>
    <s v="0203 - MINISTERIO DE DEFENSA"/>
    <x v="0"/>
    <x v="2"/>
    <x v="22"/>
    <s v="2.3 - MATERIALES Y SUMINISTROS"/>
    <s v="2.3.9 - PRODUCTOS Y ÚTILES VARIOS"/>
    <s v="N"/>
    <s v="00 - N/A"/>
    <s v="10 - FONDO GENERAL"/>
    <s v="(en blanco)"/>
    <s v="99 - MULTIPROVINCIAL"/>
    <n v="174341067"/>
    <n v="240374061.60000002"/>
    <n v="130058594.39"/>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3"/>
    <n v="21876936.440000001"/>
  </r>
  <r>
    <s v="2023"/>
    <x v="0"/>
    <x v="0"/>
    <x v="0"/>
    <x v="0"/>
    <s v="2 - Poder Ejecutivo"/>
    <s v="0203 - MINISTERIO DE DEFENSA"/>
    <x v="0"/>
    <x v="2"/>
    <x v="23"/>
    <s v="2.1 - REMUNERACIONES Y CONTRIBUCIONES"/>
    <s v="2.1.1 - REMUNERACIONES"/>
    <s v="N"/>
    <s v="00 - N/A"/>
    <s v="10 - FONDO GENERAL"/>
    <s v="(en blanco)"/>
    <s v="01 - DISTRITO NACIONAL"/>
    <n v="29118372"/>
    <n v="29118372"/>
    <n v="12588590.890000001"/>
  </r>
  <r>
    <s v="2023"/>
    <x v="0"/>
    <x v="0"/>
    <x v="0"/>
    <x v="0"/>
    <s v="2 - Poder Ejecutivo"/>
    <s v="0203 - MINISTERIO DE DEFENSA"/>
    <x v="0"/>
    <x v="2"/>
    <x v="23"/>
    <s v="2.1 - REMUNERACIONES Y CONTRIBUCIONES"/>
    <s v="2.1.1 - REMUNERACIONES"/>
    <s v="N"/>
    <s v="00 - N/A"/>
    <s v="10 - FONDO GENERAL"/>
    <s v="(en blanco)"/>
    <s v="99 - MULTIPROVINCIAL"/>
    <n v="15737800"/>
    <n v="15737800"/>
    <n v="72636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83965.4"/>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42063.839999999997"/>
  </r>
  <r>
    <s v="2023"/>
    <x v="0"/>
    <x v="0"/>
    <x v="0"/>
    <x v="0"/>
    <s v="2 - Poder Ejecutivo"/>
    <s v="0203 - MINISTERIO DE DEFENSA"/>
    <x v="0"/>
    <x v="2"/>
    <x v="23"/>
    <s v="2.2 - CONTRATACIÓN DE SERVICIOS"/>
    <s v="2.2.1 - SERVICIOS BÁSICOS"/>
    <s v="N"/>
    <s v="00 - N/A"/>
    <s v="10 - FONDO GENERAL"/>
    <s v="(en blanco)"/>
    <s v="01 - DISTRITO NACIONAL"/>
    <n v="1095120"/>
    <n v="1095120"/>
    <n v="434322.3"/>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795500"/>
  </r>
  <r>
    <s v="2023"/>
    <x v="0"/>
    <x v="0"/>
    <x v="0"/>
    <x v="0"/>
    <s v="2 - Poder Ejecutivo"/>
    <s v="0203 - MINISTERIO DE DEFENSA"/>
    <x v="0"/>
    <x v="2"/>
    <x v="23"/>
    <s v="2.2 - CONTRATACIÓN DE SERVICIOS"/>
    <s v="2.2.5 - ALQUILERES Y RENTAS"/>
    <s v="N"/>
    <s v="00 - N/A"/>
    <s v="10 - FONDO GENERAL"/>
    <s v="(en blanco)"/>
    <s v="99 - MULTIPROVINCIAL"/>
    <n v="56640"/>
    <n v="56640"/>
    <n v="2832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210631.8600000001"/>
  </r>
  <r>
    <s v="2023"/>
    <x v="0"/>
    <x v="0"/>
    <x v="0"/>
    <x v="0"/>
    <s v="2 - Poder Ejecutivo"/>
    <s v="0203 - MINISTERIO DE DEFENSA"/>
    <x v="0"/>
    <x v="2"/>
    <x v="23"/>
    <s v="2.3 - MATERIALES Y SUMINISTROS"/>
    <s v="2.3.1 - ALIMENTOS Y PRODUCTOS AGROFORESTALES"/>
    <s v="N"/>
    <s v="00 - N/A"/>
    <s v="10 - FONDO GENERAL"/>
    <s v="(en blanco)"/>
    <s v="99 - MULTIPROVINCIAL"/>
    <n v="1900000"/>
    <n v="1900000"/>
    <n v="891779"/>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0"/>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553403.6199999999"/>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50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7194761.260000001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32139.20000000001"/>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4431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783207.1"/>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071098.3"/>
  </r>
  <r>
    <s v="2023"/>
    <x v="0"/>
    <x v="0"/>
    <x v="0"/>
    <x v="0"/>
    <s v="2 - Poder Ejecutivo"/>
    <s v="0203 - MINISTERIO DE DEFENSA"/>
    <x v="1"/>
    <x v="3"/>
    <x v="25"/>
    <s v="2.1 - REMUNERACIONES Y CONTRIBUCIONES"/>
    <s v="2.1.1 - REMUNERACIONES"/>
    <s v="N"/>
    <s v="00 - N/A"/>
    <s v="10 - FONDO GENERAL"/>
    <s v="(en blanco)"/>
    <s v="99 - MULTIPROVINCIAL"/>
    <n v="111456000"/>
    <n v="111456000"/>
    <n v="51430000"/>
  </r>
  <r>
    <s v="2023"/>
    <x v="0"/>
    <x v="0"/>
    <x v="0"/>
    <x v="0"/>
    <s v="2 - Poder Ejecutivo"/>
    <s v="0203 - MINISTERIO DE DEFENSA"/>
    <x v="1"/>
    <x v="3"/>
    <x v="25"/>
    <s v="2.1 - REMUNERACIONES Y CONTRIBUCIONES"/>
    <s v="2.1.2 - SOBRESUELDOS"/>
    <s v="N"/>
    <s v="00 - N/A"/>
    <s v="10 - FONDO GENERAL"/>
    <s v="(en blanco)"/>
    <s v="99 - MULTIPROVINCIAL"/>
    <n v="3000000"/>
    <n v="3000000"/>
    <n v="146152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965601"/>
  </r>
  <r>
    <s v="2023"/>
    <x v="0"/>
    <x v="0"/>
    <x v="0"/>
    <x v="0"/>
    <s v="2 - Poder Ejecutivo"/>
    <s v="0203 - MINISTERIO DE DEFENSA"/>
    <x v="1"/>
    <x v="3"/>
    <x v="25"/>
    <s v="2.2 - CONTRATACIÓN DE SERVICIOS"/>
    <s v="2.2.1 - SERVICIOS BÁSICOS"/>
    <s v="N"/>
    <s v="00 - N/A"/>
    <s v="10 - FONDO GENERAL"/>
    <s v="(en blanco)"/>
    <s v="99 - MULTIPROVINCIAL"/>
    <n v="5963885"/>
    <n v="4398459.0600000005"/>
    <n v="1685453.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4909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5706877.7000000002"/>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6958.27"/>
    <n v="199834.77000000002"/>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5402434"/>
  </r>
  <r>
    <s v="2023"/>
    <x v="0"/>
    <x v="0"/>
    <x v="0"/>
    <x v="0"/>
    <s v="2 - Poder Ejecutivo"/>
    <s v="0203 - MINISTERIO DE DEFENSA"/>
    <x v="1"/>
    <x v="3"/>
    <x v="25"/>
    <s v="2.3 - MATERIALES Y SUMINISTROS"/>
    <s v="2.3.9 - PRODUCTOS Y ÚTILES VARIOS"/>
    <s v="N"/>
    <s v="00 - N/A"/>
    <s v="10 - FONDO GENERAL"/>
    <s v="(en blanco)"/>
    <s v="99 - MULTIPROVINCIAL"/>
    <n v="890000"/>
    <n v="2121460.73"/>
    <n v="1111576.3599999999"/>
  </r>
  <r>
    <s v="2023"/>
    <x v="0"/>
    <x v="0"/>
    <x v="0"/>
    <x v="0"/>
    <s v="2 - Poder Ejecutivo"/>
    <s v="0203 - MINISTERIO DE DEFENSA"/>
    <x v="2"/>
    <x v="5"/>
    <x v="19"/>
    <s v="2.1 - REMUNERACIONES Y CONTRIBUCIONES"/>
    <s v="2.1.1 - REMUNERACIONES"/>
    <s v="N"/>
    <s v="00 - N/A"/>
    <s v="10 - FONDO GENERAL"/>
    <s v="(en blanco)"/>
    <s v="99 - MULTIPROVINCIAL"/>
    <n v="1725353985"/>
    <n v="1755839677.1600001"/>
    <n v="835523895.20000005"/>
  </r>
  <r>
    <s v="2023"/>
    <x v="0"/>
    <x v="0"/>
    <x v="0"/>
    <x v="0"/>
    <s v="2 - Poder Ejecutivo"/>
    <s v="0203 - MINISTERIO DE DEFENSA"/>
    <x v="2"/>
    <x v="5"/>
    <x v="19"/>
    <s v="2.1 - REMUNERACIONES Y CONTRIBUCIONES"/>
    <s v="2.1.2 - SOBRESUELDOS"/>
    <s v="N"/>
    <s v="00 - N/A"/>
    <s v="10 - FONDO GENERAL"/>
    <s v="(en blanco)"/>
    <s v="99 - MULTIPROVINCIAL"/>
    <n v="6337104"/>
    <n v="6337104"/>
    <n v="3075025.2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20193543.979999997"/>
  </r>
  <r>
    <s v="2023"/>
    <x v="0"/>
    <x v="0"/>
    <x v="0"/>
    <x v="0"/>
    <s v="2 - Poder Ejecutivo"/>
    <s v="0203 - MINISTERIO DE DEFENSA"/>
    <x v="2"/>
    <x v="5"/>
    <x v="19"/>
    <s v="2.2 - CONTRATACIÓN DE SERVICIOS"/>
    <s v="2.2.1 - SERVICIOS BÁSICOS"/>
    <s v="N"/>
    <s v="00 - N/A"/>
    <s v="10 - FONDO GENERAL"/>
    <s v="(en blanco)"/>
    <s v="99 - MULTIPROVINCIAL"/>
    <n v="32303795"/>
    <n v="32303795"/>
    <n v="15212608.33"/>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546576"/>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1286500.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294230"/>
  </r>
  <r>
    <s v="2023"/>
    <x v="0"/>
    <x v="0"/>
    <x v="0"/>
    <x v="0"/>
    <s v="2 - Poder Ejecutivo"/>
    <s v="0203 - MINISTERIO DE DEFENSA"/>
    <x v="2"/>
    <x v="5"/>
    <x v="19"/>
    <s v="2.2 - CONTRATACIÓN DE SERVICIOS"/>
    <s v="2.2.9 - OTRAS CONTRATACIONES DE SERVICIOS"/>
    <s v="N"/>
    <s v="00 - N/A"/>
    <s v="10 - FONDO GENERAL"/>
    <s v="(en blanco)"/>
    <s v="99 - MULTIPROVINCIAL"/>
    <n v="0"/>
    <n v="1860599"/>
    <n v="1825000.9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456253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763992.47"/>
  </r>
  <r>
    <s v="2023"/>
    <x v="0"/>
    <x v="0"/>
    <x v="0"/>
    <x v="0"/>
    <s v="2 - Poder Ejecutivo"/>
    <s v="0203 - MINISTERIO DE DEFENSA"/>
    <x v="2"/>
    <x v="5"/>
    <x v="19"/>
    <s v="2.3 - MATERIALES Y SUMINISTROS"/>
    <s v="2.3.4 - PRODUCTOS FARMACÉUTICOS"/>
    <s v="N"/>
    <s v="00 - N/A"/>
    <s v="10 - FONDO GENERAL"/>
    <s v="(en blanco)"/>
    <s v="99 - MULTIPROVINCIAL"/>
    <n v="93814795"/>
    <n v="94400080"/>
    <n v="30191203.539999999"/>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36173.49"/>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30659263.419999983"/>
  </r>
  <r>
    <s v="2023"/>
    <x v="0"/>
    <x v="0"/>
    <x v="0"/>
    <x v="0"/>
    <s v="2 - Poder Ejecutivo"/>
    <s v="0203 - MINISTERIO DE DEFENSA"/>
    <x v="2"/>
    <x v="5"/>
    <x v="19"/>
    <s v="2.3 - MATERIALES Y SUMINISTROS"/>
    <s v="2.3.9 - PRODUCTOS Y ÚTILES VARIOS"/>
    <s v="N"/>
    <s v="00 - N/A"/>
    <s v="10 - FONDO GENERAL"/>
    <s v="(en blanco)"/>
    <s v="99 - MULTIPROVINCIAL"/>
    <n v="112424665"/>
    <n v="100193148"/>
    <n v="31558970.740000006"/>
  </r>
  <r>
    <s v="2023"/>
    <x v="0"/>
    <x v="0"/>
    <x v="0"/>
    <x v="0"/>
    <s v="2 - Poder Ejecutivo"/>
    <s v="0203 - MINISTERIO DE DEFENSA"/>
    <x v="2"/>
    <x v="6"/>
    <x v="26"/>
    <s v="2.1 - REMUNERACIONES Y CONTRIBUCIONES"/>
    <s v="2.1.1 - REMUNERACIONES"/>
    <s v="N"/>
    <s v="00 - N/A"/>
    <s v="10 - FONDO GENERAL"/>
    <s v="(en blanco)"/>
    <s v="01 - DISTRITO NACIONAL"/>
    <n v="14177314"/>
    <n v="14177314"/>
    <n v="6540633.5999999996"/>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5419.4"/>
  </r>
  <r>
    <s v="2023"/>
    <x v="0"/>
    <x v="0"/>
    <x v="0"/>
    <x v="0"/>
    <s v="2 - Poder Ejecutivo"/>
    <s v="0203 - MINISTERIO DE DEFENSA"/>
    <x v="2"/>
    <x v="6"/>
    <x v="26"/>
    <s v="2.2 - CONTRATACIÓN DE SERVICIOS"/>
    <s v="2.2.1 - SERVICIOS BÁSICOS"/>
    <s v="N"/>
    <s v="00 - N/A"/>
    <s v="10 - FONDO GENERAL"/>
    <s v="(en blanco)"/>
    <s v="01 - DISTRITO NACIONAL"/>
    <n v="324000"/>
    <n v="324000"/>
    <n v="114119.5"/>
  </r>
  <r>
    <s v="2023"/>
    <x v="0"/>
    <x v="0"/>
    <x v="0"/>
    <x v="0"/>
    <s v="2 - Poder Ejecutivo"/>
    <s v="0203 - MINISTERIO DE DEFENSA"/>
    <x v="2"/>
    <x v="6"/>
    <x v="26"/>
    <s v="2.3 - MATERIALES Y SUMINISTROS"/>
    <s v="2.3.1 - ALIMENTOS Y PRODUCTOS AGROFORESTALES"/>
    <s v="N"/>
    <s v="00 - N/A"/>
    <s v="10 - FONDO GENERAL"/>
    <s v="(en blanco)"/>
    <s v="01 - DISTRITO NACIONAL"/>
    <n v="2625720"/>
    <n v="2625720"/>
    <n v="1312722.1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000000002"/>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3284200"/>
  </r>
  <r>
    <s v="2023"/>
    <x v="0"/>
    <x v="0"/>
    <x v="0"/>
    <x v="0"/>
    <s v="2 - Poder Ejecutivo"/>
    <s v="0203 - MINISTERIO DE DEFENSA"/>
    <x v="2"/>
    <x v="9"/>
    <x v="20"/>
    <s v="2.1 - REMUNERACIONES Y CONTRIBUCIONES"/>
    <s v="2.1.1 - REMUNERACIONES"/>
    <s v="N"/>
    <s v="00 - N/A"/>
    <s v="10 - FONDO GENERAL"/>
    <s v="(en blanco)"/>
    <s v="99 - MULTIPROVINCIAL"/>
    <n v="86045893"/>
    <n v="85773426"/>
    <n v="38854575.180000007"/>
  </r>
  <r>
    <s v="2023"/>
    <x v="0"/>
    <x v="0"/>
    <x v="0"/>
    <x v="0"/>
    <s v="2 - Poder Ejecutivo"/>
    <s v="0203 - MINISTERIO DE DEFENSA"/>
    <x v="2"/>
    <x v="9"/>
    <x v="20"/>
    <s v="2.1 - REMUNERACIONES Y CONTRIBUCIONES"/>
    <s v="2.1.2 - SOBRESUELDOS"/>
    <s v="N"/>
    <s v="00 - N/A"/>
    <s v="10 - FONDO GENERAL"/>
    <s v="(en blanco)"/>
    <s v="99 - MULTIPROVINCIAL"/>
    <n v="960000"/>
    <n v="960000"/>
    <n v="480000"/>
  </r>
  <r>
    <s v="2023"/>
    <x v="0"/>
    <x v="0"/>
    <x v="0"/>
    <x v="0"/>
    <s v="2 - Poder Ejecutivo"/>
    <s v="0203 - MINISTERIO DE DEFENSA"/>
    <x v="2"/>
    <x v="9"/>
    <x v="20"/>
    <s v="2.1 - REMUNERACIONES Y CONTRIBUCIONES"/>
    <s v="2.1.4 - GRATIFICACIONES Y BONIFICACIONES"/>
    <s v="N"/>
    <s v="00 - N/A"/>
    <s v="10 - FONDO GENERAL"/>
    <s v="(en blanco)"/>
    <s v="99 - MULTIPROVINCIAL"/>
    <n v="0"/>
    <n v="360000"/>
    <n v="13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25630.90000000002"/>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907177.05999999982"/>
  </r>
  <r>
    <s v="2023"/>
    <x v="0"/>
    <x v="0"/>
    <x v="0"/>
    <x v="0"/>
    <s v="2 - Poder Ejecutivo"/>
    <s v="0203 - MINISTERIO DE DEFENSA"/>
    <x v="2"/>
    <x v="9"/>
    <x v="20"/>
    <s v="2.2 - CONTRATACIÓN DE SERVICIOS"/>
    <s v="2.2.1 - SERVICIOS BÁSICOS"/>
    <s v="N"/>
    <s v="00 - N/A"/>
    <s v="10 - FONDO GENERAL"/>
    <s v="(en blanco)"/>
    <s v="99 - MULTIPROVINCIAL"/>
    <n v="740000"/>
    <n v="884000"/>
    <n v="285137.2600000000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300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27440"/>
  </r>
  <r>
    <s v="2023"/>
    <x v="0"/>
    <x v="0"/>
    <x v="0"/>
    <x v="0"/>
    <s v="2 - Poder Ejecutivo"/>
    <s v="0203 - MINISTERIO DE DEFENSA"/>
    <x v="2"/>
    <x v="9"/>
    <x v="20"/>
    <s v="2.2 - CONTRATACIÓN DE SERVICIOS"/>
    <s v="2.2.5 - ALQUILERES Y RENTAS"/>
    <s v="N"/>
    <s v="00 - N/A"/>
    <s v="10 - FONDO GENERAL"/>
    <s v="(en blanco)"/>
    <s v="99 - MULTIPROVINCIAL"/>
    <n v="2716000"/>
    <n v="4200562"/>
    <n v="2989109.0300000003"/>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713290"/>
    <n v="1881360.9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3996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670525.46"/>
  </r>
  <r>
    <s v="2023"/>
    <x v="0"/>
    <x v="0"/>
    <x v="0"/>
    <x v="0"/>
    <s v="2 - Poder Ejecutivo"/>
    <s v="0203 - MINISTERIO DE DEFENSA"/>
    <x v="2"/>
    <x v="9"/>
    <x v="20"/>
    <s v="2.3 - MATERIALES Y SUMINISTROS"/>
    <s v="2.3.1 - ALIMENTOS Y PRODUCTOS AGROFORESTALES"/>
    <s v="N"/>
    <s v="00 - N/A"/>
    <s v="10 - FONDO GENERAL"/>
    <s v="(en blanco)"/>
    <s v="32 - SANTO DOMINGO"/>
    <n v="7140000"/>
    <n v="6440000"/>
    <n v="2697149.4799999995"/>
  </r>
  <r>
    <s v="2023"/>
    <x v="0"/>
    <x v="0"/>
    <x v="0"/>
    <x v="0"/>
    <s v="2 - Poder Ejecutivo"/>
    <s v="0203 - MINISTERIO DE DEFENSA"/>
    <x v="2"/>
    <x v="9"/>
    <x v="20"/>
    <s v="2.3 - MATERIALES Y SUMINISTROS"/>
    <s v="2.3.1 - ALIMENTOS Y PRODUCTOS AGROFORESTALES"/>
    <s v="N"/>
    <s v="00 - N/A"/>
    <s v="10 - FONDO GENERAL"/>
    <s v="(en blanco)"/>
    <s v="99 - MULTIPROVINCIAL"/>
    <n v="11570000"/>
    <n v="11575395"/>
    <n v="5363598.42"/>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8616619.4000000004"/>
    <n v="1124554.44"/>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672925"/>
  </r>
  <r>
    <s v="2023"/>
    <x v="0"/>
    <x v="0"/>
    <x v="0"/>
    <x v="0"/>
    <s v="2 - Poder Ejecutivo"/>
    <s v="0203 - MINISTERIO DE DEFENSA"/>
    <x v="2"/>
    <x v="9"/>
    <x v="20"/>
    <s v="2.3 - MATERIALES Y SUMINISTROS"/>
    <s v="2.3.5 - CUERO, CAUCHO Y PLÁSTICO"/>
    <s v="N"/>
    <s v="00 - N/A"/>
    <s v="10 - FONDO GENERAL"/>
    <s v="(en blanco)"/>
    <s v="32 - SANTO DOMINGO"/>
    <n v="150000"/>
    <n v="150000"/>
    <n v="22302.000000000004"/>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6.99999999999"/>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665307.409999999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004666.1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5618046.9099999992"/>
  </r>
  <r>
    <s v="2023"/>
    <x v="0"/>
    <x v="0"/>
    <x v="0"/>
    <x v="0"/>
    <s v="2 - Poder Ejecutivo"/>
    <s v="0203 - MINISTERIO DE DEFENSA"/>
    <x v="2"/>
    <x v="9"/>
    <x v="20"/>
    <s v="2.3 - MATERIALES Y SUMINISTROS"/>
    <s v="2.3.9 - PRODUCTOS Y ÚTILES VARIOS"/>
    <s v="N"/>
    <s v="00 - N/A"/>
    <s v="10 - FONDO GENERAL"/>
    <s v="(en blanco)"/>
    <s v="32 - SANTO DOMINGO"/>
    <n v="655000"/>
    <n v="655000"/>
    <n v="246121.58999999997"/>
  </r>
  <r>
    <s v="2023"/>
    <x v="0"/>
    <x v="0"/>
    <x v="0"/>
    <x v="0"/>
    <s v="2 - Poder Ejecutivo"/>
    <s v="0203 - MINISTERIO DE DEFENSA"/>
    <x v="2"/>
    <x v="9"/>
    <x v="20"/>
    <s v="2.3 - MATERIALES Y SUMINISTROS"/>
    <s v="2.3.9 - PRODUCTOS Y ÚTILES VARIOS"/>
    <s v="N"/>
    <s v="00 - N/A"/>
    <s v="10 - FONDO GENERAL"/>
    <s v="(en blanco)"/>
    <s v="99 - MULTIPROVINCIAL"/>
    <n v="2319000"/>
    <n v="3213913"/>
    <n v="1445426.2899999996"/>
  </r>
  <r>
    <s v="2023"/>
    <x v="0"/>
    <x v="0"/>
    <x v="0"/>
    <x v="0"/>
    <s v="2 - Poder Ejecutivo"/>
    <s v="0203 - MINISTERIO DE DEFENSA"/>
    <x v="2"/>
    <x v="9"/>
    <x v="27"/>
    <s v="2.1 - REMUNERACIONES Y CONTRIBUCIONES"/>
    <s v="2.1.1 - REMUNERACIONES"/>
    <s v="N"/>
    <s v="00 - N/A"/>
    <s v="10 - FONDO GENERAL"/>
    <s v="(en blanco)"/>
    <s v="99 - MULTIPROVINCIAL"/>
    <n v="381193302"/>
    <n v="385958212"/>
    <n v="177366056.32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8787569.4700000007"/>
  </r>
  <r>
    <s v="2023"/>
    <x v="0"/>
    <x v="0"/>
    <x v="0"/>
    <x v="0"/>
    <s v="2 - Poder Ejecutivo"/>
    <s v="0203 - MINISTERIO DE DEFENSA"/>
    <x v="2"/>
    <x v="9"/>
    <x v="27"/>
    <s v="2.2 - CONTRATACIÓN DE SERVICIOS"/>
    <s v="2.2.1 - SERVICIOS BÁSICOS"/>
    <s v="N"/>
    <s v="00 - N/A"/>
    <s v="10 - FONDO GENERAL"/>
    <s v="(en blanco)"/>
    <s v="99 - MULTIPROVINCIAL"/>
    <n v="27000000"/>
    <n v="27000000"/>
    <n v="12029617.269999996"/>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840200"/>
  </r>
  <r>
    <s v="2023"/>
    <x v="0"/>
    <x v="0"/>
    <x v="0"/>
    <x v="0"/>
    <s v="2 - Poder Ejecutivo"/>
    <s v="0203 - MINISTERIO DE DEFENSA"/>
    <x v="2"/>
    <x v="9"/>
    <x v="27"/>
    <s v="2.2 - CONTRATACIÓN DE SERVICIOS"/>
    <s v="2.2.5 - ALQUILERES Y RENTAS"/>
    <s v="N"/>
    <s v="00 - N/A"/>
    <s v="10 - FONDO GENERAL"/>
    <s v="(en blanco)"/>
    <s v="99 - MULTIPROVINCIAL"/>
    <n v="3912000"/>
    <n v="2472520"/>
    <n v="1311215.3500000003"/>
  </r>
  <r>
    <s v="2023"/>
    <x v="0"/>
    <x v="0"/>
    <x v="0"/>
    <x v="0"/>
    <s v="2 - Poder Ejecutivo"/>
    <s v="0203 - MINISTERIO DE DEFENSA"/>
    <x v="2"/>
    <x v="9"/>
    <x v="27"/>
    <s v="2.2 - CONTRATACIÓN DE SERVICIOS"/>
    <s v="2.2.6 - SEGUROS"/>
    <s v="N"/>
    <s v="00 - N/A"/>
    <s v="10 - FONDO GENERAL"/>
    <s v="(en blanco)"/>
    <s v="99 - MULTIPROVINCIAL"/>
    <n v="5500000"/>
    <n v="5262619"/>
    <n v="103732.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86049.689999999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508549.29000000004"/>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45022210.800000004"/>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75418"/>
    <n v="8353316.9800000004"/>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071706.82"/>
  </r>
  <r>
    <s v="2023"/>
    <x v="0"/>
    <x v="0"/>
    <x v="0"/>
    <x v="0"/>
    <s v="2 - Poder Ejecutivo"/>
    <s v="0203 - MINISTERIO DE DEFENSA"/>
    <x v="2"/>
    <x v="9"/>
    <x v="27"/>
    <s v="2.3 - MATERIALES Y SUMINISTROS"/>
    <s v="2.3.5 - CUERO, CAUCHO Y PLÁSTICO"/>
    <s v="N"/>
    <s v="00 - N/A"/>
    <s v="10 - FONDO GENERAL"/>
    <s v="(en blanco)"/>
    <s v="99 - MULTIPROVINCIAL"/>
    <n v="2200000"/>
    <n v="663248"/>
    <n v="539223.6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117294.36"/>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8833121.769999992"/>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10089139"/>
    <n v="8938637.9699999988"/>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
  </r>
  <r>
    <s v="2023"/>
    <x v="0"/>
    <x v="0"/>
    <x v="0"/>
    <x v="0"/>
    <s v="2 - Poder Ejecutivo"/>
    <s v="0203 - MINISTERIO DE DEFENSA"/>
    <x v="2"/>
    <x v="9"/>
    <x v="28"/>
    <s v="2.1 - REMUNERACIONES Y CONTRIBUCIONES"/>
    <s v="2.1.1 - REMUNERACIONES"/>
    <s v="N"/>
    <s v="00 - N/A"/>
    <s v="10 - FONDO GENERAL"/>
    <s v="(en blanco)"/>
    <s v="32 - SANTO DOMINGO"/>
    <n v="36349000"/>
    <n v="37909000"/>
    <n v="17455041.079999998"/>
  </r>
  <r>
    <s v="2023"/>
    <x v="0"/>
    <x v="0"/>
    <x v="0"/>
    <x v="0"/>
    <s v="2 - Poder Ejecutivo"/>
    <s v="0203 - MINISTERIO DE DEFENSA"/>
    <x v="2"/>
    <x v="9"/>
    <x v="28"/>
    <s v="2.1 - REMUNERACIONES Y CONTRIBUCIONES"/>
    <s v="2.1.1 - REMUNERACIONES"/>
    <s v="N"/>
    <s v="00 - N/A"/>
    <s v="10 - FONDO GENERAL"/>
    <s v="(en blanco)"/>
    <s v="99 - MULTIPROVINCIAL"/>
    <n v="315615436"/>
    <n v="318949422.94"/>
    <n v="172968251.87000003"/>
  </r>
  <r>
    <s v="2023"/>
    <x v="0"/>
    <x v="0"/>
    <x v="0"/>
    <x v="0"/>
    <s v="2 - Poder Ejecutivo"/>
    <s v="0203 - MINISTERIO DE DEFENSA"/>
    <x v="2"/>
    <x v="9"/>
    <x v="28"/>
    <s v="2.1 - REMUNERACIONES Y CONTRIBUCIONES"/>
    <s v="2.1.2 - SOBRESUELDOS"/>
    <s v="N"/>
    <s v="00 - N/A"/>
    <s v="10 - FONDO GENERAL"/>
    <s v="(en blanco)"/>
    <s v="99 - MULTIPROVINCIAL"/>
    <n v="12140715"/>
    <n v="16140715"/>
    <n v="7752791.780000000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546984.93000000005"/>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3571031.9899999974"/>
  </r>
  <r>
    <s v="2023"/>
    <x v="0"/>
    <x v="0"/>
    <x v="0"/>
    <x v="0"/>
    <s v="2 - Poder Ejecutivo"/>
    <s v="0203 - MINISTERIO DE DEFENSA"/>
    <x v="2"/>
    <x v="9"/>
    <x v="28"/>
    <s v="2.2 - CONTRATACIÓN DE SERVICIOS"/>
    <s v="2.2.1 - SERVICIOS BÁSICOS"/>
    <s v="N"/>
    <s v="00 - N/A"/>
    <s v="10 - FONDO GENERAL"/>
    <s v="(en blanco)"/>
    <s v="32 - SANTO DOMINGO"/>
    <n v="1446000"/>
    <n v="1446000"/>
    <n v="54324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35341"/>
  </r>
  <r>
    <s v="2023"/>
    <x v="0"/>
    <x v="0"/>
    <x v="0"/>
    <x v="0"/>
    <s v="2 - Poder Ejecutivo"/>
    <s v="0203 - MINISTERIO DE DEFENSA"/>
    <x v="2"/>
    <x v="9"/>
    <x v="28"/>
    <s v="2.2 - CONTRATACIÓN DE SERVICIOS"/>
    <s v="2.2.3 - VIÁTICOS"/>
    <s v="N"/>
    <s v="00 - N/A"/>
    <s v="10 - FONDO GENERAL"/>
    <s v="(en blanco)"/>
    <s v="99 - MULTIPROVINCIAL"/>
    <n v="1244800"/>
    <n v="5515096"/>
    <n v="80660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77589.99"/>
  </r>
  <r>
    <s v="2023"/>
    <x v="0"/>
    <x v="0"/>
    <x v="0"/>
    <x v="0"/>
    <s v="2 - Poder Ejecutivo"/>
    <s v="0203 - MINISTERIO DE DEFENSA"/>
    <x v="2"/>
    <x v="9"/>
    <x v="28"/>
    <s v="2.2 - CONTRATACIÓN DE SERVICIOS"/>
    <s v="2.2.5 - ALQUILERES Y RENTAS"/>
    <s v="N"/>
    <s v="00 - N/A"/>
    <s v="10 - FONDO GENERAL"/>
    <s v="(en blanco)"/>
    <s v="99 - MULTIPROVINCIAL"/>
    <n v="326657"/>
    <n v="5414657"/>
    <n v="133899.96"/>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402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355600"/>
  </r>
  <r>
    <s v="2023"/>
    <x v="0"/>
    <x v="0"/>
    <x v="0"/>
    <x v="0"/>
    <s v="2 - Poder Ejecutivo"/>
    <s v="0203 - MINISTERIO DE DEFENSA"/>
    <x v="2"/>
    <x v="9"/>
    <x v="28"/>
    <s v="2.3 - MATERIALES Y SUMINISTROS"/>
    <s v="2.3.1 - ALIMENTOS Y PRODUCTOS AGROFORESTALES"/>
    <s v="N"/>
    <s v="00 - N/A"/>
    <s v="10 - FONDO GENERAL"/>
    <s v="(en blanco)"/>
    <s v="99 - MULTIPROVINCIAL"/>
    <n v="1330000"/>
    <n v="1461699"/>
    <n v="76631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880209"/>
    <n v="35896.78"/>
  </r>
  <r>
    <s v="2023"/>
    <x v="0"/>
    <x v="0"/>
    <x v="0"/>
    <x v="0"/>
    <s v="2 - Poder Ejecutivo"/>
    <s v="0203 - MINISTERIO DE DEFENSA"/>
    <x v="2"/>
    <x v="9"/>
    <x v="28"/>
    <s v="2.3 - MATERIALES Y SUMINISTROS"/>
    <s v="2.3.3 - PAPEL, CARTÓN E IMPRESOS"/>
    <s v="N"/>
    <s v="00 - N/A"/>
    <s v="10 - FONDO GENERAL"/>
    <s v="(en blanco)"/>
    <s v="99 - MULTIPROVINCIAL"/>
    <n v="3632746"/>
    <n v="1999201.56"/>
    <n v="1548524.62"/>
  </r>
  <r>
    <s v="2023"/>
    <x v="0"/>
    <x v="0"/>
    <x v="0"/>
    <x v="0"/>
    <s v="2 - Poder Ejecutivo"/>
    <s v="0203 - MINISTERIO DE DEFENSA"/>
    <x v="2"/>
    <x v="9"/>
    <x v="28"/>
    <s v="2.3 - MATERIALES Y SUMINISTROS"/>
    <s v="2.3.4 - PRODUCTOS FARMACÉUTICOS"/>
    <s v="N"/>
    <s v="00 - N/A"/>
    <s v="10 - FONDO GENERAL"/>
    <s v="(en blanco)"/>
    <s v="32 - SANTO DOMINGO"/>
    <n v="1200000"/>
    <n v="1200000"/>
    <n v="590625"/>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18155.19"/>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007192.16"/>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199999988"/>
    <n v="4854340.25"/>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29999999"/>
    <n v="1746684.34"/>
  </r>
  <r>
    <s v="2023"/>
    <x v="0"/>
    <x v="0"/>
    <x v="0"/>
    <x v="0"/>
    <s v="2 - Poder Ejecutivo"/>
    <s v="0203 - MINISTERIO DE DEFENSA"/>
    <x v="2"/>
    <x v="7"/>
    <x v="14"/>
    <s v="2.1 - REMUNERACIONES Y CONTRIBUCIONES"/>
    <s v="2.1.1 - REMUNERACIONES"/>
    <s v="N"/>
    <s v="00 - N/A"/>
    <s v="10 - FONDO GENERAL"/>
    <s v="(en blanco)"/>
    <s v="99 - MULTIPROVINCIAL"/>
    <n v="98800000"/>
    <n v="98800000"/>
    <n v="44731705.260000005"/>
  </r>
  <r>
    <s v="2023"/>
    <x v="0"/>
    <x v="0"/>
    <x v="0"/>
    <x v="0"/>
    <s v="2 - Poder Ejecutivo"/>
    <s v="0203 - MINISTERIO DE DEFENSA"/>
    <x v="2"/>
    <x v="7"/>
    <x v="14"/>
    <s v="2.1 - REMUNERACIONES Y CONTRIBUCIONES"/>
    <s v="2.1.2 - SOBRESUELDOS"/>
    <s v="N"/>
    <s v="00 - N/A"/>
    <s v="10 - FONDO GENERAL"/>
    <s v="(en blanco)"/>
    <s v="99 - MULTIPROVINCIAL"/>
    <n v="21344400"/>
    <n v="21344400"/>
    <n v="10951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665434.63"/>
  </r>
  <r>
    <s v="2023"/>
    <x v="0"/>
    <x v="0"/>
    <x v="0"/>
    <x v="0"/>
    <s v="2 - Poder Ejecutivo"/>
    <s v="0203 - MINISTERIO DE DEFENSA"/>
    <x v="2"/>
    <x v="7"/>
    <x v="14"/>
    <s v="2.2 - CONTRATACIÓN DE SERVICIOS"/>
    <s v="2.2.1 - SERVICIOS BÁSICOS"/>
    <s v="N"/>
    <s v="00 - N/A"/>
    <s v="10 - FONDO GENERAL"/>
    <s v="(en blanco)"/>
    <s v="99 - MULTIPROVINCIAL"/>
    <n v="2400000"/>
    <n v="2400000"/>
    <n v="1069009.3899999999"/>
  </r>
  <r>
    <s v="2023"/>
    <x v="0"/>
    <x v="0"/>
    <x v="0"/>
    <x v="0"/>
    <s v="2 - Poder Ejecutivo"/>
    <s v="0203 - MINISTERIO DE DEFENSA"/>
    <x v="2"/>
    <x v="7"/>
    <x v="14"/>
    <s v="2.2 - CONTRATACIÓN DE SERVICIOS"/>
    <s v="2.2.3 - VIÁTICOS"/>
    <s v="N"/>
    <s v="00 - N/A"/>
    <s v="10 - FONDO GENERAL"/>
    <s v="(en blanco)"/>
    <s v="99 - MULTIPROVINCIAL"/>
    <n v="840000"/>
    <n v="840000"/>
    <n v="4146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8331118.789999999"/>
  </r>
  <r>
    <s v="2023"/>
    <x v="0"/>
    <x v="0"/>
    <x v="0"/>
    <x v="0"/>
    <s v="2 - Poder Ejecutivo"/>
    <s v="0203 - MINISTERIO DE DEFENSA"/>
    <x v="2"/>
    <x v="7"/>
    <x v="14"/>
    <s v="2.3 - MATERIALES Y SUMINISTROS"/>
    <s v="2.3.2 - TEXTILES Y VESTUARIOS"/>
    <s v="N"/>
    <s v="00 - N/A"/>
    <s v="10 - FONDO GENERAL"/>
    <s v="(en blanco)"/>
    <s v="99 - MULTIPROVINCIAL"/>
    <n v="1841012"/>
    <n v="2442012"/>
    <n v="1355705.54"/>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353999"/>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9485556.5"/>
  </r>
  <r>
    <s v="2023"/>
    <x v="0"/>
    <x v="0"/>
    <x v="0"/>
    <x v="0"/>
    <s v="2 - Poder Ejecutivo"/>
    <s v="0203 - MINISTERIO DE DEFENSA"/>
    <x v="2"/>
    <x v="7"/>
    <x v="14"/>
    <s v="2.3 - MATERIALES Y SUMINISTROS"/>
    <s v="2.3.9 - PRODUCTOS Y ÚTILES VARIOS"/>
    <s v="N"/>
    <s v="00 - N/A"/>
    <s v="10 - FONDO GENERAL"/>
    <s v="(en blanco)"/>
    <s v="99 - MULTIPROVINCIAL"/>
    <n v="5350203"/>
    <n v="5838203"/>
    <n v="2202911.66"/>
  </r>
  <r>
    <s v="2023"/>
    <x v="0"/>
    <x v="0"/>
    <x v="0"/>
    <x v="0"/>
    <s v="2 - Poder Ejecutivo"/>
    <s v="0204 - MINISTERIO DE RELACIONES EXTERIORES"/>
    <x v="0"/>
    <x v="11"/>
    <x v="29"/>
    <s v="2.1 - REMUNERACIONES Y CONTRIBUCIONES"/>
    <s v="2.1.1 - REMUNERACIONES"/>
    <s v="N"/>
    <s v="00 - N/A"/>
    <s v="10 - FONDO GENERAL"/>
    <s v="(en blanco)"/>
    <s v="01 - DISTRITO NACIONAL"/>
    <n v="981961342"/>
    <n v="619261153.81000006"/>
    <n v="238881282.22"/>
  </r>
  <r>
    <s v="2023"/>
    <x v="0"/>
    <x v="0"/>
    <x v="0"/>
    <x v="0"/>
    <s v="2 - Poder Ejecutivo"/>
    <s v="0204 - MINISTERIO DE RELACIONES EXTERIORES"/>
    <x v="0"/>
    <x v="11"/>
    <x v="29"/>
    <s v="2.1 - REMUNERACIONES Y CONTRIBUCIONES"/>
    <s v="2.1.1 - REMUNERACIONES"/>
    <s v="N"/>
    <s v="00 - N/A"/>
    <s v="10 - FONDO GENERAL"/>
    <s v="(en blanco)"/>
    <s v="99 - MULTIPROVINCIAL"/>
    <n v="386843689"/>
    <n v="287653183.96000004"/>
    <n v="182560296.45000005"/>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1751688.440000001"/>
  </r>
  <r>
    <s v="2023"/>
    <x v="0"/>
    <x v="0"/>
    <x v="0"/>
    <x v="0"/>
    <s v="2 - Poder Ejecutivo"/>
    <s v="0204 - MINISTERIO DE RELACIONES EXTERIORES"/>
    <x v="0"/>
    <x v="11"/>
    <x v="29"/>
    <s v="2.1 - REMUNERACIONES Y CONTRIBUCIONES"/>
    <s v="2.1.2 - SOBRESUELDOS"/>
    <s v="N"/>
    <s v="00 - N/A"/>
    <s v="10 - FONDO GENERAL"/>
    <s v="(en blanco)"/>
    <s v="01 - DISTRITO NACIONAL"/>
    <n v="188035817"/>
    <n v="222256570.79000002"/>
    <n v="84937635.069999993"/>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5910654.470000006"/>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35025295.930000015"/>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7408468.260000017"/>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216446.920000000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5453557.34"/>
  </r>
  <r>
    <s v="2023"/>
    <x v="0"/>
    <x v="0"/>
    <x v="0"/>
    <x v="0"/>
    <s v="2 - Poder Ejecutivo"/>
    <s v="0204 - MINISTERIO DE RELACIONES EXTERIORES"/>
    <x v="0"/>
    <x v="11"/>
    <x v="29"/>
    <s v="2.2 - CONTRATACIÓN DE SERVICIOS"/>
    <s v="2.2.1 - SERVICIOS BÁSICOS"/>
    <s v="N"/>
    <s v="00 - N/A"/>
    <s v="10 - FONDO GENERAL"/>
    <s v="(en blanco)"/>
    <s v="99 - MULTIPROVINCIAL"/>
    <n v="36556000"/>
    <n v="36556000"/>
    <n v="15899214.309999999"/>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45889133.65000001"/>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15829962.530000007"/>
  </r>
  <r>
    <s v="2023"/>
    <x v="0"/>
    <x v="0"/>
    <x v="0"/>
    <x v="0"/>
    <s v="2 - Poder Ejecutivo"/>
    <s v="0204 - MINISTERIO DE RELACIONES EXTERIORES"/>
    <x v="0"/>
    <x v="11"/>
    <x v="29"/>
    <s v="2.2 - CONTRATACIÓN DE SERVICIOS"/>
    <s v="2.2.3 - VIÁTICOS"/>
    <s v="N"/>
    <s v="00 - N/A"/>
    <s v="10 - FONDO GENERAL"/>
    <s v="(en blanco)"/>
    <s v="99 - MULTIPROVINCIAL"/>
    <n v="1800000"/>
    <n v="1800000"/>
    <n v="8874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8877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7942657.339999992"/>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58390000"/>
    <n v="17575770.399999999"/>
  </r>
  <r>
    <s v="2023"/>
    <x v="0"/>
    <x v="0"/>
    <x v="0"/>
    <x v="0"/>
    <s v="2 - Poder Ejecutivo"/>
    <s v="0204 - MINISTERIO DE RELACIONES EXTERIORES"/>
    <x v="0"/>
    <x v="11"/>
    <x v="29"/>
    <s v="2.2 - CONTRATACIÓN DE SERVICIOS"/>
    <s v="2.2.5 - ALQUILERES Y RENTAS"/>
    <s v="N"/>
    <s v="00 - N/A"/>
    <s v="10 - FONDO GENERAL"/>
    <s v="(en blanco)"/>
    <s v="99 - MULTIPROVINCIAL"/>
    <n v="11287188"/>
    <n v="13458991"/>
    <n v="722504.97"/>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7087642.0900000017"/>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7950000"/>
    <n v="14929540.08000000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2601400.7300000004"/>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36908000"/>
    <n v="313152673.20999998"/>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40759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5899285"/>
    <n v="15571095.390000001"/>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1098584.31999999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20337000"/>
    <n v="6767389.100000000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765667.74000000011"/>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7100000"/>
    <n v="1603905.7700000003"/>
  </r>
  <r>
    <s v="2023"/>
    <x v="0"/>
    <x v="0"/>
    <x v="0"/>
    <x v="0"/>
    <s v="2 - Poder Ejecutivo"/>
    <s v="0204 - MINISTERIO DE RELACIONES EXTERIORES"/>
    <x v="0"/>
    <x v="11"/>
    <x v="29"/>
    <s v="2.3 - MATERIALES Y SUMINISTROS"/>
    <s v="2.3.3 - PAPEL, CARTÓN E IMPRESOS"/>
    <s v="N"/>
    <s v="00 - N/A"/>
    <s v="10 - FONDO GENERAL"/>
    <s v="(en blanco)"/>
    <s v="99 - MULTIPROVINCIAL"/>
    <n v="50000"/>
    <n v="26063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658259.859999999"/>
  </r>
  <r>
    <s v="2023"/>
    <x v="0"/>
    <x v="0"/>
    <x v="0"/>
    <x v="0"/>
    <s v="2 - Poder Ejecutivo"/>
    <s v="0204 - MINISTERIO DE RELACIONES EXTERIORES"/>
    <x v="0"/>
    <x v="11"/>
    <x v="29"/>
    <s v="2.3 - MATERIALES Y SUMINISTROS"/>
    <s v="2.3.4 - PRODUCTOS FARMACÉUTICOS"/>
    <s v="N"/>
    <s v="00 - N/A"/>
    <s v="10 - FONDO GENERAL"/>
    <s v="(en blanco)"/>
    <s v="01 - DISTRITO NACIONAL"/>
    <n v="0"/>
    <n v="8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1209841.12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24139.64"/>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31548534.96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557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74938.989999999991"/>
  </r>
  <r>
    <s v="2023"/>
    <x v="0"/>
    <x v="0"/>
    <x v="0"/>
    <x v="0"/>
    <s v="2 - Poder Ejecutivo"/>
    <s v="0204 - MINISTERIO DE RELACIONES EXTERIORES"/>
    <x v="0"/>
    <x v="11"/>
    <x v="29"/>
    <s v="2.3 - MATERIALES Y SUMINISTROS"/>
    <s v="2.3.9 - PRODUCTOS Y ÚTILES VARIOS"/>
    <s v="N"/>
    <s v="00 - N/A"/>
    <s v="10 - FONDO GENERAL"/>
    <s v="(en blanco)"/>
    <s v="01 - DISTRITO NACIONAL"/>
    <n v="39111961"/>
    <n v="45821000"/>
    <n v="9653704.2199999988"/>
  </r>
  <r>
    <s v="2023"/>
    <x v="0"/>
    <x v="0"/>
    <x v="0"/>
    <x v="0"/>
    <s v="2 - Poder Ejecutivo"/>
    <s v="0204 - MINISTERIO DE RELACIONES EXTERIORES"/>
    <x v="0"/>
    <x v="11"/>
    <x v="29"/>
    <s v="2.3 - MATERIALES Y SUMINISTROS"/>
    <s v="2.3.9 - PRODUCTOS Y ÚTILES VARIOS"/>
    <s v="N"/>
    <s v="00 - N/A"/>
    <s v="10 - FONDO GENERAL"/>
    <s v="(en blanco)"/>
    <s v="99 - MULTIPROVINCIAL"/>
    <n v="1011577"/>
    <n v="1446577"/>
    <n v="548762.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1125693.550000001"/>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689544862.56999981"/>
  </r>
  <r>
    <s v="2023"/>
    <x v="0"/>
    <x v="0"/>
    <x v="0"/>
    <x v="0"/>
    <s v="2 - Poder Ejecutivo"/>
    <s v="0204 - MINISTERIO DE RELACIONES EXTERIORES"/>
    <x v="0"/>
    <x v="11"/>
    <x v="30"/>
    <s v="2.1 - REMUNERACIONES Y CONTRIBUCIONES"/>
    <s v="2.1.2 - SOBRESUELDOS"/>
    <s v="N"/>
    <s v="00 - N/A"/>
    <s v="10 - FONDO GENERAL"/>
    <s v="(en blanco)"/>
    <s v="99 - MULTIPROVINCIAL"/>
    <n v="1147857271"/>
    <n v="1274965862.8400002"/>
    <n v="494573270.11000007"/>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64808859.07000002"/>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99895687.319999889"/>
  </r>
  <r>
    <s v="2023"/>
    <x v="0"/>
    <x v="0"/>
    <x v="0"/>
    <x v="0"/>
    <s v="2 - Poder Ejecutivo"/>
    <s v="0204 - MINISTERIO DE RELACIONES EXTERIORES"/>
    <x v="0"/>
    <x v="11"/>
    <x v="30"/>
    <s v="2.2 - CONTRATACIÓN DE SERVICIOS"/>
    <s v="2.2.3 - VIÁTICOS"/>
    <s v="N"/>
    <s v="00 - N/A"/>
    <s v="10 - FONDO GENERAL"/>
    <s v="(en blanco)"/>
    <s v="99 - MULTIPROVINCIAL"/>
    <n v="633418466"/>
    <n v="778663194.91999996"/>
    <n v="328667625.76999998"/>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653677920.17999995"/>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94249597.83999991"/>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38120737.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4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03164.97"/>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5678261.6599999974"/>
  </r>
  <r>
    <s v="2023"/>
    <x v="0"/>
    <x v="0"/>
    <x v="0"/>
    <x v="0"/>
    <s v="2 - Poder Ejecutivo"/>
    <s v="0204 - MINISTERIO DE RELACIONES EXTERIORES"/>
    <x v="2"/>
    <x v="9"/>
    <x v="20"/>
    <s v="2.2 - CONTRATACIÓN DE SERVICIOS"/>
    <s v="2.2.1 - SERVICIOS BÁSICOS"/>
    <s v="N"/>
    <s v="00 - N/A"/>
    <s v="10 - FONDO GENERAL"/>
    <s v="(en blanco)"/>
    <s v="01 - DISTRITO NACIONAL"/>
    <n v="6930000"/>
    <n v="6930000"/>
    <n v="2265604.36"/>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149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162367.48"/>
  </r>
  <r>
    <s v="2023"/>
    <x v="0"/>
    <x v="0"/>
    <x v="0"/>
    <x v="0"/>
    <s v="2 - Poder Ejecutivo"/>
    <s v="0204 - MINISTERIO DE RELACIONES EXTERIORES"/>
    <x v="2"/>
    <x v="9"/>
    <x v="20"/>
    <s v="2.2 - CONTRATACIÓN DE SERVICIOS"/>
    <s v="2.2.6 - SEGUROS"/>
    <s v="N"/>
    <s v="00 - N/A"/>
    <s v="10 - FONDO GENERAL"/>
    <s v="(en blanco)"/>
    <s v="01 - DISTRITO NACIONAL"/>
    <n v="500000"/>
    <n v="351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766640"/>
    <n v="260549.77999999997"/>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5746700"/>
    <n v="1872883.05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3067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99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00000000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3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0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753880"/>
    <n v="1013418.17"/>
  </r>
  <r>
    <s v="2023"/>
    <x v="0"/>
    <x v="0"/>
    <x v="0"/>
    <x v="0"/>
    <s v="2 - Poder Ejecutivo"/>
    <s v="0205 - MINISTERIO DE HACIENDA"/>
    <x v="0"/>
    <x v="0"/>
    <x v="2"/>
    <s v="2.1 - REMUNERACIONES Y CONTRIBUCIONES"/>
    <s v="2.1.1 - REMUNERACIONES"/>
    <s v="N"/>
    <s v="00 - N/A"/>
    <s v="10 - FONDO GENERAL"/>
    <s v="(en blanco)"/>
    <s v="01 - DISTRITO NACIONAL"/>
    <n v="2235416335"/>
    <n v="2270903163.9299998"/>
    <n v="999379630.27000034"/>
  </r>
  <r>
    <s v="2023"/>
    <x v="0"/>
    <x v="0"/>
    <x v="0"/>
    <x v="0"/>
    <s v="2 - Poder Ejecutivo"/>
    <s v="0205 - MINISTERIO DE HACIENDA"/>
    <x v="0"/>
    <x v="0"/>
    <x v="2"/>
    <s v="2.1 - REMUNERACIONES Y CONTRIBUCIONES"/>
    <s v="2.1.1 - REMUNERACIONES"/>
    <s v="N"/>
    <s v="00 - N/A"/>
    <s v="10 - FONDO GENERAL"/>
    <s v="(en blanco)"/>
    <s v="99 - MULTIPROVINCIAL"/>
    <n v="1006132923"/>
    <n v="1000388910.5300001"/>
    <n v="409859237.48000014"/>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088500"/>
  </r>
  <r>
    <s v="2023"/>
    <x v="0"/>
    <x v="0"/>
    <x v="0"/>
    <x v="0"/>
    <s v="2 - Poder Ejecutivo"/>
    <s v="0205 - MINISTERIO DE HACIENDA"/>
    <x v="0"/>
    <x v="0"/>
    <x v="2"/>
    <s v="2.1 - REMUNERACIONES Y CONTRIBUCIONES"/>
    <s v="2.1.1 - REMUNERACIONES"/>
    <s v="N"/>
    <s v="00 - N/A"/>
    <s v="70 - DONACION EXTERNA"/>
    <s v="(en blanco)"/>
    <s v="99 - MULTIPROVINCIAL"/>
    <n v="0"/>
    <n v="4550000"/>
    <n v="1350000"/>
  </r>
  <r>
    <s v="2023"/>
    <x v="0"/>
    <x v="0"/>
    <x v="0"/>
    <x v="0"/>
    <s v="2 - Poder Ejecutivo"/>
    <s v="0205 - MINISTERIO DE HACIENDA"/>
    <x v="0"/>
    <x v="0"/>
    <x v="2"/>
    <s v="2.1 - REMUNERACIONES Y CONTRIBUCIONES"/>
    <s v="2.1.2 - SOBRESUELDOS"/>
    <s v="N"/>
    <s v="00 - N/A"/>
    <s v="10 - FONDO GENERAL"/>
    <s v="(en blanco)"/>
    <s v="01 - DISTRITO NACIONAL"/>
    <n v="899350959"/>
    <n v="861863368.38999999"/>
    <n v="209555708.85999995"/>
  </r>
  <r>
    <s v="2023"/>
    <x v="0"/>
    <x v="0"/>
    <x v="0"/>
    <x v="0"/>
    <s v="2 - Poder Ejecutivo"/>
    <s v="0205 - MINISTERIO DE HACIENDA"/>
    <x v="0"/>
    <x v="0"/>
    <x v="2"/>
    <s v="2.1 - REMUNERACIONES Y CONTRIBUCIONES"/>
    <s v="2.1.2 - SOBRESUELDOS"/>
    <s v="N"/>
    <s v="00 - N/A"/>
    <s v="10 - FONDO GENERAL"/>
    <s v="(en blanco)"/>
    <s v="99 - MULTIPROVINCIAL"/>
    <n v="333970121"/>
    <n v="339029284.86000001"/>
    <n v="85698699.340000004"/>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6830988.05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34386.41999999998"/>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47618277.5"/>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8"/>
    <n v="59061846.219999984"/>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06415"/>
  </r>
  <r>
    <s v="2023"/>
    <x v="0"/>
    <x v="0"/>
    <x v="0"/>
    <x v="0"/>
    <s v="2 - Poder Ejecutivo"/>
    <s v="0205 - MINISTERIO DE HACIENDA"/>
    <x v="0"/>
    <x v="0"/>
    <x v="2"/>
    <s v="2.2 - CONTRATACIÓN DE SERVICIOS"/>
    <s v="2.2.1 - SERVICIOS BÁSICOS"/>
    <s v="N"/>
    <s v="00 - N/A"/>
    <s v="10 - FONDO GENERAL"/>
    <s v="(en blanco)"/>
    <s v="01 - DISTRITO NACIONAL"/>
    <n v="107922686"/>
    <n v="107372686"/>
    <n v="40078224.200000018"/>
  </r>
  <r>
    <s v="2023"/>
    <x v="0"/>
    <x v="0"/>
    <x v="0"/>
    <x v="0"/>
    <s v="2 - Poder Ejecutivo"/>
    <s v="0205 - MINISTERIO DE HACIENDA"/>
    <x v="0"/>
    <x v="0"/>
    <x v="2"/>
    <s v="2.2 - CONTRATACIÓN DE SERVICIOS"/>
    <s v="2.2.1 - SERVICIOS BÁSICOS"/>
    <s v="N"/>
    <s v="00 - N/A"/>
    <s v="10 - FONDO GENERAL"/>
    <s v="(en blanco)"/>
    <s v="99 - MULTIPROVINCIAL"/>
    <n v="31613103"/>
    <n v="31751128"/>
    <n v="13840813.790000003"/>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492363.07"/>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359042.1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410483.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318456.89"/>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1092800"/>
    <n v="2372502.1100000003"/>
  </r>
  <r>
    <s v="2023"/>
    <x v="0"/>
    <x v="0"/>
    <x v="0"/>
    <x v="0"/>
    <s v="2 - Poder Ejecutivo"/>
    <s v="0205 - MINISTERIO DE HACIENDA"/>
    <x v="0"/>
    <x v="0"/>
    <x v="2"/>
    <s v="2.2 - CONTRATACIÓN DE SERVICIOS"/>
    <s v="2.2.3 - VIÁTICOS"/>
    <s v="N"/>
    <s v="00 - N/A"/>
    <s v="10 - FONDO GENERAL"/>
    <s v="(en blanco)"/>
    <s v="99 - MULTIPROVINCIAL"/>
    <n v="5046300"/>
    <n v="6253102.8000000007"/>
    <n v="3107569.1799999997"/>
  </r>
  <r>
    <s v="2023"/>
    <x v="0"/>
    <x v="0"/>
    <x v="0"/>
    <x v="0"/>
    <s v="2 - Poder Ejecutivo"/>
    <s v="0205 - MINISTERIO DE HACIENDA"/>
    <x v="0"/>
    <x v="0"/>
    <x v="2"/>
    <s v="2.2 - CONTRATACIÓN DE SERVICIOS"/>
    <s v="2.2.3 - VIÁTICOS"/>
    <s v="N"/>
    <s v="00 - N/A"/>
    <s v="20 - FONDOS CON DESTINO ESPECÍFICO"/>
    <s v="(en blanco)"/>
    <s v="01 - DISTRITO NACIONAL"/>
    <n v="10000000"/>
    <n v="10000000"/>
    <n v="2178569.11"/>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610653.55999999994"/>
  </r>
  <r>
    <s v="2023"/>
    <x v="0"/>
    <x v="0"/>
    <x v="0"/>
    <x v="0"/>
    <s v="2 - Poder Ejecutivo"/>
    <s v="0205 - MINISTERIO DE HACIENDA"/>
    <x v="0"/>
    <x v="0"/>
    <x v="2"/>
    <s v="2.2 - CONTRATACIÓN DE SERVICIOS"/>
    <s v="2.2.4 - TRANSPORTE Y ALMACENAJE"/>
    <s v="N"/>
    <s v="00 - N/A"/>
    <s v="10 - FONDO GENERAL"/>
    <s v="(en blanco)"/>
    <s v="99 - MULTIPROVINCIAL"/>
    <n v="447000"/>
    <n v="840035.41"/>
    <n v="592986.33000000007"/>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857570.99"/>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480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27337021.46999998"/>
  </r>
  <r>
    <s v="2023"/>
    <x v="0"/>
    <x v="0"/>
    <x v="0"/>
    <x v="0"/>
    <s v="2 - Poder Ejecutivo"/>
    <s v="0205 - MINISTERIO DE HACIENDA"/>
    <x v="0"/>
    <x v="0"/>
    <x v="2"/>
    <s v="2.2 - CONTRATACIÓN DE SERVICIOS"/>
    <s v="2.2.5 - ALQUILERES Y RENTAS"/>
    <s v="N"/>
    <s v="00 - N/A"/>
    <s v="10 - FONDO GENERAL"/>
    <s v="(en blanco)"/>
    <s v="99 - MULTIPROVINCIAL"/>
    <n v="16808123"/>
    <n v="13321237.449999999"/>
    <n v="1467902"/>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679930.4900000002"/>
  </r>
  <r>
    <s v="2023"/>
    <x v="0"/>
    <x v="0"/>
    <x v="0"/>
    <x v="0"/>
    <s v="2 - Poder Ejecutivo"/>
    <s v="0205 - MINISTERIO DE HACIENDA"/>
    <x v="0"/>
    <x v="0"/>
    <x v="2"/>
    <s v="2.2 - CONTRATACIÓN DE SERVICIOS"/>
    <s v="2.2.5 - ALQUILERES Y RENTAS"/>
    <s v="N"/>
    <s v="00 - N/A"/>
    <s v="20 - FONDOS CON DESTINO ESPECÍFICO"/>
    <s v="(en blanco)"/>
    <s v="99 - MULTIPROVINCIAL"/>
    <n v="5041342"/>
    <n v="7819342"/>
    <n v="6369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35759388.350000001"/>
  </r>
  <r>
    <s v="2023"/>
    <x v="0"/>
    <x v="0"/>
    <x v="0"/>
    <x v="0"/>
    <s v="2 - Poder Ejecutivo"/>
    <s v="0205 - MINISTERIO DE HACIENDA"/>
    <x v="0"/>
    <x v="0"/>
    <x v="2"/>
    <s v="2.2 - CONTRATACIÓN DE SERVICIOS"/>
    <s v="2.2.6 - SEGUROS"/>
    <s v="N"/>
    <s v="00 - N/A"/>
    <s v="10 - FONDO GENERAL"/>
    <s v="(en blanco)"/>
    <s v="99 - MULTIPROVINCIAL"/>
    <n v="15520000"/>
    <n v="17282774.420000002"/>
    <n v="6887814.620000001"/>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3734.37"/>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10517030.639999999"/>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449501.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86928.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1070577.68"/>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95975"/>
    <n v="12689959.15"/>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3105422.5999999996"/>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261930"/>
    <n v="5138493.2399999993"/>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0082.84000000001"/>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2769977.25"/>
    <n v="3272088.5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560000"/>
  </r>
  <r>
    <s v="2023"/>
    <x v="0"/>
    <x v="0"/>
    <x v="0"/>
    <x v="0"/>
    <s v="2 - Poder Ejecutivo"/>
    <s v="0205 - MINISTERIO DE HACIENDA"/>
    <x v="0"/>
    <x v="0"/>
    <x v="2"/>
    <s v="2.2 - CONTRATACIÓN DE SERVICIOS"/>
    <s v="2.2.9 - OTRAS CONTRATACIONES DE SERVICIOS"/>
    <s v="N"/>
    <s v="00 - N/A"/>
    <s v="10 - FONDO GENERAL"/>
    <s v="(en blanco)"/>
    <s v="01 - DISTRITO NACIONAL"/>
    <n v="77515808"/>
    <n v="80925808"/>
    <n v="33306388.069999997"/>
  </r>
  <r>
    <s v="2023"/>
    <x v="0"/>
    <x v="0"/>
    <x v="0"/>
    <x v="0"/>
    <s v="2 - Poder Ejecutivo"/>
    <s v="0205 - MINISTERIO DE HACIENDA"/>
    <x v="0"/>
    <x v="0"/>
    <x v="2"/>
    <s v="2.2 - CONTRATACIÓN DE SERVICIOS"/>
    <s v="2.2.9 - OTRAS CONTRATACIONES DE SERVICIOS"/>
    <s v="N"/>
    <s v="00 - N/A"/>
    <s v="10 - FONDO GENERAL"/>
    <s v="(en blanco)"/>
    <s v="99 - MULTIPROVINCIAL"/>
    <n v="19695635"/>
    <n v="16806743.82"/>
    <n v="3152294.19"/>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22958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855735.89"/>
  </r>
  <r>
    <s v="2023"/>
    <x v="0"/>
    <x v="0"/>
    <x v="0"/>
    <x v="0"/>
    <s v="2 - Poder Ejecutivo"/>
    <s v="0205 - MINISTERIO DE HACIENDA"/>
    <x v="0"/>
    <x v="0"/>
    <x v="2"/>
    <s v="2.3 - MATERIALES Y SUMINISTROS"/>
    <s v="2.3.1 - ALIMENTOS Y PRODUCTOS AGROFORESTALES"/>
    <s v="N"/>
    <s v="00 - N/A"/>
    <s v="10 - FONDO GENERAL"/>
    <s v="(en blanco)"/>
    <s v="99 - MULTIPROVINCIAL"/>
    <n v="886000"/>
    <n v="897970"/>
    <n v="2014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566500"/>
    <n v="507704.32000000001"/>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549854.85"/>
  </r>
  <r>
    <s v="2023"/>
    <x v="0"/>
    <x v="0"/>
    <x v="0"/>
    <x v="0"/>
    <s v="2 - Poder Ejecutivo"/>
    <s v="0205 - MINISTERIO DE HACIENDA"/>
    <x v="0"/>
    <x v="0"/>
    <x v="2"/>
    <s v="2.3 - MATERIALES Y SUMINISTROS"/>
    <s v="2.3.2 - TEXTILES Y VESTUARIOS"/>
    <s v="N"/>
    <s v="00 - N/A"/>
    <s v="10 - FONDO GENERAL"/>
    <s v="(en blanco)"/>
    <s v="01 - DISTRITO NACIONAL"/>
    <n v="16353481"/>
    <n v="9797364.25"/>
    <n v="1429708.5499999998"/>
  </r>
  <r>
    <s v="2023"/>
    <x v="0"/>
    <x v="0"/>
    <x v="0"/>
    <x v="0"/>
    <s v="2 - Poder Ejecutivo"/>
    <s v="0205 - MINISTERIO DE HACIENDA"/>
    <x v="0"/>
    <x v="0"/>
    <x v="2"/>
    <s v="2.3 - MATERIALES Y SUMINISTROS"/>
    <s v="2.3.2 - TEXTILES Y VESTUARIOS"/>
    <s v="N"/>
    <s v="00 - N/A"/>
    <s v="10 - FONDO GENERAL"/>
    <s v="(en blanco)"/>
    <s v="99 - MULTIPROVINCIAL"/>
    <n v="4156298"/>
    <n v="3655482"/>
    <n v="47026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002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1978895"/>
    <n v="24194988.77"/>
  </r>
  <r>
    <s v="2023"/>
    <x v="0"/>
    <x v="0"/>
    <x v="0"/>
    <x v="0"/>
    <s v="2 - Poder Ejecutivo"/>
    <s v="0205 - MINISTERIO DE HACIENDA"/>
    <x v="0"/>
    <x v="0"/>
    <x v="2"/>
    <s v="2.3 - MATERIALES Y SUMINISTROS"/>
    <s v="2.3.3 - PAPEL, CARTÓN E IMPRESOS"/>
    <s v="N"/>
    <s v="00 - N/A"/>
    <s v="10 - FONDO GENERAL"/>
    <s v="(en blanco)"/>
    <s v="99 - MULTIPROVINCIAL"/>
    <n v="2349552"/>
    <n v="2454226.31"/>
    <n v="829504.26"/>
  </r>
  <r>
    <s v="2023"/>
    <x v="0"/>
    <x v="0"/>
    <x v="0"/>
    <x v="0"/>
    <s v="2 - Poder Ejecutivo"/>
    <s v="0205 - MINISTERIO DE HACIENDA"/>
    <x v="0"/>
    <x v="0"/>
    <x v="2"/>
    <s v="2.3 - MATERIALES Y SUMINISTROS"/>
    <s v="2.3.3 - PAPEL, CARTÓN E IMPRESOS"/>
    <s v="N"/>
    <s v="00 - N/A"/>
    <s v="20 - FONDOS CON DESTINO ESPECÍFICO"/>
    <s v="(en blanco)"/>
    <s v="01 - DISTRITO NACIONAL"/>
    <n v="7982444"/>
    <n v="7782444"/>
    <n v="343392"/>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595587.96000000008"/>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228694.82"/>
  </r>
  <r>
    <s v="2023"/>
    <x v="0"/>
    <x v="0"/>
    <x v="0"/>
    <x v="0"/>
    <s v="2 - Poder Ejecutivo"/>
    <s v="0205 - MINISTERIO DE HACIENDA"/>
    <x v="0"/>
    <x v="0"/>
    <x v="2"/>
    <s v="2.3 - MATERIALES Y SUMINISTROS"/>
    <s v="2.3.4 - PRODUCTOS FARMACÉUTICOS"/>
    <s v="N"/>
    <s v="00 - N/A"/>
    <s v="20 - FONDOS CON DESTINO ESPECÍFICO"/>
    <s v="(en blanco)"/>
    <s v="01 - DISTRITO NACIONAL"/>
    <n v="2500000"/>
    <n v="2507067"/>
    <n v="314350.3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86278.75"/>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40000"/>
    <n v="4130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6348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43655.99"/>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228266.22000000003"/>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70233.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22110931.829999998"/>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43975"/>
    <n v="89126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165558.1200000001"/>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78748.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8465881.7199999988"/>
  </r>
  <r>
    <s v="2023"/>
    <x v="0"/>
    <x v="0"/>
    <x v="0"/>
    <x v="0"/>
    <s v="2 - Poder Ejecutivo"/>
    <s v="0205 - MINISTERIO DE HACIENDA"/>
    <x v="0"/>
    <x v="0"/>
    <x v="2"/>
    <s v="2.3 - MATERIALES Y SUMINISTROS"/>
    <s v="2.3.9 - PRODUCTOS Y ÚTILES VARIOS"/>
    <s v="N"/>
    <s v="00 - N/A"/>
    <s v="10 - FONDO GENERAL"/>
    <s v="(en blanco)"/>
    <s v="99 - MULTIPROVINCIAL"/>
    <n v="9143671"/>
    <n v="9868084.7399999984"/>
    <n v="2116092.92"/>
  </r>
  <r>
    <s v="2023"/>
    <x v="0"/>
    <x v="0"/>
    <x v="0"/>
    <x v="0"/>
    <s v="2 - Poder Ejecutivo"/>
    <s v="0205 - MINISTERIO DE HACIENDA"/>
    <x v="0"/>
    <x v="0"/>
    <x v="2"/>
    <s v="2.3 - MATERIALES Y SUMINISTROS"/>
    <s v="2.3.9 - PRODUCTOS Y ÚTILES VARIOS"/>
    <s v="N"/>
    <s v="00 - N/A"/>
    <s v="20 - FONDOS CON DESTINO ESPECÍFICO"/>
    <s v="(en blanco)"/>
    <s v="01 - DISTRITO NACIONAL"/>
    <n v="26159971"/>
    <n v="21958602"/>
    <n v="2049708.4099999997"/>
  </r>
  <r>
    <s v="2023"/>
    <x v="0"/>
    <x v="0"/>
    <x v="0"/>
    <x v="0"/>
    <s v="2 - Poder Ejecutivo"/>
    <s v="0205 - MINISTERIO DE HACIENDA"/>
    <x v="0"/>
    <x v="0"/>
    <x v="2"/>
    <s v="2.3 - MATERIALES Y SUMINISTROS"/>
    <s v="2.3.9 - PRODUCTOS Y ÚTILES VARIOS"/>
    <s v="N"/>
    <s v="00 - N/A"/>
    <s v="20 - FONDOS CON DESTINO ESPECÍFICO"/>
    <s v="(en blanco)"/>
    <s v="99 - MULTIPROVINCIAL"/>
    <n v="7369522"/>
    <n v="8497522"/>
    <n v="1461798.03"/>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7595343.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150952.9699999997"/>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30419.22"/>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3038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2412359.9900000002"/>
  </r>
  <r>
    <s v="2023"/>
    <x v="0"/>
    <x v="0"/>
    <x v="0"/>
    <x v="0"/>
    <s v="2 - Poder Ejecutivo"/>
    <s v="0206 - MINISTERIO DE EDUCACIÓN"/>
    <x v="2"/>
    <x v="6"/>
    <x v="26"/>
    <s v="2.2 - CONTRATACIÓN DE SERVICIOS"/>
    <s v="2.2.9 - OTRAS CONTRATACIONES DE SERVICIOS"/>
    <s v="N"/>
    <s v="00 - N/A"/>
    <s v="10 - FONDO GENERAL"/>
    <s v="(en blanco)"/>
    <s v="99 - MULTIPROVINCIAL"/>
    <n v="345000"/>
    <n v="345000"/>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74183913.69"/>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45840961.31000001"/>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8426162.5"/>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50000015"/>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9481700010.449993"/>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014411725.9799967"/>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1267809.439999998"/>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1 - ALIMENTOS Y PRODUCTOS AGROFORESTALES"/>
    <s v="N"/>
    <s v="00 - N/A"/>
    <s v="10 - FONDO GENERAL"/>
    <s v="(en blanco)"/>
    <s v="99 - MULTIPROVINCIAL"/>
    <n v="0"/>
    <n v="55000"/>
    <n v="0"/>
  </r>
  <r>
    <s v="2023"/>
    <x v="0"/>
    <x v="0"/>
    <x v="0"/>
    <x v="0"/>
    <s v="2 - Poder Ejecutivo"/>
    <s v="0206 - MINISTERIO DE EDUCACIÓN"/>
    <x v="2"/>
    <x v="9"/>
    <x v="34"/>
    <s v="2.3 - MATERIALES Y SUMINISTROS"/>
    <s v="2.3.3 - PAPEL, CARTÓN E IMPRESOS"/>
    <s v="N"/>
    <s v="00 - N/A"/>
    <s v="10 - FONDO GENERAL"/>
    <s v="(en blanco)"/>
    <s v="99 - MULTIPROVINCIAL"/>
    <n v="1691312948"/>
    <n v="416006119.32999992"/>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8640628881.2700024"/>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474580466.6600008"/>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5326508"/>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7 - SERVICIOS DE CONSERVACIÓN, REPARACIONES MENORES E INSTALACIONES TEMPORALES"/>
    <s v="N"/>
    <s v="00 - N/A"/>
    <s v="10 - FONDO GENERAL"/>
    <s v="(en blanco)"/>
    <s v="99 - MULTIPROVINCIAL"/>
    <n v="0"/>
    <n v="20000"/>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197038.59"/>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8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82685"/>
    <n v="5449.3"/>
  </r>
  <r>
    <s v="2023"/>
    <x v="0"/>
    <x v="0"/>
    <x v="0"/>
    <x v="0"/>
    <s v="2 - Poder Ejecutivo"/>
    <s v="0206 - MINISTERIO DE EDUCACIÓN"/>
    <x v="2"/>
    <x v="9"/>
    <x v="35"/>
    <s v="2.3 - MATERIALES Y SUMINISTROS"/>
    <s v="2.3.9 - PRODUCTOS Y ÚTILES VARIOS"/>
    <s v="N"/>
    <s v="00 - N/A"/>
    <s v="10 - FONDO GENERAL"/>
    <s v="(en blanco)"/>
    <s v="99 - MULTIPROVINCIAL"/>
    <n v="9775171"/>
    <n v="945544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465024009.74000019"/>
  </r>
  <r>
    <s v="2023"/>
    <x v="0"/>
    <x v="0"/>
    <x v="0"/>
    <x v="0"/>
    <s v="2 - Poder Ejecutivo"/>
    <s v="0206 - MINISTERIO DE EDUCACIÓN"/>
    <x v="2"/>
    <x v="9"/>
    <x v="20"/>
    <s v="2.1 - REMUNERACIONES Y CONTRIBUCIONES"/>
    <s v="2.1.2 - SOBRESUELDOS"/>
    <s v="N"/>
    <s v="00 - N/A"/>
    <s v="10 - FONDO GENERAL"/>
    <s v="(en blanco)"/>
    <s v="99 - MULTIPROVINCIAL"/>
    <n v="130734854"/>
    <n v="154534854"/>
    <n v="74295669.150000036"/>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52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71979777.879999936"/>
  </r>
  <r>
    <s v="2023"/>
    <x v="0"/>
    <x v="0"/>
    <x v="0"/>
    <x v="0"/>
    <s v="2 - Poder Ejecutivo"/>
    <s v="0206 - MINISTERIO DE EDUCACIÓN"/>
    <x v="2"/>
    <x v="9"/>
    <x v="20"/>
    <s v="2.2 - CONTRATACIÓN DE SERVICIOS"/>
    <s v="2.2.1 - SERVICIOS BÁSICOS"/>
    <s v="N"/>
    <s v="00 - N/A"/>
    <s v="10 - FONDO GENERAL"/>
    <s v="(en blanco)"/>
    <s v="99 - MULTIPROVINCIAL"/>
    <n v="29725000"/>
    <n v="29725000"/>
    <n v="11961673.109999998"/>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5387142.7799999984"/>
  </r>
  <r>
    <s v="2023"/>
    <x v="0"/>
    <x v="0"/>
    <x v="0"/>
    <x v="0"/>
    <s v="2 - Poder Ejecutivo"/>
    <s v="0206 - MINISTERIO DE EDUCACIÓN"/>
    <x v="2"/>
    <x v="9"/>
    <x v="20"/>
    <s v="2.2 - CONTRATACIÓN DE SERVICIOS"/>
    <s v="2.2.3 - VIÁTICOS"/>
    <s v="N"/>
    <s v="00 - N/A"/>
    <s v="10 - FONDO GENERAL"/>
    <s v="(en blanco)"/>
    <s v="99 - MULTIPROVINCIAL"/>
    <n v="2701000"/>
    <n v="5701000"/>
    <n v="3559500"/>
  </r>
  <r>
    <s v="2023"/>
    <x v="0"/>
    <x v="0"/>
    <x v="0"/>
    <x v="0"/>
    <s v="2 - Poder Ejecutivo"/>
    <s v="0206 - MINISTERIO DE EDUCACIÓN"/>
    <x v="2"/>
    <x v="9"/>
    <x v="20"/>
    <s v="2.2 - CONTRATACIÓN DE SERVICIOS"/>
    <s v="2.2.4 - TRANSPORTE Y ALMACENAJE"/>
    <s v="N"/>
    <s v="00 - N/A"/>
    <s v="10 - FONDO GENERAL"/>
    <s v="(en blanco)"/>
    <s v="99 - MULTIPROVINCIAL"/>
    <n v="603000"/>
    <n v="4695963"/>
    <n v="1084011"/>
  </r>
  <r>
    <s v="2023"/>
    <x v="0"/>
    <x v="0"/>
    <x v="0"/>
    <x v="0"/>
    <s v="2 - Poder Ejecutivo"/>
    <s v="0206 - MINISTERIO DE EDUCACIÓN"/>
    <x v="2"/>
    <x v="9"/>
    <x v="20"/>
    <s v="2.2 - CONTRATACIÓN DE SERVICIOS"/>
    <s v="2.2.5 - ALQUILERES Y RENTAS"/>
    <s v="N"/>
    <s v="00 - N/A"/>
    <s v="10 - FONDO GENERAL"/>
    <s v="(en blanco)"/>
    <s v="99 - MULTIPROVINCIAL"/>
    <n v="52654608"/>
    <n v="53754608"/>
    <n v="33884273.109999999"/>
  </r>
  <r>
    <s v="2023"/>
    <x v="0"/>
    <x v="0"/>
    <x v="0"/>
    <x v="0"/>
    <s v="2 - Poder Ejecutivo"/>
    <s v="0206 - MINISTERIO DE EDUCACIÓN"/>
    <x v="2"/>
    <x v="9"/>
    <x v="20"/>
    <s v="2.2 - CONTRATACIÓN DE SERVICIOS"/>
    <s v="2.2.6 - SEGUROS"/>
    <s v="N"/>
    <s v="00 - N/A"/>
    <s v="10 - FONDO GENERAL"/>
    <s v="(en blanco)"/>
    <s v="99 - MULTIPROVINCIAL"/>
    <n v="31603224"/>
    <n v="31603224"/>
    <n v="12426035.909999998"/>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6101935.429999996"/>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52371378.960000008"/>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6284825.470000001"/>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23816399.320000004"/>
  </r>
  <r>
    <s v="2023"/>
    <x v="0"/>
    <x v="0"/>
    <x v="0"/>
    <x v="0"/>
    <s v="2 - Poder Ejecutivo"/>
    <s v="0206 - MINISTERIO DE EDUCACIÓN"/>
    <x v="2"/>
    <x v="9"/>
    <x v="20"/>
    <s v="2.3 - MATERIALES Y SUMINISTROS"/>
    <s v="2.3.2 - TEXTILES Y VESTUARIOS"/>
    <s v="N"/>
    <s v="00 - N/A"/>
    <s v="10 - FONDO GENERAL"/>
    <s v="(en blanco)"/>
    <s v="99 - MULTIPROVINCIAL"/>
    <n v="4994600"/>
    <n v="10529600"/>
    <n v="2932097.05"/>
  </r>
  <r>
    <s v="2023"/>
    <x v="0"/>
    <x v="0"/>
    <x v="0"/>
    <x v="0"/>
    <s v="2 - Poder Ejecutivo"/>
    <s v="0206 - MINISTERIO DE EDUCACIÓN"/>
    <x v="2"/>
    <x v="9"/>
    <x v="20"/>
    <s v="2.3 - MATERIALES Y SUMINISTROS"/>
    <s v="2.3.3 - PAPEL, CARTÓN E IMPRESOS"/>
    <s v="N"/>
    <s v="00 - N/A"/>
    <s v="10 - FONDO GENERAL"/>
    <s v="(en blanco)"/>
    <s v="99 - MULTIPROVINCIAL"/>
    <n v="6084845"/>
    <n v="10084845"/>
    <n v="2864819.65"/>
  </r>
  <r>
    <s v="2023"/>
    <x v="0"/>
    <x v="0"/>
    <x v="0"/>
    <x v="0"/>
    <s v="2 - Poder Ejecutivo"/>
    <s v="0206 - MINISTERIO DE EDUCACIÓN"/>
    <x v="2"/>
    <x v="9"/>
    <x v="20"/>
    <s v="2.3 - MATERIALES Y SUMINISTROS"/>
    <s v="2.3.4 - PRODUCTOS FARMACÉUTICOS"/>
    <s v="N"/>
    <s v="00 - N/A"/>
    <s v="10 - FONDO GENERAL"/>
    <s v="(en blanco)"/>
    <s v="99 - MULTIPROVINCIAL"/>
    <n v="100000"/>
    <n v="600000"/>
    <n v="19555"/>
  </r>
  <r>
    <s v="2023"/>
    <x v="0"/>
    <x v="0"/>
    <x v="0"/>
    <x v="0"/>
    <s v="2 - Poder Ejecutivo"/>
    <s v="0206 - MINISTERIO DE EDUCACIÓN"/>
    <x v="2"/>
    <x v="9"/>
    <x v="20"/>
    <s v="2.3 - MATERIALES Y SUMINISTROS"/>
    <s v="2.3.5 - CUERO, CAUCHO Y PLÁSTICO"/>
    <s v="N"/>
    <s v="00 - N/A"/>
    <s v="10 - FONDO GENERAL"/>
    <s v="(en blanco)"/>
    <s v="99 - MULTIPROVINCIAL"/>
    <n v="1710000"/>
    <n v="2767900"/>
    <n v="207266.9999999999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10055175.68"/>
  </r>
  <r>
    <s v="2023"/>
    <x v="0"/>
    <x v="0"/>
    <x v="0"/>
    <x v="0"/>
    <s v="2 - Poder Ejecutivo"/>
    <s v="0206 - MINISTERIO DE EDUCACIÓN"/>
    <x v="2"/>
    <x v="9"/>
    <x v="20"/>
    <s v="2.3 - MATERIALES Y SUMINISTROS"/>
    <s v="2.3.9 - PRODUCTOS Y ÚTILES VARIOS"/>
    <s v="N"/>
    <s v="00 - N/A"/>
    <s v="10 - FONDO GENERAL"/>
    <s v="(en blanco)"/>
    <s v="99 - MULTIPROVINCIAL"/>
    <n v="13228254"/>
    <n v="42647912"/>
    <n v="10294983.580000002"/>
  </r>
  <r>
    <s v="2023"/>
    <x v="0"/>
    <x v="0"/>
    <x v="0"/>
    <x v="0"/>
    <s v="2 - Poder Ejecutivo"/>
    <s v="0206 - MINISTERIO DE EDUCACIÓN"/>
    <x v="2"/>
    <x v="9"/>
    <x v="36"/>
    <s v="2.1 - REMUNERACIONES Y CONTRIBUCIONES"/>
    <s v="2.1.1 - REMUNERACIONES"/>
    <s v="N"/>
    <s v="00 - N/A"/>
    <s v="10 - FONDO GENERAL"/>
    <s v="(en blanco)"/>
    <s v="99 - MULTIPROVINCIAL"/>
    <n v="3625475957"/>
    <n v="3857015957"/>
    <n v="1064448562.99"/>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80563710.33000001"/>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10000002"/>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23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519955798.5999999"/>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426760245.83999991"/>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4216368.12"/>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275894.62999999995"/>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5073919.129999999"/>
  </r>
  <r>
    <s v="2023"/>
    <x v="0"/>
    <x v="0"/>
    <x v="0"/>
    <x v="0"/>
    <s v="2 - Poder Ejecutivo"/>
    <s v="0206 - MINISTERIO DE EDUCACIÓN"/>
    <x v="2"/>
    <x v="9"/>
    <x v="27"/>
    <s v="2.1 - REMUNERACIONES Y CONTRIBUCIONES"/>
    <s v="2.1.1 - REMUNERACIONES"/>
    <s v="N"/>
    <s v="00 - N/A"/>
    <s v="10 - FONDO GENERAL"/>
    <s v="(en blanco)"/>
    <s v="99 - MULTIPROVINCIAL"/>
    <n v="318033614"/>
    <n v="318033614"/>
    <n v="113280984.69"/>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9145049.84"/>
  </r>
  <r>
    <s v="2023"/>
    <x v="0"/>
    <x v="0"/>
    <x v="0"/>
    <x v="0"/>
    <s v="2 - Poder Ejecutivo"/>
    <s v="0206 - MINISTERIO DE EDUCACIÓN"/>
    <x v="2"/>
    <x v="9"/>
    <x v="27"/>
    <s v="2.2 - CONTRATACIÓN DE SERVICIOS"/>
    <s v="2.2.2 - PUBLICIDAD, IMPRESIÓN Y ENCUADERNACIÓN"/>
    <s v="N"/>
    <s v="00 - N/A"/>
    <s v="10 - FONDO GENERAL"/>
    <s v="(en blanco)"/>
    <s v="99 - MULTIPROVINCIAL"/>
    <n v="16256716"/>
    <n v="17015378"/>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293838"/>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437977098.30000001"/>
    <n v="168037473.23000002"/>
  </r>
  <r>
    <s v="2023"/>
    <x v="0"/>
    <x v="0"/>
    <x v="0"/>
    <x v="0"/>
    <s v="2 - Poder Ejecutivo"/>
    <s v="0206 - MINISTERIO DE EDUCACIÓN"/>
    <x v="2"/>
    <x v="9"/>
    <x v="38"/>
    <s v="2.1 - REMUNERACIONES Y CONTRIBUCIONES"/>
    <s v="2.1.2 - SOBRESUELDOS"/>
    <s v="N"/>
    <s v="00 - N/A"/>
    <s v="10 - FONDO GENERAL"/>
    <s v="(en blanco)"/>
    <s v="99 - MULTIPROVINCIAL"/>
    <n v="24529858"/>
    <n v="51766858"/>
    <n v="13790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70000003"/>
    <n v="25936536.819999993"/>
  </r>
  <r>
    <s v="2023"/>
    <x v="0"/>
    <x v="0"/>
    <x v="0"/>
    <x v="0"/>
    <s v="2 - Poder Ejecutivo"/>
    <s v="0206 - MINISTERIO DE EDUCACIÓN"/>
    <x v="2"/>
    <x v="9"/>
    <x v="38"/>
    <s v="2.2 - CONTRATACIÓN DE SERVICIOS"/>
    <s v="2.2.1 - SERVICIOS BÁSICOS"/>
    <s v="N"/>
    <s v="00 - N/A"/>
    <s v="10 - FONDO GENERAL"/>
    <s v="(en blanco)"/>
    <s v="99 - MULTIPROVINCIAL"/>
    <n v="10701640"/>
    <n v="10974640"/>
    <n v="3295022.0899999994"/>
  </r>
  <r>
    <s v="2023"/>
    <x v="0"/>
    <x v="0"/>
    <x v="0"/>
    <x v="0"/>
    <s v="2 - Poder Ejecutivo"/>
    <s v="0206 - MINISTERIO DE EDUCACIÓN"/>
    <x v="2"/>
    <x v="9"/>
    <x v="38"/>
    <s v="2.2 - CONTRATACIÓN DE SERVICIOS"/>
    <s v="2.2.2 - PUBLICIDAD, IMPRESIÓN Y ENCUADERNACIÓN"/>
    <s v="N"/>
    <s v="00 - N/A"/>
    <s v="10 - FONDO GENERAL"/>
    <s v="(en blanco)"/>
    <s v="99 - MULTIPROVINCIAL"/>
    <n v="9933000"/>
    <n v="47693170.719999999"/>
    <n v="3545155.7599999993"/>
  </r>
  <r>
    <s v="2023"/>
    <x v="0"/>
    <x v="0"/>
    <x v="0"/>
    <x v="0"/>
    <s v="2 - Poder Ejecutivo"/>
    <s v="0206 - MINISTERIO DE EDUCACIÓN"/>
    <x v="2"/>
    <x v="9"/>
    <x v="38"/>
    <s v="2.2 - CONTRATACIÓN DE SERVICIOS"/>
    <s v="2.2.3 - VIÁTICOS"/>
    <s v="N"/>
    <s v="00 - N/A"/>
    <s v="10 - FONDO GENERAL"/>
    <s v="(en blanco)"/>
    <s v="99 - MULTIPROVINCIAL"/>
    <n v="4462700"/>
    <n v="4377700"/>
    <n v="237122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30890394"/>
    <n v="2106882.9500000002"/>
  </r>
  <r>
    <s v="2023"/>
    <x v="0"/>
    <x v="0"/>
    <x v="0"/>
    <x v="0"/>
    <s v="2 - Poder Ejecutivo"/>
    <s v="0206 - MINISTERIO DE EDUCACIÓN"/>
    <x v="2"/>
    <x v="9"/>
    <x v="38"/>
    <s v="2.2 - CONTRATACIÓN DE SERVICIOS"/>
    <s v="2.2.6 - SEGUROS"/>
    <s v="N"/>
    <s v="00 - N/A"/>
    <s v="10 - FONDO GENERAL"/>
    <s v="(en blanco)"/>
    <s v="99 - MULTIPROVINCIAL"/>
    <n v="5436500"/>
    <n v="3991500"/>
    <n v="1130147.1599999999"/>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4564616"/>
    <n v="881460.83"/>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154874096.17000002"/>
    <n v="17541868.129999999"/>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088786.6"/>
  </r>
  <r>
    <s v="2023"/>
    <x v="0"/>
    <x v="0"/>
    <x v="0"/>
    <x v="0"/>
    <s v="2 - Poder Ejecutivo"/>
    <s v="0206 - MINISTERIO DE EDUCACIÓN"/>
    <x v="2"/>
    <x v="9"/>
    <x v="38"/>
    <s v="2.3 - MATERIALES Y SUMINISTROS"/>
    <s v="2.3.1 - ALIMENTOS Y PRODUCTOS AGROFORESTALES"/>
    <s v="N"/>
    <s v="00 - N/A"/>
    <s v="10 - FONDO GENERAL"/>
    <s v="(en blanco)"/>
    <s v="99 - MULTIPROVINCIAL"/>
    <n v="1899000"/>
    <n v="2910000"/>
    <n v="626560.03"/>
  </r>
  <r>
    <s v="2023"/>
    <x v="0"/>
    <x v="0"/>
    <x v="0"/>
    <x v="0"/>
    <s v="2 - Poder Ejecutivo"/>
    <s v="0206 - MINISTERIO DE EDUCACIÓN"/>
    <x v="2"/>
    <x v="9"/>
    <x v="38"/>
    <s v="2.3 - MATERIALES Y SUMINISTROS"/>
    <s v="2.3.2 - TEXTILES Y VESTUARIOS"/>
    <s v="N"/>
    <s v="00 - N/A"/>
    <s v="10 - FONDO GENERAL"/>
    <s v="(en blanco)"/>
    <s v="99 - MULTIPROVINCIAL"/>
    <n v="1719732"/>
    <n v="58533172.229999997"/>
    <n v="830227.19000000006"/>
  </r>
  <r>
    <s v="2023"/>
    <x v="0"/>
    <x v="0"/>
    <x v="0"/>
    <x v="0"/>
    <s v="2 - Poder Ejecutivo"/>
    <s v="0206 - MINISTERIO DE EDUCACIÓN"/>
    <x v="2"/>
    <x v="9"/>
    <x v="38"/>
    <s v="2.3 - MATERIALES Y SUMINISTROS"/>
    <s v="2.3.3 - PAPEL, CARTÓN E IMPRESOS"/>
    <s v="N"/>
    <s v="00 - N/A"/>
    <s v="10 - FONDO GENERAL"/>
    <s v="(en blanco)"/>
    <s v="99 - MULTIPROVINCIAL"/>
    <n v="768000"/>
    <n v="1069500"/>
    <n v="286193.48"/>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19448.15999999997"/>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3117680.46"/>
  </r>
  <r>
    <s v="2023"/>
    <x v="0"/>
    <x v="0"/>
    <x v="0"/>
    <x v="0"/>
    <s v="2 - Poder Ejecutivo"/>
    <s v="0206 - MINISTERIO DE EDUCACIÓN"/>
    <x v="2"/>
    <x v="9"/>
    <x v="38"/>
    <s v="2.3 - MATERIALES Y SUMINISTROS"/>
    <s v="2.3.9 - PRODUCTOS Y ÚTILES VARIOS"/>
    <s v="N"/>
    <s v="00 - N/A"/>
    <s v="10 - FONDO GENERAL"/>
    <s v="(en blanco)"/>
    <s v="99 - MULTIPROVINCIAL"/>
    <n v="5498900"/>
    <n v="63589576.060000002"/>
    <n v="2944157.17"/>
  </r>
  <r>
    <s v="2023"/>
    <x v="0"/>
    <x v="0"/>
    <x v="0"/>
    <x v="0"/>
    <s v="2 - Poder Ejecutivo"/>
    <s v="0206 - MINISTERIO DE EDUCACIÓN"/>
    <x v="2"/>
    <x v="9"/>
    <x v="39"/>
    <s v="2.1 - REMUNERACIONES Y CONTRIBUCIONES"/>
    <s v="2.1.1 - REMUNERACIONES"/>
    <s v="N"/>
    <s v="00 - N/A"/>
    <s v="10 - FONDO GENERAL"/>
    <s v="(en blanco)"/>
    <s v="99 - MULTIPROVINCIAL"/>
    <n v="18490115556"/>
    <n v="18157545405.919998"/>
    <n v="4725418136.8200045"/>
  </r>
  <r>
    <s v="2023"/>
    <x v="0"/>
    <x v="0"/>
    <x v="0"/>
    <x v="0"/>
    <s v="2 - Poder Ejecutivo"/>
    <s v="0206 - MINISTERIO DE EDUCACIÓN"/>
    <x v="2"/>
    <x v="9"/>
    <x v="39"/>
    <s v="2.1 - REMUNERACIONES Y CONTRIBUCIONES"/>
    <s v="2.1.2 - SOBRESUELDOS"/>
    <s v="N"/>
    <s v="00 - N/A"/>
    <s v="10 - FONDO GENERAL"/>
    <s v="(en blanco)"/>
    <s v="99 - MULTIPROVINCIAL"/>
    <n v="2419116734"/>
    <n v="2824205496.25"/>
    <n v="546084988.63"/>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695404255.6299988"/>
  </r>
  <r>
    <s v="2023"/>
    <x v="0"/>
    <x v="0"/>
    <x v="0"/>
    <x v="0"/>
    <s v="2 - Poder Ejecutivo"/>
    <s v="0206 - MINISTERIO DE EDUCACIÓN"/>
    <x v="2"/>
    <x v="9"/>
    <x v="39"/>
    <s v="2.2 - CONTRATACIÓN DE SERVICIOS"/>
    <s v="2.2.1 - SERVICIOS BÁSICOS"/>
    <s v="N"/>
    <s v="00 - N/A"/>
    <s v="10 - FONDO GENERAL"/>
    <s v="(en blanco)"/>
    <s v="99 - MULTIPROVINCIAL"/>
    <n v="1285103490"/>
    <n v="1287206544.9999998"/>
    <n v="910919903.00000012"/>
  </r>
  <r>
    <s v="2023"/>
    <x v="0"/>
    <x v="0"/>
    <x v="0"/>
    <x v="0"/>
    <s v="2 - Poder Ejecutivo"/>
    <s v="0206 - MINISTERIO DE EDUCACIÓN"/>
    <x v="2"/>
    <x v="9"/>
    <x v="39"/>
    <s v="2.2 - CONTRATACIÓN DE SERVICIOS"/>
    <s v="2.2.2 - PUBLICIDAD, IMPRESIÓN Y ENCUADERNACIÓN"/>
    <s v="N"/>
    <s v="00 - N/A"/>
    <s v="10 - FONDO GENERAL"/>
    <s v="(en blanco)"/>
    <s v="99 - MULTIPROVINCIAL"/>
    <n v="612344318"/>
    <n v="728440539.26999998"/>
    <n v="15474688.340000004"/>
  </r>
  <r>
    <s v="2023"/>
    <x v="0"/>
    <x v="0"/>
    <x v="0"/>
    <x v="0"/>
    <s v="2 - Poder Ejecutivo"/>
    <s v="0206 - MINISTERIO DE EDUCACIÓN"/>
    <x v="2"/>
    <x v="9"/>
    <x v="39"/>
    <s v="2.2 - CONTRATACIÓN DE SERVICIOS"/>
    <s v="2.2.3 - VIÁTICOS"/>
    <s v="N"/>
    <s v="00 - N/A"/>
    <s v="10 - FONDO GENERAL"/>
    <s v="(en blanco)"/>
    <s v="99 - MULTIPROVINCIAL"/>
    <n v="683972724"/>
    <n v="595520521"/>
    <n v="41940772.68"/>
  </r>
  <r>
    <s v="2023"/>
    <x v="0"/>
    <x v="0"/>
    <x v="0"/>
    <x v="0"/>
    <s v="2 - Poder Ejecutivo"/>
    <s v="0206 - MINISTERIO DE EDUCACIÓN"/>
    <x v="2"/>
    <x v="9"/>
    <x v="39"/>
    <s v="2.2 - CONTRATACIÓN DE SERVICIOS"/>
    <s v="2.2.4 - TRANSPORTE Y ALMACENAJE"/>
    <s v="N"/>
    <s v="00 - N/A"/>
    <s v="10 - FONDO GENERAL"/>
    <s v="(en blanco)"/>
    <s v="99 - MULTIPROVINCIAL"/>
    <n v="165872489"/>
    <n v="197397147.94"/>
    <n v="30693301.879999999"/>
  </r>
  <r>
    <s v="2023"/>
    <x v="0"/>
    <x v="0"/>
    <x v="0"/>
    <x v="0"/>
    <s v="2 - Poder Ejecutivo"/>
    <s v="0206 - MINISTERIO DE EDUCACIÓN"/>
    <x v="2"/>
    <x v="9"/>
    <x v="39"/>
    <s v="2.2 - CONTRATACIÓN DE SERVICIOS"/>
    <s v="2.2.5 - ALQUILERES Y RENTAS"/>
    <s v="N"/>
    <s v="00 - N/A"/>
    <s v="10 - FONDO GENERAL"/>
    <s v="(en blanco)"/>
    <s v="99 - MULTIPROVINCIAL"/>
    <n v="2885974005"/>
    <n v="1207260968.3399999"/>
    <n v="380225373.70999992"/>
  </r>
  <r>
    <s v="2023"/>
    <x v="0"/>
    <x v="0"/>
    <x v="0"/>
    <x v="0"/>
    <s v="2 - Poder Ejecutivo"/>
    <s v="0206 - MINISTERIO DE EDUCACIÓN"/>
    <x v="2"/>
    <x v="9"/>
    <x v="39"/>
    <s v="2.2 - CONTRATACIÓN DE SERVICIOS"/>
    <s v="2.2.6 - SEGUROS"/>
    <s v="N"/>
    <s v="00 - N/A"/>
    <s v="10 - FONDO GENERAL"/>
    <s v="(en blanco)"/>
    <s v="99 - MULTIPROVINCIAL"/>
    <n v="859725140"/>
    <n v="859625140"/>
    <n v="313632389.40000004"/>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83222485.30000001"/>
    <n v="33501256.179999996"/>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56550000.6199999"/>
    <n v="154497435.43000001"/>
  </r>
  <r>
    <s v="2023"/>
    <x v="0"/>
    <x v="0"/>
    <x v="0"/>
    <x v="0"/>
    <s v="2 - Poder Ejecutivo"/>
    <s v="0206 - MINISTERIO DE EDUCACIÓN"/>
    <x v="2"/>
    <x v="9"/>
    <x v="39"/>
    <s v="2.2 - CONTRATACIÓN DE SERVICIOS"/>
    <s v="2.2.9 - OTRAS CONTRATACIONES DE SERVICIOS"/>
    <s v="N"/>
    <s v="00 - N/A"/>
    <s v="10 - FONDO GENERAL"/>
    <s v="(en blanco)"/>
    <s v="99 - MULTIPROVINCIAL"/>
    <n v="31748481620"/>
    <n v="30662419028.41"/>
    <n v="11636242886.710001"/>
  </r>
  <r>
    <s v="2023"/>
    <x v="0"/>
    <x v="0"/>
    <x v="0"/>
    <x v="0"/>
    <s v="2 - Poder Ejecutivo"/>
    <s v="0206 - MINISTERIO DE EDUCACIÓN"/>
    <x v="2"/>
    <x v="9"/>
    <x v="39"/>
    <s v="2.3 - MATERIALES Y SUMINISTROS"/>
    <s v="2.3.1 - ALIMENTOS Y PRODUCTOS AGROFORESTALES"/>
    <s v="N"/>
    <s v="00 - N/A"/>
    <s v="10 - FONDO GENERAL"/>
    <s v="(en blanco)"/>
    <s v="99 - MULTIPROVINCIAL"/>
    <n v="27555984"/>
    <n v="436081514"/>
    <n v="2852185.1499999994"/>
  </r>
  <r>
    <s v="2023"/>
    <x v="0"/>
    <x v="0"/>
    <x v="0"/>
    <x v="0"/>
    <s v="2 - Poder Ejecutivo"/>
    <s v="0206 - MINISTERIO DE EDUCACIÓN"/>
    <x v="2"/>
    <x v="9"/>
    <x v="39"/>
    <s v="2.3 - MATERIALES Y SUMINISTROS"/>
    <s v="2.3.2 - TEXTILES Y VESTUARIOS"/>
    <s v="N"/>
    <s v="00 - N/A"/>
    <s v="10 - FONDO GENERAL"/>
    <s v="(en blanco)"/>
    <s v="99 - MULTIPROVINCIAL"/>
    <n v="910622909"/>
    <n v="1389051459.99"/>
    <n v="295738423.14999998"/>
  </r>
  <r>
    <s v="2023"/>
    <x v="0"/>
    <x v="0"/>
    <x v="0"/>
    <x v="0"/>
    <s v="2 - Poder Ejecutivo"/>
    <s v="0206 - MINISTERIO DE EDUCACIÓN"/>
    <x v="2"/>
    <x v="9"/>
    <x v="39"/>
    <s v="2.3 - MATERIALES Y SUMINISTROS"/>
    <s v="2.3.3 - PAPEL, CARTÓN E IMPRESOS"/>
    <s v="N"/>
    <s v="00 - N/A"/>
    <s v="10 - FONDO GENERAL"/>
    <s v="(en blanco)"/>
    <s v="99 - MULTIPROVINCIAL"/>
    <n v="498344119"/>
    <n v="119243388.29000001"/>
    <n v="7723039.6900000004"/>
  </r>
  <r>
    <s v="2023"/>
    <x v="0"/>
    <x v="0"/>
    <x v="0"/>
    <x v="0"/>
    <s v="2 - Poder Ejecutivo"/>
    <s v="0206 - MINISTERIO DE EDUCACIÓN"/>
    <x v="2"/>
    <x v="9"/>
    <x v="39"/>
    <s v="2.3 - MATERIALES Y SUMINISTROS"/>
    <s v="2.3.4 - PRODUCTOS FARMACÉUTICOS"/>
    <s v="N"/>
    <s v="00 - N/A"/>
    <s v="10 - FONDO GENERAL"/>
    <s v="(en blanco)"/>
    <s v="99 - MULTIPROVINCIAL"/>
    <n v="64554868"/>
    <n v="68801073.879999995"/>
    <n v="7972689.4699999997"/>
  </r>
  <r>
    <s v="2023"/>
    <x v="0"/>
    <x v="0"/>
    <x v="0"/>
    <x v="0"/>
    <s v="2 - Poder Ejecutivo"/>
    <s v="0206 - MINISTERIO DE EDUCACIÓN"/>
    <x v="2"/>
    <x v="9"/>
    <x v="39"/>
    <s v="2.3 - MATERIALES Y SUMINISTROS"/>
    <s v="2.3.5 - CUERO, CAUCHO Y PLÁSTICO"/>
    <s v="N"/>
    <s v="00 - N/A"/>
    <s v="10 - FONDO GENERAL"/>
    <s v="(en blanco)"/>
    <s v="99 - MULTIPROVINCIAL"/>
    <n v="21717105"/>
    <n v="24951541.59"/>
    <n v="6970873.7500000009"/>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5909461"/>
    <n v="21925845.9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80990.70999998"/>
    <n v="87087294.919999972"/>
  </r>
  <r>
    <s v="2023"/>
    <x v="0"/>
    <x v="0"/>
    <x v="0"/>
    <x v="0"/>
    <s v="2 - Poder Ejecutivo"/>
    <s v="0206 - MINISTERIO DE EDUCACIÓN"/>
    <x v="2"/>
    <x v="9"/>
    <x v="39"/>
    <s v="2.3 - MATERIALES Y SUMINISTROS"/>
    <s v="2.3.9 - PRODUCTOS Y ÚTILES VARIOS"/>
    <s v="N"/>
    <s v="00 - N/A"/>
    <s v="10 - FONDO GENERAL"/>
    <s v="(en blanco)"/>
    <s v="99 - MULTIPROVINCIAL"/>
    <n v="9364288306"/>
    <n v="10247379509.150002"/>
    <n v="351793785.10000008"/>
  </r>
  <r>
    <s v="2023"/>
    <x v="0"/>
    <x v="0"/>
    <x v="0"/>
    <x v="0"/>
    <s v="2 - Poder Ejecutivo"/>
    <s v="0206 - MINISTERIO DE EDUCACIÓN"/>
    <x v="2"/>
    <x v="13"/>
    <x v="40"/>
    <s v="2.1 - REMUNERACIONES Y CONTRIBUCIONES"/>
    <s v="2.1.1 - REMUNERACIONES"/>
    <s v="N"/>
    <s v="00 - N/A"/>
    <s v="10 - FONDO GENERAL"/>
    <s v="(en blanco)"/>
    <s v="99 - MULTIPROVINCIAL"/>
    <n v="24101955"/>
    <n v="24101955"/>
    <n v="10866442.999999998"/>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732405.6300000004"/>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987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868929"/>
    <n v="94400"/>
  </r>
  <r>
    <s v="2023"/>
    <x v="0"/>
    <x v="0"/>
    <x v="0"/>
    <x v="0"/>
    <s v="2 - Poder Ejecutivo"/>
    <s v="0207 - MINISTERIO DE SALUD PÚBLICA Y ASISTENCIA SOCIAL"/>
    <x v="2"/>
    <x v="5"/>
    <x v="41"/>
    <s v="2.2 - CONTRATACIÓN DE SERVICIOS"/>
    <s v="2.2.3 - VIÁTICOS"/>
    <s v="N"/>
    <s v="00 - N/A"/>
    <s v="10 - FONDO GENERAL"/>
    <s v="(en blanco)"/>
    <s v="99 - MULTIPROVINCIAL"/>
    <n v="12275804"/>
    <n v="6731404"/>
    <n v="630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71411960.430000007"/>
  </r>
  <r>
    <s v="2023"/>
    <x v="0"/>
    <x v="0"/>
    <x v="0"/>
    <x v="0"/>
    <s v="2 - Poder Ejecutivo"/>
    <s v="0207 - MINISTERIO DE SALUD PÚBLICA Y ASISTENCIA SOCIAL"/>
    <x v="2"/>
    <x v="5"/>
    <x v="41"/>
    <s v="2.2 - CONTRATACIÓN DE SERVICIOS"/>
    <s v="2.2.5 - ALQUILERES Y RENTAS"/>
    <s v="N"/>
    <s v="00 - N/A"/>
    <s v="10 - FONDO GENERAL"/>
    <s v="(en blanco)"/>
    <s v="99 - MULTIPROVINCIAL"/>
    <n v="14902241"/>
    <n v="11612241"/>
    <n v="122720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916226.890000001"/>
    <n v="47999296.479999997"/>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1833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71867980.16000003"/>
    <n v="427261923.10000002"/>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8989723"/>
    <n v="295044622.20000005"/>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532280"/>
    <n v="13787757.800000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3752979.0599995"/>
    <n v="2556846224.3200002"/>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531159.22000003"/>
    <n v="164963977.63000005"/>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79999995"/>
    <n v="386418867.89999992"/>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62785776.90999994"/>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777674"/>
    <n v="31301656.93"/>
  </r>
  <r>
    <s v="2023"/>
    <x v="0"/>
    <x v="0"/>
    <x v="0"/>
    <x v="0"/>
    <s v="2 - Poder Ejecutivo"/>
    <s v="0207 - MINISTERIO DE SALUD PÚBLICA Y ASISTENCIA SOCIAL"/>
    <x v="2"/>
    <x v="5"/>
    <x v="43"/>
    <s v="2.2 - CONTRATACIÓN DE SERVICIOS"/>
    <s v="2.2.3 - VIÁTICOS"/>
    <s v="N"/>
    <s v="00 - N/A"/>
    <s v="10 - FONDO GENERAL"/>
    <s v="(en blanco)"/>
    <s v="99 - MULTIPROVINCIAL"/>
    <n v="95911624"/>
    <n v="130711624"/>
    <n v="22615646.68"/>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686116"/>
    <n v="1618773.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7941933.44"/>
    <n v="73952795.679999992"/>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8508734.810000002"/>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882778.15000001"/>
    <n v="12417855.349999996"/>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7237019.24000001"/>
    <n v="70672917.830000013"/>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235993.11000001"/>
    <n v="32140503.570000008"/>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544691"/>
    <n v="6904649.6399999997"/>
  </r>
  <r>
    <s v="2023"/>
    <x v="0"/>
    <x v="0"/>
    <x v="0"/>
    <x v="0"/>
    <s v="2 - Poder Ejecutivo"/>
    <s v="0207 - MINISTERIO DE SALUD PÚBLICA Y ASISTENCIA SOCIAL"/>
    <x v="2"/>
    <x v="5"/>
    <x v="43"/>
    <s v="2.3 - MATERIALES Y SUMINISTROS"/>
    <s v="2.3.2 - TEXTILES Y VESTUARIOS"/>
    <s v="N"/>
    <s v="00 - N/A"/>
    <s v="10 - FONDO GENERAL"/>
    <s v="(en blanco)"/>
    <s v="99 - MULTIPROVINCIAL"/>
    <n v="35500423"/>
    <n v="83178522.230000004"/>
    <n v="9411512.9300000016"/>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113747"/>
    <n v="10431959.52"/>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638252.23"/>
    <n v="4704439953.8499994"/>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104129318.85999998"/>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75456"/>
    <n v="4208348.58"/>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77696"/>
    <n v="955605.92999999993"/>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1600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3656473.73999989"/>
    <n v="162351632.54999989"/>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2507640.0500002"/>
    <n v="592505577.4000001"/>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108004.15"/>
  </r>
  <r>
    <s v="2023"/>
    <x v="0"/>
    <x v="0"/>
    <x v="0"/>
    <x v="0"/>
    <s v="2 - Poder Ejecutivo"/>
    <s v="0208 - MINISTERIO DE DEPORTES Y RECREACIÓN"/>
    <x v="2"/>
    <x v="6"/>
    <x v="44"/>
    <s v="2.1 - REMUNERACIONES Y CONTRIBUCIONES"/>
    <s v="2.1.1 - REMUNERACIONES"/>
    <s v="N"/>
    <s v="00 - N/A"/>
    <s v="10 - FONDO GENERAL"/>
    <s v="(en blanco)"/>
    <s v="99 - MULTIPROVINCIAL"/>
    <n v="51647000"/>
    <n v="51647000"/>
    <n v="25221994.859999996"/>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834239.3799999994"/>
  </r>
  <r>
    <s v="2023"/>
    <x v="0"/>
    <x v="0"/>
    <x v="0"/>
    <x v="0"/>
    <s v="2 - Poder Ejecutivo"/>
    <s v="0208 - MINISTERIO DE DEPORTES Y RECREACIÓN"/>
    <x v="2"/>
    <x v="6"/>
    <x v="44"/>
    <s v="2.2 - CONTRATACIÓN DE SERVICIOS"/>
    <s v="2.2.4 - TRANSPORTE Y ALMACENAJE"/>
    <s v="N"/>
    <s v="00 - N/A"/>
    <s v="10 - FONDO GENERAL"/>
    <s v="(en blanco)"/>
    <s v="99 - MULTIPROVINCIAL"/>
    <n v="6000000"/>
    <n v="50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41203.4400000004"/>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811480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7468727.169999998"/>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4176292.43"/>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1146443.8999999999"/>
  </r>
  <r>
    <s v="2023"/>
    <x v="0"/>
    <x v="0"/>
    <x v="0"/>
    <x v="0"/>
    <s v="2 - Poder Ejecutivo"/>
    <s v="0208 - MINISTERIO DE DEPORTES Y RECREACIÓN"/>
    <x v="2"/>
    <x v="6"/>
    <x v="26"/>
    <s v="2.2 - CONTRATACIÓN DE SERVICIOS"/>
    <s v="2.2.4 - TRANSPORTE Y ALMACENAJE"/>
    <s v="N"/>
    <s v="00 - N/A"/>
    <s v="10 - FONDO GENERAL"/>
    <s v="(en blanco)"/>
    <s v="99 - MULTIPROVINCIAL"/>
    <n v="3500000"/>
    <n v="3300000"/>
    <n v="0"/>
  </r>
  <r>
    <s v="2023"/>
    <x v="0"/>
    <x v="0"/>
    <x v="0"/>
    <x v="0"/>
    <s v="2 - Poder Ejecutivo"/>
    <s v="0208 - MINISTERIO DE DEPORTES Y RECREACIÓN"/>
    <x v="2"/>
    <x v="6"/>
    <x v="26"/>
    <s v="2.2 - CONTRATACIÓN DE SERVICIOS"/>
    <s v="2.2.5 - ALQUILERES Y RENTAS"/>
    <s v="N"/>
    <s v="00 - N/A"/>
    <s v="10 - FONDO GENERAL"/>
    <s v="(en blanco)"/>
    <s v="99 - MULTIPROVINCIAL"/>
    <n v="1200000"/>
    <n v="1680000"/>
    <n v="77021.489999999991"/>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665000"/>
    <n v="404272.98"/>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75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3200000"/>
    <n v="6375"/>
  </r>
  <r>
    <s v="2023"/>
    <x v="0"/>
    <x v="0"/>
    <x v="0"/>
    <x v="0"/>
    <s v="2 - Poder Ejecutivo"/>
    <s v="0208 - MINISTERIO DE DEPORTES Y RECREACIÓN"/>
    <x v="2"/>
    <x v="6"/>
    <x v="26"/>
    <s v="2.3 - MATERIALES Y SUMINISTROS"/>
    <s v="2.3.2 - TEXTILES Y VESTUARIOS"/>
    <s v="N"/>
    <s v="00 - N/A"/>
    <s v="10 - FONDO GENERAL"/>
    <s v="(en blanco)"/>
    <s v="99 - MULTIPROVINCIAL"/>
    <n v="6500000"/>
    <n v="6927000"/>
    <n v="1151623.3600000001"/>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18000"/>
    <n v="50400.89"/>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353014628.55999988"/>
  </r>
  <r>
    <s v="2023"/>
    <x v="0"/>
    <x v="0"/>
    <x v="0"/>
    <x v="0"/>
    <s v="2 - Poder Ejecutivo"/>
    <s v="0208 - MINISTERIO DE DEPORTES Y RECREACIÓN"/>
    <x v="2"/>
    <x v="6"/>
    <x v="45"/>
    <s v="2.1 - REMUNERACIONES Y CONTRIBUCIONES"/>
    <s v="2.1.2 - SOBRESUELDOS"/>
    <s v="N"/>
    <s v="00 - N/A"/>
    <s v="10 - FONDO GENERAL"/>
    <s v="(en blanco)"/>
    <s v="99 - MULTIPROVINCIAL"/>
    <n v="227056000"/>
    <n v="227056000"/>
    <n v="40260714.090000004"/>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53251495.209999993"/>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03855414.26999995"/>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84847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3388274.5"/>
  </r>
  <r>
    <s v="2023"/>
    <x v="0"/>
    <x v="0"/>
    <x v="0"/>
    <x v="0"/>
    <s v="2 - Poder Ejecutivo"/>
    <s v="0208 - MINISTERIO DE DEPORTES Y RECREACIÓN"/>
    <x v="2"/>
    <x v="6"/>
    <x v="45"/>
    <s v="2.2 - CONTRATACIÓN DE SERVICIOS"/>
    <s v="2.2.4 - TRANSPORTE Y ALMACENAJE"/>
    <s v="N"/>
    <s v="00 - N/A"/>
    <s v="10 - FONDO GENERAL"/>
    <s v="(en blanco)"/>
    <s v="99 - MULTIPROVINCIAL"/>
    <n v="2250000"/>
    <n v="21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0"/>
    <n v="0"/>
  </r>
  <r>
    <s v="2023"/>
    <x v="0"/>
    <x v="0"/>
    <x v="0"/>
    <x v="0"/>
    <s v="2 - Poder Ejecutivo"/>
    <s v="0208 - MINISTERIO DE DEPORTES Y RECREACIÓN"/>
    <x v="2"/>
    <x v="6"/>
    <x v="45"/>
    <s v="2.2 - CONTRATACIÓN DE SERVICIOS"/>
    <s v="2.2.5 - ALQUILERES Y RENTAS"/>
    <s v="N"/>
    <s v="00 - N/A"/>
    <s v="10 - FONDO GENERAL"/>
    <s v="(en blanco)"/>
    <s v="99 - MULTIPROVINCIAL"/>
    <n v="9750100"/>
    <n v="12050100"/>
    <n v="6491595.0800000001"/>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1972699.48"/>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614930"/>
    <n v="9073826.4500000011"/>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9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5649494"/>
    <n v="5367082.57"/>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8051984.27"/>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4232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5852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278060"/>
    <n v="7457515.04"/>
  </r>
  <r>
    <s v="2023"/>
    <x v="0"/>
    <x v="0"/>
    <x v="0"/>
    <x v="0"/>
    <s v="2 - Poder Ejecutivo"/>
    <s v="0208 - MINISTERIO DE DEPORTES Y RECREACIÓN"/>
    <x v="2"/>
    <x v="6"/>
    <x v="45"/>
    <s v="2.3 - MATERIALES Y SUMINISTROS"/>
    <s v="2.3.3 - PAPEL, CARTÓN E IMPRESOS"/>
    <s v="N"/>
    <s v="00 - N/A"/>
    <s v="10 - FONDO GENERAL"/>
    <s v="(en blanco)"/>
    <s v="99 - MULTIPROVINCIAL"/>
    <n v="4650000"/>
    <n v="5100000"/>
    <n v="683442.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51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2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3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3344000"/>
    <n v="634401.04"/>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2350000"/>
    <n v="1347132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2546932"/>
    <n v="5753066.5700000012"/>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7991509.6400000006"/>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5 - ALQUILERES Y RENTAS"/>
    <s v="N"/>
    <s v="00 - N/A"/>
    <s v="10 - FONDO GENERAL"/>
    <s v="(en blanco)"/>
    <s v="99 - MULTIPROVINCIAL"/>
    <n v="0"/>
    <n v="6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1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6999996"/>
    <n v="277846793.18999994"/>
  </r>
  <r>
    <s v="2023"/>
    <x v="0"/>
    <x v="0"/>
    <x v="0"/>
    <x v="0"/>
    <s v="2 - Poder Ejecutivo"/>
    <s v="0209 - MINISTERIO DE TRABAJO"/>
    <x v="3"/>
    <x v="12"/>
    <x v="46"/>
    <s v="2.1 - REMUNERACIONES Y CONTRIBUCIONES"/>
    <s v="2.1.1 - REMUNERACIONES"/>
    <s v="N"/>
    <s v="00 - N/A"/>
    <s v="10 - FONDO GENERAL"/>
    <s v="(en blanco)"/>
    <s v="99 - MULTIPROVINCIAL"/>
    <n v="77008666"/>
    <n v="86642966.830000013"/>
    <n v="421745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171850.1100000003"/>
  </r>
  <r>
    <s v="2023"/>
    <x v="0"/>
    <x v="0"/>
    <x v="0"/>
    <x v="0"/>
    <s v="2 - Poder Ejecutivo"/>
    <s v="0209 - MINISTERIO DE TRABAJO"/>
    <x v="3"/>
    <x v="12"/>
    <x v="46"/>
    <s v="2.1 - REMUNERACIONES Y CONTRIBUCIONES"/>
    <s v="2.1.1 - REMUNERACIONES"/>
    <s v="N"/>
    <s v="00 - N/A"/>
    <s v="70 - DONACION EXTERNA"/>
    <s v="(en blanco)"/>
    <s v="01 - DISTRITO NACIONAL"/>
    <n v="0"/>
    <n v="0"/>
    <n v="0"/>
  </r>
  <r>
    <s v="2023"/>
    <x v="0"/>
    <x v="0"/>
    <x v="0"/>
    <x v="0"/>
    <s v="2 - Poder Ejecutivo"/>
    <s v="0209 - MINISTERIO DE TRABAJO"/>
    <x v="3"/>
    <x v="12"/>
    <x v="46"/>
    <s v="2.1 - REMUNERACIONES Y CONTRIBUCIONES"/>
    <s v="2.1.2 - SOBRESUELDOS"/>
    <s v="N"/>
    <s v="00 - N/A"/>
    <s v="10 - FONDO GENERAL"/>
    <s v="(en blanco)"/>
    <s v="01 - DISTRITO NACIONAL"/>
    <n v="67129753"/>
    <n v="49742886"/>
    <n v="13525800"/>
  </r>
  <r>
    <s v="2023"/>
    <x v="0"/>
    <x v="0"/>
    <x v="0"/>
    <x v="0"/>
    <s v="2 - Poder Ejecutivo"/>
    <s v="0209 - MINISTERIO DE TRABAJO"/>
    <x v="3"/>
    <x v="12"/>
    <x v="46"/>
    <s v="2.1 - REMUNERACIONES Y CONTRIBUCIONES"/>
    <s v="2.1.2 - SOBRESUELDOS"/>
    <s v="N"/>
    <s v="00 - N/A"/>
    <s v="10 - FONDO GENERAL"/>
    <s v="(en blanco)"/>
    <s v="99 - MULTIPROVINCIAL"/>
    <n v="1884000"/>
    <n v="1884000"/>
    <n v="417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95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89999998"/>
    <n v="41993102.840000048"/>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
    <n v="6410293.1800000006"/>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2064224.4"/>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375840.9900000002"/>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2 - PUBLICIDAD, IMPRESIÓN Y ENCUADERNACIÓN"/>
    <s v="N"/>
    <s v="00 - N/A"/>
    <s v="70 - DONACION EXTERNA"/>
    <s v="(en blanco)"/>
    <s v="01 - DISTRITO NACIONAL"/>
    <n v="0"/>
    <n v="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422124.6600000001"/>
  </r>
  <r>
    <s v="2023"/>
    <x v="0"/>
    <x v="0"/>
    <x v="0"/>
    <x v="0"/>
    <s v="2 - Poder Ejecutivo"/>
    <s v="0209 - MINISTERIO DE TRABAJO"/>
    <x v="3"/>
    <x v="12"/>
    <x v="46"/>
    <s v="2.2 - CONTRATACIÓN DE SERVICIOS"/>
    <s v="2.2.3 - VIÁTICOS"/>
    <s v="N"/>
    <s v="00 - N/A"/>
    <s v="20 - FONDOS CON DESTINO ESPECÍFICO"/>
    <s v="(en blanco)"/>
    <s v="01 - DISTRITO NACIONAL"/>
    <n v="5885000"/>
    <n v="8493456"/>
    <n v="205579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506867"/>
    <n v="1888083.98"/>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7969351.6099999994"/>
  </r>
  <r>
    <s v="2023"/>
    <x v="0"/>
    <x v="0"/>
    <x v="0"/>
    <x v="0"/>
    <s v="2 - Poder Ejecutivo"/>
    <s v="0209 - MINISTERIO DE TRABAJO"/>
    <x v="3"/>
    <x v="12"/>
    <x v="46"/>
    <s v="2.2 - CONTRATACIÓN DE SERVICIOS"/>
    <s v="2.2.5 - ALQUILERES Y RENTAS"/>
    <s v="N"/>
    <s v="00 - N/A"/>
    <s v="10 - FONDO GENERAL"/>
    <s v="(en blanco)"/>
    <s v="99 - MULTIPROVINCIAL"/>
    <n v="2380000"/>
    <n v="204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9162585.570000004"/>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576306.57999999996"/>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305974"/>
  </r>
  <r>
    <s v="2023"/>
    <x v="0"/>
    <x v="0"/>
    <x v="0"/>
    <x v="0"/>
    <s v="2 - Poder Ejecutivo"/>
    <s v="0209 - MINISTERIO DE TRABAJO"/>
    <x v="3"/>
    <x v="12"/>
    <x v="46"/>
    <s v="2.2 - CONTRATACIÓN DE SERVICIOS"/>
    <s v="2.2.8 - OTROS SERVICIOS NO INCLUIDOS EN CONCEPTOS ANTERIORES"/>
    <s v="N"/>
    <s v="00 - N/A"/>
    <s v="70 - DONACION EXTERNA"/>
    <s v="(en blanco)"/>
    <s v="01 - DISTRITO NACIONAL"/>
    <n v="0"/>
    <n v="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81722"/>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8280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53574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202842"/>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97815.39"/>
  </r>
  <r>
    <s v="2023"/>
    <x v="0"/>
    <x v="0"/>
    <x v="0"/>
    <x v="0"/>
    <s v="2 - Poder Ejecutivo"/>
    <s v="0209 - MINISTERIO DE TRABAJO"/>
    <x v="3"/>
    <x v="12"/>
    <x v="46"/>
    <s v="2.3 - MATERIALES Y SUMINISTROS"/>
    <s v="2.3.9 - PRODUCTOS Y ÚTILES VARIOS"/>
    <s v="N"/>
    <s v="00 - N/A"/>
    <s v="10 - FONDO GENERAL"/>
    <s v="(en blanco)"/>
    <s v="99 - MULTIPROVINCIAL"/>
    <n v="12600505"/>
    <n v="12600505"/>
    <n v="856210.64000000013"/>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3603000"/>
  </r>
  <r>
    <s v="2023"/>
    <x v="0"/>
    <x v="0"/>
    <x v="0"/>
    <x v="0"/>
    <s v="2 - Poder Ejecutivo"/>
    <s v="0210 - MINISTERIO DE AGRICULTURA"/>
    <x v="3"/>
    <x v="12"/>
    <x v="47"/>
    <s v="2.1 - REMUNERACIONES Y CONTRIBUCIONES"/>
    <s v="2.1.2 - SOBRESUELDOS"/>
    <s v="N"/>
    <s v="00 - N/A"/>
    <s v="10 - FONDO GENERAL"/>
    <s v="(en blanco)"/>
    <s v="99 - MULTIPROVINCIAL"/>
    <n v="1215000"/>
    <n v="1894982"/>
    <n v="73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538754.5"/>
  </r>
  <r>
    <s v="2023"/>
    <x v="0"/>
    <x v="0"/>
    <x v="0"/>
    <x v="0"/>
    <s v="2 - Poder Ejecutivo"/>
    <s v="0210 - MINISTERIO DE AGRICULTURA"/>
    <x v="3"/>
    <x v="12"/>
    <x v="47"/>
    <s v="2.2 - CONTRATACIÓN DE SERVICIOS"/>
    <s v="2.2.1 - SERVICIOS BÁSICOS"/>
    <s v="N"/>
    <s v="00 - N/A"/>
    <s v="10 - FONDO GENERAL"/>
    <s v="(en blanco)"/>
    <s v="99 - MULTIPROVINCIAL"/>
    <n v="630430"/>
    <n v="630430"/>
    <n v="138948.95000000001"/>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5258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45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56930146.29999998"/>
  </r>
  <r>
    <s v="2023"/>
    <x v="0"/>
    <x v="0"/>
    <x v="0"/>
    <x v="0"/>
    <s v="2 - Poder Ejecutivo"/>
    <s v="0210 - MINISTERIO DE AGRICULTURA"/>
    <x v="3"/>
    <x v="10"/>
    <x v="24"/>
    <s v="2.1 - REMUNERACIONES Y CONTRIBUCIONES"/>
    <s v="2.1.2 - SOBRESUELDOS"/>
    <s v="N"/>
    <s v="00 - N/A"/>
    <s v="10 - FONDO GENERAL"/>
    <s v="(en blanco)"/>
    <s v="99 - MULTIPROVINCIAL"/>
    <n v="55869008"/>
    <n v="55869008"/>
    <n v="725157.1000000000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2681223.52999999"/>
  </r>
  <r>
    <s v="2023"/>
    <x v="0"/>
    <x v="0"/>
    <x v="0"/>
    <x v="0"/>
    <s v="2 - Poder Ejecutivo"/>
    <s v="0210 - MINISTERIO DE AGRICULTURA"/>
    <x v="3"/>
    <x v="10"/>
    <x v="24"/>
    <s v="2.2 - CONTRATACIÓN DE SERVICIOS"/>
    <s v="2.2.1 - SERVICIOS BÁSICOS"/>
    <s v="N"/>
    <s v="00 - N/A"/>
    <s v="10 - FONDO GENERAL"/>
    <s v="(en blanco)"/>
    <s v="99 - MULTIPROVINCIAL"/>
    <n v="215762849"/>
    <n v="215762849"/>
    <n v="133252436.53999995"/>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814250.51"/>
  </r>
  <r>
    <s v="2023"/>
    <x v="0"/>
    <x v="0"/>
    <x v="0"/>
    <x v="0"/>
    <s v="2 - Poder Ejecutivo"/>
    <s v="0210 - MINISTERIO DE AGRICULTURA"/>
    <x v="3"/>
    <x v="10"/>
    <x v="24"/>
    <s v="2.2 - CONTRATACIÓN DE SERVICIOS"/>
    <s v="2.2.3 - VIÁTICOS"/>
    <s v="N"/>
    <s v="00 - N/A"/>
    <s v="10 - FONDO GENERAL"/>
    <s v="(en blanco)"/>
    <s v="99 - MULTIPROVINCIAL"/>
    <n v="12022500"/>
    <n v="11135456"/>
    <n v="6139177.5"/>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2782233.109999999"/>
  </r>
  <r>
    <s v="2023"/>
    <x v="0"/>
    <x v="0"/>
    <x v="0"/>
    <x v="0"/>
    <s v="2 - Poder Ejecutivo"/>
    <s v="0210 - MINISTERIO DE AGRICULTURA"/>
    <x v="3"/>
    <x v="10"/>
    <x v="24"/>
    <s v="2.2 - CONTRATACIÓN DE SERVICIOS"/>
    <s v="2.2.6 - SEGUROS"/>
    <s v="N"/>
    <s v="00 - N/A"/>
    <s v="10 - FONDO GENERAL"/>
    <s v="(en blanco)"/>
    <s v="99 - MULTIPROVINCIAL"/>
    <n v="187051635"/>
    <n v="186561195"/>
    <n v="104287316.91000001"/>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5300900"/>
    <n v="28434167.529999997"/>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19314048"/>
    <n v="399245.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470510.69"/>
  </r>
  <r>
    <s v="2023"/>
    <x v="0"/>
    <x v="0"/>
    <x v="0"/>
    <x v="0"/>
    <s v="2 - Poder Ejecutivo"/>
    <s v="0210 - MINISTERIO DE AGRICULTURA"/>
    <x v="3"/>
    <x v="10"/>
    <x v="24"/>
    <s v="2.3 - MATERIALES Y SUMINISTROS"/>
    <s v="2.3.1 - ALIMENTOS Y PRODUCTOS AGROFORESTALES"/>
    <s v="N"/>
    <s v="00 - N/A"/>
    <s v="10 - FONDO GENERAL"/>
    <s v="(en blanco)"/>
    <s v="99 - MULTIPROVINCIAL"/>
    <n v="8784500"/>
    <n v="9699500"/>
    <n v="2216260.69"/>
  </r>
  <r>
    <s v="2023"/>
    <x v="0"/>
    <x v="0"/>
    <x v="0"/>
    <x v="0"/>
    <s v="2 - Poder Ejecutivo"/>
    <s v="0210 - MINISTERIO DE AGRICULTURA"/>
    <x v="3"/>
    <x v="10"/>
    <x v="24"/>
    <s v="2.3 - MATERIALES Y SUMINISTROS"/>
    <s v="2.3.2 - TEXTILES Y VESTUARIOS"/>
    <s v="N"/>
    <s v="00 - N/A"/>
    <s v="10 - FONDO GENERAL"/>
    <s v="(en blanco)"/>
    <s v="99 - MULTIPROVINCIAL"/>
    <n v="3413545"/>
    <n v="10413545"/>
    <n v="1476938.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479241.2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447911.120000001"/>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467216"/>
    <n v="66757068.910000004"/>
  </r>
  <r>
    <s v="2023"/>
    <x v="0"/>
    <x v="0"/>
    <x v="0"/>
    <x v="0"/>
    <s v="2 - Poder Ejecutivo"/>
    <s v="0210 - MINISTERIO DE AGRICULTURA"/>
    <x v="3"/>
    <x v="10"/>
    <x v="24"/>
    <s v="2.3 - MATERIALES Y SUMINISTROS"/>
    <s v="2.3.9 - PRODUCTOS Y ÚTILES VARIOS"/>
    <s v="N"/>
    <s v="00 - N/A"/>
    <s v="10 - FONDO GENERAL"/>
    <s v="(en blanco)"/>
    <s v="99 - MULTIPROVINCIAL"/>
    <n v="22537724"/>
    <n v="21194524"/>
    <n v="2510685.98"/>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412422326.9300003"/>
  </r>
  <r>
    <s v="2023"/>
    <x v="0"/>
    <x v="0"/>
    <x v="0"/>
    <x v="0"/>
    <s v="2 - Poder Ejecutivo"/>
    <s v="0210 - MINISTERIO DE AGRICULTURA"/>
    <x v="3"/>
    <x v="10"/>
    <x v="48"/>
    <s v="2.1 - REMUNERACIONES Y CONTRIBUCIONES"/>
    <s v="2.1.2 - SOBRESUELDOS"/>
    <s v="N"/>
    <s v="00 - N/A"/>
    <s v="10 - FONDO GENERAL"/>
    <s v="(en blanco)"/>
    <s v="99 - MULTIPROVINCIAL"/>
    <n v="276290306"/>
    <n v="192712370"/>
    <n v="60929703.289999999"/>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216474258.62999997"/>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7550000"/>
    <n v="434511.9"/>
  </r>
  <r>
    <s v="2023"/>
    <x v="0"/>
    <x v="0"/>
    <x v="0"/>
    <x v="0"/>
    <s v="2 - Poder Ejecutivo"/>
    <s v="0210 - MINISTERIO DE AGRICULTURA"/>
    <x v="3"/>
    <x v="10"/>
    <x v="48"/>
    <s v="2.2 - CONTRATACIÓN DE SERVICIOS"/>
    <s v="2.2.5 - ALQUILERES Y RENTAS"/>
    <s v="N"/>
    <s v="00 - N/A"/>
    <s v="10 - FONDO GENERAL"/>
    <s v="(en blanco)"/>
    <s v="99 - MULTIPROVINCIAL"/>
    <n v="9000000"/>
    <n v="1950000"/>
    <n v="128923.04"/>
  </r>
  <r>
    <s v="2023"/>
    <x v="0"/>
    <x v="0"/>
    <x v="0"/>
    <x v="0"/>
    <s v="2 - Poder Ejecutivo"/>
    <s v="0210 - MINISTERIO DE AGRICULTURA"/>
    <x v="3"/>
    <x v="10"/>
    <x v="48"/>
    <s v="2.2 - CONTRATACIÓN DE SERVICIOS"/>
    <s v="2.2.6 - SEGUROS"/>
    <s v="N"/>
    <s v="00 - N/A"/>
    <s v="10 - FONDO GENERAL"/>
    <s v="(en blanco)"/>
    <s v="99 - MULTIPROVINCIAL"/>
    <n v="0"/>
    <n v="5500000"/>
    <n v="4914487.5699999994"/>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2408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474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3350000"/>
    <n v="1361341.1"/>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42910382.109999999"/>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8390993"/>
    <n v="40279212.809999995"/>
  </r>
  <r>
    <s v="2023"/>
    <x v="0"/>
    <x v="0"/>
    <x v="0"/>
    <x v="0"/>
    <s v="2 - Poder Ejecutivo"/>
    <s v="0210 - MINISTERIO DE AGRICULTURA"/>
    <x v="3"/>
    <x v="14"/>
    <x v="49"/>
    <s v="2.1 - REMUNERACIONES Y CONTRIBUCIONES"/>
    <s v="2.1.2 - SOBRESUELDOS"/>
    <s v="N"/>
    <s v="00 - N/A"/>
    <s v="10 - FONDO GENERAL"/>
    <s v="(en blanco)"/>
    <s v="99 - MULTIPROVINCIAL"/>
    <n v="17580000"/>
    <n v="6069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6.999999998"/>
    <n v="5967366.6399999978"/>
  </r>
  <r>
    <s v="2023"/>
    <x v="0"/>
    <x v="0"/>
    <x v="0"/>
    <x v="0"/>
    <s v="2 - Poder Ejecutivo"/>
    <s v="0210 - MINISTERIO DE AGRICULTURA"/>
    <x v="3"/>
    <x v="14"/>
    <x v="49"/>
    <s v="2.2 - CONTRATACIÓN DE SERVICIOS"/>
    <s v="2.2.1 - SERVICIOS BÁSICOS"/>
    <s v="N"/>
    <s v="00 - N/A"/>
    <s v="10 - FONDO GENERAL"/>
    <s v="(en blanco)"/>
    <s v="99 - MULTIPROVINCIAL"/>
    <n v="3010000"/>
    <n v="2650000"/>
    <n v="927865.15"/>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23566.63"/>
  </r>
  <r>
    <s v="2023"/>
    <x v="0"/>
    <x v="0"/>
    <x v="0"/>
    <x v="0"/>
    <s v="2 - Poder Ejecutivo"/>
    <s v="0210 - MINISTERIO DE AGRICULTURA"/>
    <x v="3"/>
    <x v="14"/>
    <x v="49"/>
    <s v="2.2 - CONTRATACIÓN DE SERVICIOS"/>
    <s v="2.2.3 - VIÁTICOS"/>
    <s v="N"/>
    <s v="00 - N/A"/>
    <s v="10 - FONDO GENERAL"/>
    <s v="(en blanco)"/>
    <s v="99 - MULTIPROVINCIAL"/>
    <n v="5000000"/>
    <n v="4000000"/>
    <n v="88600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619960"/>
    <n v="695881.24000000022"/>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453132.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5462.92000000001"/>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44725.67000000001"/>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85231.709999999992"/>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029015.9700000002"/>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0999999999"/>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144910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1730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717091702.0500007"/>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444911264.53000003"/>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208385236.01999995"/>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1488961.370000005"/>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1838166.65"/>
  </r>
  <r>
    <s v="2023"/>
    <x v="0"/>
    <x v="0"/>
    <x v="0"/>
    <x v="0"/>
    <s v="2 - Poder Ejecutivo"/>
    <s v="0211 - MINISTERIO DE OBRAS PÚBLICAS Y COMUNICACIONES"/>
    <x v="3"/>
    <x v="8"/>
    <x v="18"/>
    <s v="2.2 - CONTRATACIÓN DE SERVICIOS"/>
    <s v="2.2.3 - VIÁTICOS"/>
    <s v="N"/>
    <s v="00 - N/A"/>
    <s v="10 - FONDO GENERAL"/>
    <s v="(en blanco)"/>
    <s v="99 - MULTIPROVINCIAL"/>
    <n v="13800000"/>
    <n v="13800000"/>
    <n v="54408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863480.55"/>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2602352.6199999996"/>
  </r>
  <r>
    <s v="2023"/>
    <x v="0"/>
    <x v="0"/>
    <x v="0"/>
    <x v="0"/>
    <s v="2 - Poder Ejecutivo"/>
    <s v="0211 - MINISTERIO DE OBRAS PÚBLICAS Y COMUNICACIONES"/>
    <x v="3"/>
    <x v="8"/>
    <x v="18"/>
    <s v="2.2 - CONTRATACIÓN DE SERVICIOS"/>
    <s v="2.2.6 - SEGUROS"/>
    <s v="N"/>
    <s v="00 - N/A"/>
    <s v="10 - FONDO GENERAL"/>
    <s v="(en blanco)"/>
    <s v="99 - MULTIPROVINCIAL"/>
    <n v="3691992"/>
    <n v="4291992"/>
    <n v="2135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6820877.390000001"/>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680404.8600000013"/>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370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21659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7107981.2599999998"/>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6281565.1600000011"/>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47778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1571213.01"/>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789743.280000001"/>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1119728.09"/>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387902827.47999996"/>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7581549.72000000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43058702.639999993"/>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5252256.529999994"/>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36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77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060452.0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814965.48"/>
  </r>
  <r>
    <s v="2023"/>
    <x v="0"/>
    <x v="0"/>
    <x v="0"/>
    <x v="0"/>
    <s v="2 - Poder Ejecutivo"/>
    <s v="0211 - MINISTERIO DE OBRAS PÚBLICAS Y COMUNICACIONES"/>
    <x v="3"/>
    <x v="8"/>
    <x v="51"/>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1"/>
    <s v="2.2 - CONTRATACIÓN DE SERVICIOS"/>
    <s v="2.2.6 - SEGUROS"/>
    <s v="N"/>
    <s v="00 - N/A"/>
    <s v="10 - FONDO GENERAL"/>
    <s v="(en blanco)"/>
    <s v="99 - MULTIPROVINCIAL"/>
    <n v="1184000"/>
    <n v="1184000"/>
    <n v="222072.18999999997"/>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427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57267291"/>
    <n v="439175910.77999991"/>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74339745.840000004"/>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65121358.769999988"/>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82603845.49999994"/>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7200000"/>
    <n v="1690579.1400000001"/>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7300000"/>
    <n v="395064"/>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923750.39"/>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407004779.56999993"/>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46418874.919999994"/>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9008572.410000011"/>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480723.4"/>
  </r>
  <r>
    <s v="2023"/>
    <x v="0"/>
    <x v="0"/>
    <x v="0"/>
    <x v="0"/>
    <s v="2 - Poder Ejecutivo"/>
    <s v="0211 - MINISTERIO DE OBRAS PÚBLICAS Y COMUNICACIONES"/>
    <x v="3"/>
    <x v="8"/>
    <x v="52"/>
    <s v="2.3 - MATERIALES Y SUMINISTROS"/>
    <s v="2.3.2 - TEXTILES Y VESTUARIOS"/>
    <s v="N"/>
    <s v="00 - N/A"/>
    <s v="10 - FONDO GENERAL"/>
    <s v="(en blanco)"/>
    <s v="99 - MULTIPROVINCIAL"/>
    <n v="2500000"/>
    <n v="8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9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46273.5"/>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7300000"/>
    <n v="17181231.469999999"/>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352087005.20000011"/>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20000001"/>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51402913.740000002"/>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51264355.020000018"/>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7360376.809999999"/>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90586740.309999973"/>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20000234.640000001"/>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30238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89944876"/>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34961482.629999995"/>
  </r>
  <r>
    <s v="2023"/>
    <x v="0"/>
    <x v="0"/>
    <x v="0"/>
    <x v="0"/>
    <s v="2 - Poder Ejecutivo"/>
    <s v="0211 - MINISTERIO DE OBRAS PÚBLICAS Y COMUNICACIONES"/>
    <x v="3"/>
    <x v="8"/>
    <x v="54"/>
    <s v="2.2 - CONTRATACIÓN DE SERVICIOS"/>
    <s v="2.2.4 - TRANSPORTE Y ALMACENAJE"/>
    <s v="N"/>
    <s v="00 - N/A"/>
    <s v="10 - FONDO GENERAL"/>
    <s v="(en blanco)"/>
    <s v="99 - MULTIPROVINCIAL"/>
    <n v="500000"/>
    <n v="80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3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7300000"/>
    <n v="126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3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6578469.829999998"/>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22843036"/>
    <n v="7697789.16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800000"/>
    <n v="15149519.149999999"/>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6692478"/>
    <n v="12832126.6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0600000"/>
    <n v="6861761.059999999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45698659.57"/>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3470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19999997"/>
    <n v="6964159.7699999996"/>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815194.1700000004"/>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1123308.1200000001"/>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657617.64"/>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300900"/>
    <n v="284003.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9458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171570.2"/>
  </r>
  <r>
    <s v="2023"/>
    <x v="0"/>
    <x v="0"/>
    <x v="0"/>
    <x v="0"/>
    <s v="2 - Poder Ejecutivo"/>
    <s v="0211 - MINISTERIO DE OBRAS PÚBLICAS Y COMUNICACIONES"/>
    <x v="3"/>
    <x v="15"/>
    <x v="55"/>
    <s v="2.3 - MATERIALES Y SUMINISTROS"/>
    <s v="2.3.2 - TEXTILES Y VESTUARIOS"/>
    <s v="N"/>
    <s v="00 - N/A"/>
    <s v="10 - FONDO GENERAL"/>
    <s v="(en blanco)"/>
    <s v="99 - MULTIPROVINCIAL"/>
    <n v="750000"/>
    <n v="425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20000"/>
    <n v="243473.65"/>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17750"/>
    <n v="638776.75000000012"/>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4157250"/>
    <n v="839572.32"/>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9769750.280000001"/>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10582485.809999999"/>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44791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372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6640408.4100000011"/>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945703.63"/>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6738.200000000004"/>
  </r>
  <r>
    <s v="2023"/>
    <x v="0"/>
    <x v="0"/>
    <x v="0"/>
    <x v="0"/>
    <s v="2 - Poder Ejecutivo"/>
    <s v="0211 - MINISTERIO DE OBRAS PÚBLICAS Y COMUNICACIONES"/>
    <x v="2"/>
    <x v="7"/>
    <x v="57"/>
    <s v="2.2 - CONTRATACIÓN DE SERVICIOS"/>
    <s v="2.2.3 - VIÁTICOS"/>
    <s v="N"/>
    <s v="00 - N/A"/>
    <s v="10 - FONDO GENERAL"/>
    <s v="(en blanco)"/>
    <s v="99 - MULTIPROVINCIAL"/>
    <n v="950000"/>
    <n v="950000"/>
    <n v="33740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2170"/>
  </r>
  <r>
    <s v="2023"/>
    <x v="0"/>
    <x v="0"/>
    <x v="0"/>
    <x v="0"/>
    <s v="2 - Poder Ejecutivo"/>
    <s v="0211 - MINISTERIO DE OBRAS PÚBLICAS Y COMUNICACIONES"/>
    <x v="2"/>
    <x v="7"/>
    <x v="57"/>
    <s v="2.2 - CONTRATACIÓN DE SERVICIOS"/>
    <s v="2.2.5 - ALQUILERES Y RENTAS"/>
    <s v="N"/>
    <s v="00 - N/A"/>
    <s v="10 - FONDO GENERAL"/>
    <s v="(en blanco)"/>
    <s v="99 - MULTIPROVINCIAL"/>
    <n v="7240000"/>
    <n v="8650720"/>
    <n v="4451618.42"/>
  </r>
  <r>
    <s v="2023"/>
    <x v="0"/>
    <x v="0"/>
    <x v="0"/>
    <x v="0"/>
    <s v="2 - Poder Ejecutivo"/>
    <s v="0211 - MINISTERIO DE OBRAS PÚBLICAS Y COMUNICACIONES"/>
    <x v="2"/>
    <x v="7"/>
    <x v="57"/>
    <s v="2.2 - CONTRATACIÓN DE SERVICIOS"/>
    <s v="2.2.6 - SEGUROS"/>
    <s v="N"/>
    <s v="00 - N/A"/>
    <s v="10 - FONDO GENERAL"/>
    <s v="(en blanco)"/>
    <s v="99 - MULTIPROVINCIAL"/>
    <n v="1544000"/>
    <n v="997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266800"/>
    <n v="730614.9"/>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7761650.8799999999"/>
    <n v="1719435.05"/>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417200"/>
    <n v="56240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69699.75"/>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1075.20000000001"/>
  </r>
  <r>
    <s v="2023"/>
    <x v="0"/>
    <x v="0"/>
    <x v="0"/>
    <x v="0"/>
    <s v="2 - Poder Ejecutivo"/>
    <s v="0211 - MINISTERIO DE OBRAS PÚBLICAS Y COMUNICACIONES"/>
    <x v="2"/>
    <x v="7"/>
    <x v="57"/>
    <s v="2.3 - MATERIALES Y SUMINISTROS"/>
    <s v="2.3.5 - CUERO, CAUCHO Y PLÁSTICO"/>
    <s v="N"/>
    <s v="00 - N/A"/>
    <s v="10 - FONDO GENERAL"/>
    <s v="(en blanco)"/>
    <s v="99 - MULTIPROVINCIAL"/>
    <n v="580000"/>
    <n v="16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48318.94"/>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84000"/>
    <n v="1006666.71"/>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47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60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222778.32"/>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91740"/>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74078992.52999997"/>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67601922.86000001"/>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80494853.49999998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6320675.510000005"/>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698407.73"/>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7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61729913.62999998"/>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37660203.239999972"/>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3346040.359999992"/>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6007788.4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8315650.5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13878039.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10461178.700000001"/>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3521656.050000001"/>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000000008"/>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1184589.8400000001"/>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13100337.05999999"/>
  </r>
  <r>
    <s v="2023"/>
    <x v="0"/>
    <x v="0"/>
    <x v="0"/>
    <x v="0"/>
    <s v="2 - Poder Ejecutivo"/>
    <s v="0212 - MINISTERIO DE INDUSTRIA, COMERCIO Y MIPYMES (MICM)"/>
    <x v="3"/>
    <x v="12"/>
    <x v="47"/>
    <s v="2.2 - CONTRATACIÓN DE SERVICIOS"/>
    <s v="2.2.6 - SEGUROS"/>
    <s v="N"/>
    <s v="00 - N/A"/>
    <s v="10 - FONDO GENERAL"/>
    <s v="(en blanco)"/>
    <s v="99 - MULTIPROVINCIAL"/>
    <n v="6550001"/>
    <n v="6169761.7699999996"/>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4317360.220000003"/>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272730"/>
    <n v="2362179.2199999997"/>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4980333.2699999986"/>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168776"/>
    <n v="2378345.2500000005"/>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55920744.870000005"/>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187746"/>
    <n v="3377616.75"/>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6130471.189999999"/>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7838496.180000003"/>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51841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1999999997"/>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463067.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533475"/>
    <n v="2125764.09"/>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22031.92000000001"/>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468269.52"/>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94215.9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735361.120000001"/>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9944546.3500000015"/>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523763"/>
    <n v="2622542.5699999998"/>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7862862.3800000008"/>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34550611.870000005"/>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1249664.9500000002"/>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5116498.0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276018.85"/>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449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2260801.4699999997"/>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7.9999999998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0029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28182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773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4000000001"/>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8322441.170000002"/>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98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440257.4"/>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3326276.970000001"/>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59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998177.8200000005"/>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51596.69"/>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244320.1100000001"/>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208000"/>
    <n v="91244.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20122"/>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232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465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0092.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99411.22"/>
    <n v="335612.37"/>
  </r>
  <r>
    <s v="2023"/>
    <x v="0"/>
    <x v="0"/>
    <x v="0"/>
    <x v="0"/>
    <s v="2 - Poder Ejecutivo"/>
    <s v="0213 - MINISTERIO DE TURISMO"/>
    <x v="3"/>
    <x v="17"/>
    <x v="59"/>
    <s v="2.1 - REMUNERACIONES Y CONTRIBUCIONES"/>
    <s v="2.1.1 - REMUNERACIONES"/>
    <s v="N"/>
    <s v="00 - N/A"/>
    <s v="10 - FONDO GENERAL"/>
    <s v="(en blanco)"/>
    <s v="99 - MULTIPROVINCIAL"/>
    <n v="925952434"/>
    <n v="935952434"/>
    <n v="308278105.30000007"/>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10936251"/>
  </r>
  <r>
    <s v="2023"/>
    <x v="0"/>
    <x v="0"/>
    <x v="0"/>
    <x v="0"/>
    <s v="2 - Poder Ejecutivo"/>
    <s v="0213 - MINISTERIO DE TURISMO"/>
    <x v="3"/>
    <x v="17"/>
    <x v="59"/>
    <s v="2.1 - REMUNERACIONES Y CONTRIBUCIONES"/>
    <s v="2.1.2 - SOBRESUELDOS"/>
    <s v="N"/>
    <s v="00 - N/A"/>
    <s v="10 - FONDO GENERAL"/>
    <s v="(en blanco)"/>
    <s v="99 - MULTIPROVINCIAL"/>
    <n v="131836976"/>
    <n v="265060424"/>
    <n v="53805586.450000003"/>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6164420.869999997"/>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43527911.81000001"/>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7068606.8299999982"/>
  </r>
  <r>
    <s v="2023"/>
    <x v="0"/>
    <x v="0"/>
    <x v="0"/>
    <x v="0"/>
    <s v="2 - Poder Ejecutivo"/>
    <s v="0213 - MINISTERIO DE TURISMO"/>
    <x v="3"/>
    <x v="17"/>
    <x v="59"/>
    <s v="2.2 - CONTRATACIÓN DE SERVICIOS"/>
    <s v="2.2.1 - SERVICIOS BÁSICOS"/>
    <s v="N"/>
    <s v="00 - N/A"/>
    <s v="10 - FONDO GENERAL"/>
    <s v="(en blanco)"/>
    <s v="99 - MULTIPROVINCIAL"/>
    <n v="71274871"/>
    <n v="74530968.549999997"/>
    <n v="28219963.999999985"/>
  </r>
  <r>
    <s v="2023"/>
    <x v="0"/>
    <x v="0"/>
    <x v="0"/>
    <x v="0"/>
    <s v="2 - Poder Ejecutivo"/>
    <s v="0213 - MINISTERIO DE TURISMO"/>
    <x v="3"/>
    <x v="17"/>
    <x v="59"/>
    <s v="2.2 - CONTRATACIÓN DE SERVICIOS"/>
    <s v="2.2.1 - SERVICIOS BÁSICOS"/>
    <s v="N"/>
    <s v="00 - N/A"/>
    <s v="20 - FONDOS CON DESTINO ESPECÍFICO"/>
    <s v="(en blanco)"/>
    <s v="99 - MULTIPROVINCIAL"/>
    <n v="2850000"/>
    <n v="2850000"/>
    <n v="1096523.6299999999"/>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42030672.63999999"/>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7600326.009999998"/>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4247109.1199999992"/>
  </r>
  <r>
    <s v="2023"/>
    <x v="0"/>
    <x v="0"/>
    <x v="0"/>
    <x v="0"/>
    <s v="2 - Poder Ejecutivo"/>
    <s v="0213 - MINISTERIO DE TURISMO"/>
    <x v="3"/>
    <x v="17"/>
    <x v="59"/>
    <s v="2.2 - CONTRATACIÓN DE SERVICIOS"/>
    <s v="2.2.6 - SEGUROS"/>
    <s v="N"/>
    <s v="00 - N/A"/>
    <s v="10 - FONDO GENERAL"/>
    <s v="(en blanco)"/>
    <s v="99 - MULTIPROVINCIAL"/>
    <n v="42987834"/>
    <n v="42987834"/>
    <n v="21630381.890000001"/>
  </r>
  <r>
    <s v="2023"/>
    <x v="0"/>
    <x v="0"/>
    <x v="0"/>
    <x v="0"/>
    <s v="2 - Poder Ejecutivo"/>
    <s v="0213 - MINISTERIO DE TURISMO"/>
    <x v="3"/>
    <x v="17"/>
    <x v="59"/>
    <s v="2.2 - CONTRATACIÓN DE SERVICIOS"/>
    <s v="2.2.6 - SEGUROS"/>
    <s v="N"/>
    <s v="00 - N/A"/>
    <s v="20 - FONDOS CON DESTINO ESPECÍFICO"/>
    <s v="(en blanco)"/>
    <s v="99 - MULTIPROVINCIAL"/>
    <n v="21112500"/>
    <n v="21112500"/>
    <n v="10802074.869999999"/>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278065.2"/>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387734.3499999996"/>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4917337.1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481935.219999999"/>
  </r>
  <r>
    <s v="2023"/>
    <x v="0"/>
    <x v="0"/>
    <x v="0"/>
    <x v="0"/>
    <s v="2 - Poder Ejecutivo"/>
    <s v="0213 - MINISTERIO DE TURISMO"/>
    <x v="3"/>
    <x v="17"/>
    <x v="59"/>
    <s v="2.2 - CONTRATACIÓN DE SERVICIOS"/>
    <s v="2.2.9 - OTRAS CONTRATACIONES DE SERVICIOS"/>
    <s v="N"/>
    <s v="00 - N/A"/>
    <s v="10 - FONDO GENERAL"/>
    <s v="(en blanco)"/>
    <s v="99 - MULTIPROVINCIAL"/>
    <n v="26350000"/>
    <n v="27176980"/>
    <n v="80616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85057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4999999994"/>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24455.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42556.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31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91424.83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10339568.7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495250.9200000002"/>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61000.3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775728380.4800014"/>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91666.6500000000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84672967.03999984"/>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93672321.2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27548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7999999.979999997"/>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119724166.54000001"/>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2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2916666.65"/>
  </r>
  <r>
    <s v="2023"/>
    <x v="0"/>
    <x v="0"/>
    <x v="0"/>
    <x v="0"/>
    <s v="2 - Poder Ejecutivo"/>
    <s v="0214 - PROCURADURÍA GENERAL DE LA REPÚBLICA"/>
    <x v="0"/>
    <x v="1"/>
    <x v="1"/>
    <s v="2.2 - CONTRATACIÓN DE SERVICIOS"/>
    <s v="2.2.4 - TRANSPORTE Y ALMACENAJE"/>
    <s v="N"/>
    <s v="00 - N/A"/>
    <s v="10 - FONDO GENERAL"/>
    <s v="(en blanco)"/>
    <s v="99 - MULTIPROVINCIAL"/>
    <n v="0"/>
    <n v="300000"/>
    <n v="15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5583333.3499999996"/>
  </r>
  <r>
    <s v="2023"/>
    <x v="0"/>
    <x v="0"/>
    <x v="0"/>
    <x v="0"/>
    <s v="2 - Poder Ejecutivo"/>
    <s v="0214 - PROCURADURÍA GENERAL DE LA REPÚBLICA"/>
    <x v="0"/>
    <x v="1"/>
    <x v="1"/>
    <s v="2.2 - CONTRATACIÓN DE SERVICIOS"/>
    <s v="2.2.5 - ALQUILERES Y RENTAS"/>
    <s v="N"/>
    <s v="00 - N/A"/>
    <s v="10 - FONDO GENERAL"/>
    <s v="(en blanco)"/>
    <s v="99 - MULTIPROVINCIAL"/>
    <n v="8790000"/>
    <n v="8790000"/>
    <n v="4395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75508451.439999998"/>
  </r>
  <r>
    <s v="2023"/>
    <x v="0"/>
    <x v="0"/>
    <x v="0"/>
    <x v="0"/>
    <s v="2 - Poder Ejecutivo"/>
    <s v="0214 - PROCURADURÍA GENERAL DE LA REPÚBLICA"/>
    <x v="0"/>
    <x v="1"/>
    <x v="1"/>
    <s v="2.2 - CONTRATACIÓN DE SERVICIOS"/>
    <s v="2.2.6 - SEGUROS"/>
    <s v="N"/>
    <s v="00 - N/A"/>
    <s v="10 - FONDO GENERAL"/>
    <s v="(en blanco)"/>
    <s v="99 - MULTIPROVINCIAL"/>
    <n v="176837602"/>
    <n v="132837602"/>
    <n v="66418801.02000000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2853194"/>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5500000.0200000005"/>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29999992"/>
    <n v="32206412.309999991"/>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76350754.99999994"/>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3026666.68"/>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000000007"/>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21461969.08000004"/>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24978.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9799786.279999994"/>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687074847.48000002"/>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967044"/>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17076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17933637.02000001"/>
  </r>
  <r>
    <s v="2023"/>
    <x v="0"/>
    <x v="0"/>
    <x v="0"/>
    <x v="0"/>
    <s v="2 - Poder Ejecutivo"/>
    <s v="0215 - MINISTERIO DE LA MUJER"/>
    <x v="0"/>
    <x v="0"/>
    <x v="31"/>
    <s v="2.1 - REMUNERACIONES Y CONTRIBUCIONES"/>
    <s v="2.1.1 - REMUNERACIONES"/>
    <s v="N"/>
    <s v="00 - N/A"/>
    <s v="10 - FONDO GENERAL"/>
    <s v="(en blanco)"/>
    <s v="99 - MULTIPROVINCIAL"/>
    <n v="333148665"/>
    <n v="338801690"/>
    <n v="125150813.34000003"/>
  </r>
  <r>
    <s v="2023"/>
    <x v="0"/>
    <x v="0"/>
    <x v="0"/>
    <x v="0"/>
    <s v="2 - Poder Ejecutivo"/>
    <s v="0215 - MINISTERIO DE LA MUJER"/>
    <x v="0"/>
    <x v="0"/>
    <x v="31"/>
    <s v="2.1 - REMUNERACIONES Y CONTRIBUCIONES"/>
    <s v="2.1.2 - SOBRESUELDOS"/>
    <s v="N"/>
    <s v="00 - N/A"/>
    <s v="10 - FONDO GENERAL"/>
    <s v="(en blanco)"/>
    <s v="99 - MULTIPROVINCIAL"/>
    <n v="42315396"/>
    <n v="86364187.549999997"/>
    <n v="23515140.219999999"/>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8583760.260000002"/>
  </r>
  <r>
    <s v="2023"/>
    <x v="0"/>
    <x v="0"/>
    <x v="0"/>
    <x v="0"/>
    <s v="2 - Poder Ejecutivo"/>
    <s v="0215 - MINISTERIO DE LA MUJER"/>
    <x v="0"/>
    <x v="0"/>
    <x v="31"/>
    <s v="2.2 - CONTRATACIÓN DE SERVICIOS"/>
    <s v="2.2.1 - SERVICIOS BÁSICOS"/>
    <s v="N"/>
    <s v="00 - N/A"/>
    <s v="10 - FONDO GENERAL"/>
    <s v="(en blanco)"/>
    <s v="99 - MULTIPROVINCIAL"/>
    <n v="30550000"/>
    <n v="28564142"/>
    <n v="12887095.290000003"/>
  </r>
  <r>
    <s v="2023"/>
    <x v="0"/>
    <x v="0"/>
    <x v="0"/>
    <x v="0"/>
    <s v="2 - Poder Ejecutivo"/>
    <s v="0215 - MINISTERIO DE LA MUJER"/>
    <x v="0"/>
    <x v="0"/>
    <x v="31"/>
    <s v="2.2 - CONTRATACIÓN DE SERVICIOS"/>
    <s v="2.2.2 - PUBLICIDAD, IMPRESIÓN Y ENCUADERNACIÓN"/>
    <s v="N"/>
    <s v="00 - N/A"/>
    <s v="10 - FONDO GENERAL"/>
    <s v="(en blanco)"/>
    <s v="99 - MULTIPROVINCIAL"/>
    <n v="5000000"/>
    <n v="3507106.69"/>
    <n v="1548420.4300000002"/>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062246.45"/>
    <n v="2968012.92"/>
  </r>
  <r>
    <s v="2023"/>
    <x v="0"/>
    <x v="0"/>
    <x v="0"/>
    <x v="0"/>
    <s v="2 - Poder Ejecutivo"/>
    <s v="0215 - MINISTERIO DE LA MUJER"/>
    <x v="0"/>
    <x v="0"/>
    <x v="31"/>
    <s v="2.2 - CONTRATACIÓN DE SERVICIOS"/>
    <s v="2.2.3 - VIÁTICOS"/>
    <s v="N"/>
    <s v="00 - N/A"/>
    <s v="70 - DONACION EXTERNA"/>
    <s v="(en blanco)"/>
    <s v="99 - MULTIPROVINCIAL"/>
    <n v="0"/>
    <n v="0"/>
    <n v="0"/>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4 - TRANSPORTE Y ALMACENAJE"/>
    <s v="N"/>
    <s v="00 - N/A"/>
    <s v="70 - DONACION EXTERNA"/>
    <s v="(en blanco)"/>
    <s v="99 - MULTIPROVINCIAL"/>
    <n v="0"/>
    <n v="0"/>
    <n v="0"/>
  </r>
  <r>
    <s v="2023"/>
    <x v="0"/>
    <x v="0"/>
    <x v="0"/>
    <x v="0"/>
    <s v="2 - Poder Ejecutivo"/>
    <s v="0215 - MINISTERIO DE LA MUJER"/>
    <x v="0"/>
    <x v="0"/>
    <x v="31"/>
    <s v="2.2 - CONTRATACIÓN DE SERVICIOS"/>
    <s v="2.2.5 - ALQUILERES Y RENTAS"/>
    <s v="N"/>
    <s v="00 - N/A"/>
    <s v="10 - FONDO GENERAL"/>
    <s v="(en blanco)"/>
    <s v="99 - MULTIPROVINCIAL"/>
    <n v="29804000"/>
    <n v="24739652.800000001"/>
    <n v="13425870.269999998"/>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18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912000"/>
    <n v="996507.15999999992"/>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475472"/>
    <n v="6855744.1700000009"/>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261252"/>
  </r>
  <r>
    <s v="2023"/>
    <x v="0"/>
    <x v="0"/>
    <x v="0"/>
    <x v="0"/>
    <s v="2 - Poder Ejecutivo"/>
    <s v="0215 - MINISTERIO DE LA MUJER"/>
    <x v="0"/>
    <x v="0"/>
    <x v="31"/>
    <s v="2.2 - CONTRATACIÓN DE SERVICIOS"/>
    <s v="2.2.9 - OTRAS CONTRATACIONES DE SERVICIOS"/>
    <s v="N"/>
    <s v="00 - N/A"/>
    <s v="10 - FONDO GENERAL"/>
    <s v="(en blanco)"/>
    <s v="99 - MULTIPROVINCIAL"/>
    <n v="10306000"/>
    <n v="29892648.449999999"/>
    <n v="23133814.250000011"/>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225900"/>
    <n v="431060.62999999995"/>
  </r>
  <r>
    <s v="2023"/>
    <x v="0"/>
    <x v="0"/>
    <x v="0"/>
    <x v="0"/>
    <s v="2 - Poder Ejecutivo"/>
    <s v="0215 - MINISTERIO DE LA MUJER"/>
    <x v="0"/>
    <x v="0"/>
    <x v="31"/>
    <s v="2.3 - MATERIALES Y SUMINISTROS"/>
    <s v="2.3.1 - ALIMENTOS Y PRODUCTOS AGROFORESTALES"/>
    <s v="N"/>
    <s v="00 - N/A"/>
    <s v="70 - DONACION EXTERNA"/>
    <s v="(en blanco)"/>
    <s v="99 - MULTIPROVINCIAL"/>
    <n v="0"/>
    <n v="0"/>
    <n v="0"/>
  </r>
  <r>
    <s v="2023"/>
    <x v="0"/>
    <x v="0"/>
    <x v="0"/>
    <x v="0"/>
    <s v="2 - Poder Ejecutivo"/>
    <s v="0215 - MINISTERIO DE LA MUJER"/>
    <x v="0"/>
    <x v="0"/>
    <x v="31"/>
    <s v="2.3 - MATERIALES Y SUMINISTROS"/>
    <s v="2.3.2 - TEXTILES Y VESTUARIOS"/>
    <s v="N"/>
    <s v="00 - N/A"/>
    <s v="10 - FONDO GENERAL"/>
    <s v="(en blanco)"/>
    <s v="99 - MULTIPROVINCIAL"/>
    <n v="1315126"/>
    <n v="1470496"/>
    <n v="745822.66999999993"/>
  </r>
  <r>
    <s v="2023"/>
    <x v="0"/>
    <x v="0"/>
    <x v="0"/>
    <x v="0"/>
    <s v="2 - Poder Ejecutivo"/>
    <s v="0215 - MINISTERIO DE LA MUJER"/>
    <x v="0"/>
    <x v="0"/>
    <x v="31"/>
    <s v="2.3 - MATERIALES Y SUMINISTROS"/>
    <s v="2.3.3 - PAPEL, CARTÓN E IMPRESOS"/>
    <s v="N"/>
    <s v="00 - N/A"/>
    <s v="10 - FONDO GENERAL"/>
    <s v="(en blanco)"/>
    <s v="99 - MULTIPROVINCIAL"/>
    <n v="2200000"/>
    <n v="1370000"/>
    <n v="596665.65999999992"/>
  </r>
  <r>
    <s v="2023"/>
    <x v="0"/>
    <x v="0"/>
    <x v="0"/>
    <x v="0"/>
    <s v="2 - Poder Ejecutivo"/>
    <s v="0215 - MINISTERIO DE LA MUJER"/>
    <x v="0"/>
    <x v="0"/>
    <x v="31"/>
    <s v="2.3 - MATERIALES Y SUMINISTROS"/>
    <s v="2.3.3 - PAPEL, CARTÓN E IMPRESOS"/>
    <s v="N"/>
    <s v="00 - N/A"/>
    <s v="70 - DONACION EXTERNA"/>
    <s v="(en blanco)"/>
    <s v="99 - MULTIPROVINCIAL"/>
    <n v="0"/>
    <n v="0"/>
    <n v="0"/>
  </r>
  <r>
    <s v="2023"/>
    <x v="0"/>
    <x v="0"/>
    <x v="0"/>
    <x v="0"/>
    <s v="2 - Poder Ejecutivo"/>
    <s v="0215 - MINISTERIO DE LA MUJER"/>
    <x v="0"/>
    <x v="0"/>
    <x v="31"/>
    <s v="2.3 - MATERIALES Y SUMINISTROS"/>
    <s v="2.3.5 - CUERO, CAUCHO Y PLÁSTICO"/>
    <s v="N"/>
    <s v="00 - N/A"/>
    <s v="10 - FONDO GENERAL"/>
    <s v="(en blanco)"/>
    <s v="99 - MULTIPROVINCIAL"/>
    <n v="1300000"/>
    <n v="275000"/>
    <n v="177889.19999999998"/>
  </r>
  <r>
    <s v="2023"/>
    <x v="0"/>
    <x v="0"/>
    <x v="0"/>
    <x v="0"/>
    <s v="2 - Poder Ejecutivo"/>
    <s v="0215 - MINISTERIO DE LA MUJER"/>
    <x v="0"/>
    <x v="0"/>
    <x v="31"/>
    <s v="2.3 - MATERIALES Y SUMINISTROS"/>
    <s v="2.3.6 - PRODUCTOS DE MINERALES, METÁLICOS Y NO METÁLICOS"/>
    <s v="N"/>
    <s v="00 - N/A"/>
    <s v="10 - FONDO GENERAL"/>
    <s v="(en blanco)"/>
    <s v="99 - MULTIPROVINCIAL"/>
    <n v="325000"/>
    <n v="175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65000"/>
    <n v="3746894.21"/>
  </r>
  <r>
    <s v="2023"/>
    <x v="0"/>
    <x v="0"/>
    <x v="0"/>
    <x v="0"/>
    <s v="2 - Poder Ejecutivo"/>
    <s v="0215 - MINISTERIO DE LA MUJER"/>
    <x v="0"/>
    <x v="0"/>
    <x v="31"/>
    <s v="2.3 - MATERIALES Y SUMINISTROS"/>
    <s v="2.3.9 - PRODUCTOS Y ÚTILES VARIOS"/>
    <s v="N"/>
    <s v="00 - N/A"/>
    <s v="10 - FONDO GENERAL"/>
    <s v="(en blanco)"/>
    <s v="99 - MULTIPROVINCIAL"/>
    <n v="14325000"/>
    <n v="4129630"/>
    <n v="1399038.2199999995"/>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7 - SERVICIOS DE CONSERVACIÓN, REPARACIONES MENORES E INSTALACIONES TEMPORALES"/>
    <s v="N"/>
    <s v="00 - N/A"/>
    <s v="10 - FONDO GENERAL"/>
    <s v="(en blanco)"/>
    <s v="99 - MULTIPROVINCIAL"/>
    <n v="0"/>
    <n v="160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458000"/>
    <n v="0"/>
  </r>
  <r>
    <s v="2023"/>
    <x v="0"/>
    <x v="0"/>
    <x v="0"/>
    <x v="0"/>
    <s v="2 - Poder Ejecutivo"/>
    <s v="0215 - MINISTERIO DE LA MUJER"/>
    <x v="3"/>
    <x v="12"/>
    <x v="32"/>
    <s v="2.2 - CONTRATACIÓN DE SERVICIOS"/>
    <s v="2.2.9 - OTRAS CONTRATACIONES DE SERVICIOS"/>
    <s v="N"/>
    <s v="00 - N/A"/>
    <s v="10 - FONDO GENERAL"/>
    <s v="(en blanco)"/>
    <s v="99 - MULTIPROVINCIAL"/>
    <n v="1005000"/>
    <n v="1162000"/>
    <n v="494005"/>
  </r>
  <r>
    <s v="2023"/>
    <x v="0"/>
    <x v="0"/>
    <x v="0"/>
    <x v="0"/>
    <s v="2 - Poder Ejecutivo"/>
    <s v="0215 - MINISTERIO DE LA MUJER"/>
    <x v="2"/>
    <x v="5"/>
    <x v="42"/>
    <s v="2.2 - CONTRATACIÓN DE SERVICIOS"/>
    <s v="2.2.2 - PUBLICIDAD, IMPRESIÓN Y ENCUADERNACIÓN"/>
    <s v="N"/>
    <s v="00 - N/A"/>
    <s v="10 - FONDO GENERAL"/>
    <s v="(en blanco)"/>
    <s v="99 - MULTIPROVINCIAL"/>
    <n v="3000000"/>
    <n v="15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417797.5899999999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6369796.9400000004"/>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40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884908"/>
    <n v="466000"/>
  </r>
  <r>
    <s v="2023"/>
    <x v="0"/>
    <x v="0"/>
    <x v="0"/>
    <x v="0"/>
    <s v="2 - Poder Ejecutivo"/>
    <s v="0215 - MINISTERIO DE LA MUJER"/>
    <x v="2"/>
    <x v="13"/>
    <x v="40"/>
    <s v="2.2 - CONTRATACIÓN DE SERVICIOS"/>
    <s v="2.2.9 - OTRAS CONTRATACIONES DE SERVICIOS"/>
    <s v="N"/>
    <s v="00 - N/A"/>
    <s v="10 - FONDO GENERAL"/>
    <s v="(en blanco)"/>
    <s v="99 - MULTIPROVINCIAL"/>
    <n v="5980000"/>
    <n v="5280000"/>
    <n v="72414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99569391.629999995"/>
    <n v="0"/>
  </r>
  <r>
    <s v="2023"/>
    <x v="0"/>
    <x v="0"/>
    <x v="0"/>
    <x v="0"/>
    <s v="2 - Poder Ejecutivo"/>
    <s v="0215 - MINISTERIO DE LA MUJER"/>
    <x v="2"/>
    <x v="13"/>
    <x v="62"/>
    <s v="2.1 - REMUNERACIONES Y CONTRIBUCIONES"/>
    <s v="2.1.2 - SOBRESUELDOS"/>
    <s v="N"/>
    <s v="00 - N/A"/>
    <s v="10 - FONDO GENERAL"/>
    <s v="(en blanco)"/>
    <s v="99 - MULTIPROVINCIAL"/>
    <n v="0"/>
    <n v="41007633.68"/>
    <n v="0"/>
  </r>
  <r>
    <s v="2023"/>
    <x v="0"/>
    <x v="0"/>
    <x v="0"/>
    <x v="0"/>
    <s v="2 - Poder Ejecutivo"/>
    <s v="0215 - MINISTERIO DE LA MUJER"/>
    <x v="2"/>
    <x v="13"/>
    <x v="62"/>
    <s v="2.1 - REMUNERACIONES Y CONTRIBUCIONES"/>
    <s v="2.1.5 - CONTRIBUCIONES A LA SEGURIDAD SOCIAL"/>
    <s v="N"/>
    <s v="00 - N/A"/>
    <s v="10 - FONDO GENERAL"/>
    <s v="(en blanco)"/>
    <s v="99 - MULTIPROVINCIAL"/>
    <n v="0"/>
    <n v="18142822.800000001"/>
    <n v="0"/>
  </r>
  <r>
    <s v="2023"/>
    <x v="0"/>
    <x v="0"/>
    <x v="0"/>
    <x v="0"/>
    <s v="2 - Poder Ejecutivo"/>
    <s v="0215 - MINISTERIO DE LA MUJER"/>
    <x v="2"/>
    <x v="13"/>
    <x v="62"/>
    <s v="2.2 - CONTRATACIÓN DE SERVICIOS"/>
    <s v="2.2.1 - SERVICIOS BÁSICOS"/>
    <s v="N"/>
    <s v="00 - N/A"/>
    <s v="10 - FONDO GENERAL"/>
    <s v="(en blanco)"/>
    <s v="99 - MULTIPROVINCIAL"/>
    <n v="0"/>
    <n v="3305346"/>
    <n v="77451.22"/>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80833.45"/>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690000"/>
  </r>
  <r>
    <s v="2023"/>
    <x v="0"/>
    <x v="0"/>
    <x v="0"/>
    <x v="0"/>
    <s v="2 - Poder Ejecutivo"/>
    <s v="0215 - MINISTERIO DE LA MUJER"/>
    <x v="2"/>
    <x v="13"/>
    <x v="62"/>
    <s v="2.2 - CONTRATACIÓN DE SERVICIOS"/>
    <s v="2.2.9 - OTRAS CONTRATACIONES DE SERVICIOS"/>
    <s v="N"/>
    <s v="00 - N/A"/>
    <s v="10 - FONDO GENERAL"/>
    <s v="(en blanco)"/>
    <s v="99 - MULTIPROVINCIAL"/>
    <n v="4670000"/>
    <n v="7438157"/>
    <n v="1403791.2"/>
  </r>
  <r>
    <s v="2023"/>
    <x v="0"/>
    <x v="0"/>
    <x v="0"/>
    <x v="0"/>
    <s v="2 - Poder Ejecutivo"/>
    <s v="0215 - MINISTERIO DE LA MUJER"/>
    <x v="2"/>
    <x v="13"/>
    <x v="62"/>
    <s v="2.2 - CONTRATACIÓN DE SERVICIOS"/>
    <s v="2.2.9 - OTRAS CONTRATACIONES DE SERVICIOS"/>
    <s v="N"/>
    <s v="00 - N/A"/>
    <s v="70 - DONACION EXTERNA"/>
    <s v="(en blanco)"/>
    <s v="99 - MULTIPROVINCIAL"/>
    <n v="0"/>
    <n v="1400000"/>
    <n v="335169"/>
  </r>
  <r>
    <s v="2023"/>
    <x v="0"/>
    <x v="0"/>
    <x v="0"/>
    <x v="0"/>
    <s v="2 - Poder Ejecutivo"/>
    <s v="0215 - MINISTERIO DE LA MUJER"/>
    <x v="2"/>
    <x v="13"/>
    <x v="62"/>
    <s v="2.3 - MATERIALES Y SUMINISTROS"/>
    <s v="2.3.1 - ALIMENTOS Y PRODUCTOS AGROFORESTALES"/>
    <s v="N"/>
    <s v="00 - N/A"/>
    <s v="10 - FONDO GENERAL"/>
    <s v="(en blanco)"/>
    <s v="99 - MULTIPROVINCIAL"/>
    <n v="350000"/>
    <n v="4248790"/>
    <n v="682143.2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7 - COMBUSTIBLES, LUBRICANTES, PRODUCTOS QUÍMICOS Y CONEXOS"/>
    <s v="N"/>
    <s v="00 - N/A"/>
    <s v="70 - DONACION EXTERNA"/>
    <s v="(en blanco)"/>
    <s v="99 - MULTIPROVINCIAL"/>
    <n v="0"/>
    <n v="0"/>
    <n v="0"/>
  </r>
  <r>
    <s v="2023"/>
    <x v="0"/>
    <x v="0"/>
    <x v="0"/>
    <x v="0"/>
    <s v="2 - Poder Ejecutivo"/>
    <s v="0215 - MINISTERIO DE LA MUJER"/>
    <x v="2"/>
    <x v="13"/>
    <x v="62"/>
    <s v="2.3 - MATERIALES Y SUMINISTROS"/>
    <s v="2.3.9 - PRODUCTOS Y ÚTILES VARIOS"/>
    <s v="N"/>
    <s v="00 - N/A"/>
    <s v="10 - FONDO GENERAL"/>
    <s v="(en blanco)"/>
    <s v="99 - MULTIPROVINCIAL"/>
    <n v="900000"/>
    <n v="4419000"/>
    <n v="152706.16"/>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24495736.390000001"/>
  </r>
  <r>
    <s v="2023"/>
    <x v="0"/>
    <x v="0"/>
    <x v="0"/>
    <x v="0"/>
    <s v="2 - Poder Ejecutivo"/>
    <s v="0216 - MINISTERIO DE CULTURA"/>
    <x v="2"/>
    <x v="6"/>
    <x v="12"/>
    <s v="2.1 - REMUNERACIONES Y CONTRIBUCIONES"/>
    <s v="2.1.1 - REMUNERACIONES"/>
    <s v="N"/>
    <s v="00 - N/A"/>
    <s v="10 - FONDO GENERAL"/>
    <s v="(en blanco)"/>
    <s v="99 - MULTIPROVINCIAL"/>
    <n v="1171167122"/>
    <n v="1257757543"/>
    <n v="607159206.69999993"/>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896349.6500000001"/>
  </r>
  <r>
    <s v="2023"/>
    <x v="0"/>
    <x v="0"/>
    <x v="0"/>
    <x v="0"/>
    <s v="2 - Poder Ejecutivo"/>
    <s v="0216 - MINISTERIO DE CULTURA"/>
    <x v="2"/>
    <x v="6"/>
    <x v="12"/>
    <s v="2.1 - REMUNERACIONES Y CONTRIBUCIONES"/>
    <s v="2.1.2 - SOBRESUELDOS"/>
    <s v="N"/>
    <s v="00 - N/A"/>
    <s v="10 - FONDO GENERAL"/>
    <s v="(en blanco)"/>
    <s v="99 - MULTIPROVINCIAL"/>
    <n v="116737138"/>
    <n v="141332421"/>
    <n v="54288834.289999992"/>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3476923.1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90436593.219999969"/>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0304959.629999997"/>
  </r>
  <r>
    <s v="2023"/>
    <x v="0"/>
    <x v="0"/>
    <x v="0"/>
    <x v="0"/>
    <s v="2 - Poder Ejecutivo"/>
    <s v="0216 - MINISTERIO DE CULTURA"/>
    <x v="2"/>
    <x v="6"/>
    <x v="12"/>
    <s v="2.2 - CONTRATACIÓN DE SERVICIOS"/>
    <s v="2.2.1 - SERVICIOS BÁSICOS"/>
    <s v="N"/>
    <s v="00 - N/A"/>
    <s v="10 - FONDO GENERAL"/>
    <s v="(en blanco)"/>
    <s v="99 - MULTIPROVINCIAL"/>
    <n v="175414118"/>
    <n v="162933002"/>
    <n v="71106649.289999977"/>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17296474"/>
    <n v="1552853.4500000002"/>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9464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0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23441.27999999997"/>
  </r>
  <r>
    <s v="2023"/>
    <x v="0"/>
    <x v="0"/>
    <x v="0"/>
    <x v="0"/>
    <s v="2 - Poder Ejecutivo"/>
    <s v="0216 - MINISTERIO DE CULTURA"/>
    <x v="2"/>
    <x v="6"/>
    <x v="12"/>
    <s v="2.2 - CONTRATACIÓN DE SERVICIOS"/>
    <s v="2.2.5 - ALQUILERES Y RENTAS"/>
    <s v="N"/>
    <s v="00 - N/A"/>
    <s v="10 - FONDO GENERAL"/>
    <s v="(en blanco)"/>
    <s v="99 - MULTIPROVINCIAL"/>
    <n v="33140000"/>
    <n v="15308582"/>
    <n v="1391207.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5167069.5999999996"/>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798202.66"/>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73490673"/>
    <n v="2071257.6"/>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19512.5"/>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22698398"/>
    <n v="22871449.43"/>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4576695"/>
    <n v="6457228.589999999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74658.94"/>
  </r>
  <r>
    <s v="2023"/>
    <x v="0"/>
    <x v="0"/>
    <x v="0"/>
    <x v="0"/>
    <s v="2 - Poder Ejecutivo"/>
    <s v="0216 - MINISTERIO DE CULTURA"/>
    <x v="2"/>
    <x v="6"/>
    <x v="12"/>
    <s v="2.3 - MATERIALES Y SUMINISTROS"/>
    <s v="2.3.1 - ALIMENTOS Y PRODUCTOS AGROFORESTALES"/>
    <s v="N"/>
    <s v="00 - N/A"/>
    <s v="10 - FONDO GENERAL"/>
    <s v="(en blanco)"/>
    <s v="99 - MULTIPROVINCIAL"/>
    <n v="3900000"/>
    <n v="3836794"/>
    <n v="877652.7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808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2914000"/>
    <n v="1141487.7999999998"/>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55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1142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044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81819"/>
    <n v="4477858.74"/>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460863.13999999996"/>
  </r>
  <r>
    <s v="2023"/>
    <x v="0"/>
    <x v="0"/>
    <x v="0"/>
    <x v="0"/>
    <s v="2 - Poder Ejecutivo"/>
    <s v="0216 - MINISTERIO DE CULTURA"/>
    <x v="2"/>
    <x v="6"/>
    <x v="12"/>
    <s v="2.3 - MATERIALES Y SUMINISTROS"/>
    <s v="2.3.9 - PRODUCTOS Y ÚTILES VARIOS"/>
    <s v="N"/>
    <s v="00 - N/A"/>
    <s v="10 - FONDO GENERAL"/>
    <s v="(en blanco)"/>
    <s v="99 - MULTIPROVINCIAL"/>
    <n v="19615000"/>
    <n v="13435757"/>
    <n v="2941172.42"/>
  </r>
  <r>
    <s v="2023"/>
    <x v="0"/>
    <x v="0"/>
    <x v="0"/>
    <x v="0"/>
    <s v="2 - Poder Ejecutivo"/>
    <s v="0217 - MINISTERIO DE LA JUVENTUD"/>
    <x v="2"/>
    <x v="7"/>
    <x v="13"/>
    <s v="2.1 - REMUNERACIONES Y CONTRIBUCIONES"/>
    <s v="2.1.1 - REMUNERACIONES"/>
    <s v="N"/>
    <s v="00 - N/A"/>
    <s v="10 - FONDO GENERAL"/>
    <s v="(en blanco)"/>
    <s v="99 - MULTIPROVINCIAL"/>
    <n v="227455117"/>
    <n v="248553648.66999999"/>
    <n v="92030164.829999998"/>
  </r>
  <r>
    <s v="2023"/>
    <x v="0"/>
    <x v="0"/>
    <x v="0"/>
    <x v="0"/>
    <s v="2 - Poder Ejecutivo"/>
    <s v="0217 - MINISTERIO DE LA JUVENTUD"/>
    <x v="2"/>
    <x v="7"/>
    <x v="13"/>
    <s v="2.1 - REMUNERACIONES Y CONTRIBUCIONES"/>
    <s v="2.1.2 - SOBRESUELDOS"/>
    <s v="N"/>
    <s v="00 - N/A"/>
    <s v="10 - FONDO GENERAL"/>
    <s v="(en blanco)"/>
    <s v="99 - MULTIPROVINCIAL"/>
    <n v="45954016"/>
    <n v="53524016"/>
    <n v="21477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3615385.269999998"/>
  </r>
  <r>
    <s v="2023"/>
    <x v="0"/>
    <x v="0"/>
    <x v="0"/>
    <x v="0"/>
    <s v="2 - Poder Ejecutivo"/>
    <s v="0217 - MINISTERIO DE LA JUVENTUD"/>
    <x v="2"/>
    <x v="7"/>
    <x v="13"/>
    <s v="2.2 - CONTRATACIÓN DE SERVICIOS"/>
    <s v="2.2.1 - SERVICIOS BÁSICOS"/>
    <s v="N"/>
    <s v="00 - N/A"/>
    <s v="10 - FONDO GENERAL"/>
    <s v="(en blanco)"/>
    <s v="99 - MULTIPROVINCIAL"/>
    <n v="19750200"/>
    <n v="19750200"/>
    <n v="8277783.4099999992"/>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20278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7054869.8799999999"/>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099999996"/>
    <n v="904156.35999999987"/>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8"/>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45768.89000000004"/>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04947.09"/>
    <n v="3255585.9000000004"/>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3389682"/>
    <n v="123170345.8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34825151.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0666480.620000001"/>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6009485.529999998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5336535.9100000011"/>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6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314231.0100000007"/>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5262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508403.05000000022"/>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792955.72"/>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30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921811"/>
    <n v="8141607.3000000007"/>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35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219357.9300000002"/>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360909.32"/>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817763"/>
    <n v="16003097.1"/>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357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4652302"/>
    <n v="7138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427441.9000000004"/>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510489.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595812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889771.87000000011"/>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2109689"/>
    <n v="43488.800000000003"/>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899159"/>
    <n v="64218731.239999995"/>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34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19742754"/>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9833505.7100000009"/>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529381.23999999976"/>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1336057"/>
    <n v="117838540.64999999"/>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6092833.33"/>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9336433.8200000003"/>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161299.35"/>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00000007"/>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5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8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23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97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5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11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6028325.829999998"/>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210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300827.3900000006"/>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8561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958328.2000000007"/>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02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599440.49"/>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96555.48"/>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1149355"/>
    <n v="445199619.68999976"/>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92256708.32000000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5344011"/>
    <n v="44380240.229999997"/>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699999996"/>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43592125.519999988"/>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3883020.719999997"/>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2977050.780000009"/>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4122136.4999999995"/>
  </r>
  <r>
    <s v="2023"/>
    <x v="0"/>
    <x v="0"/>
    <x v="0"/>
    <x v="0"/>
    <s v="2 - Poder Ejecutivo"/>
    <s v="0218 - MINISTERIO DE MEDIO AMBIENTE Y RECURSOS NATURALES"/>
    <x v="1"/>
    <x v="3"/>
    <x v="73"/>
    <s v="2.2 - CONTRATACIÓN DE SERVICIOS"/>
    <s v="2.2.3 - VIÁTICOS"/>
    <s v="N"/>
    <s v="00 - N/A"/>
    <s v="10 - FONDO GENERAL"/>
    <s v="(en blanco)"/>
    <s v="99 - MULTIPROVINCIAL"/>
    <n v="13991605"/>
    <n v="7991605"/>
    <n v="4363256.2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1925153.19"/>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4782500"/>
    <n v="4871829.1000000006"/>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3511648.10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161767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7582389"/>
    <n v="17827808.139999997"/>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1867814.48"/>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8727880.25"/>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432617.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2155522.4899999998"/>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1134429.1600000001"/>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823559.77"/>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4832714.89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8702710"/>
    <n v="1885145.7800000003"/>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330032"/>
    <n v="10209166.67"/>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287912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529570.8600000006"/>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928995.7699999996"/>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24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402853.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61797.700000000012"/>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606286672.15999985"/>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2999999"/>
    <n v="70888842.44000001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91513920.449999958"/>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3192389.440000005"/>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168065.0499999998"/>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79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23199.8600000001"/>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6047900.050000001"/>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2999106.789999995"/>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47579777.570000008"/>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152241.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1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120371.32"/>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9612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207385"/>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78480.5300000012"/>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7153.61"/>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51248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566510.2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7584156.270000000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443914.73"/>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0629336.460000001"/>
    <n v="10334593.540000001"/>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473084.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5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1078000"/>
    <n v="14740222.34"/>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6930459"/>
    <n v="5393865.96"/>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5654000"/>
    <n v="132650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970471.41999999993"/>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030000"/>
    <n v="591475.14999999991"/>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179604.86"/>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338148.539999999"/>
    <n v="4512052.4800000004"/>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323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342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410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3497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405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26153790.4099998"/>
    <n v="442936524.00999993"/>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3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81074590.739999995"/>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23673.600000000002"/>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479937.86999999994"/>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507994.6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608119.5800000000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527168.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601024.5800000000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64961527.679999918"/>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02441.4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22223536.869999997"/>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424306.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559087.2899999991"/>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836994.53"/>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8170900.219999999"/>
    <n v="6391497.0099999998"/>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0616.3"/>
  </r>
  <r>
    <s v="2023"/>
    <x v="0"/>
    <x v="0"/>
    <x v="0"/>
    <x v="0"/>
    <s v="2 - Poder Ejecutivo"/>
    <s v="0220 - MINISTERIO DE ECONOMÍA, PLANIFICACIÓN Y DESARROLLO"/>
    <x v="0"/>
    <x v="0"/>
    <x v="2"/>
    <s v="2.2 - CONTRATACIÓN DE SERVICIOS"/>
    <s v="2.2.6 - SEGUROS"/>
    <s v="N"/>
    <s v="00 - N/A"/>
    <s v="10 - FONDO GENERAL"/>
    <s v="(en blanco)"/>
    <s v="06 - DUARTE"/>
    <n v="120000"/>
    <n v="143000"/>
    <n v="38378.92"/>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35424.370000000003"/>
  </r>
  <r>
    <s v="2023"/>
    <x v="0"/>
    <x v="0"/>
    <x v="0"/>
    <x v="0"/>
    <s v="2 - Poder Ejecutivo"/>
    <s v="0220 - MINISTERIO DE ECONOMÍA, PLANIFICACIÓN Y DESARROLLO"/>
    <x v="0"/>
    <x v="0"/>
    <x v="2"/>
    <s v="2.2 - CONTRATACIÓN DE SERVICIOS"/>
    <s v="2.2.6 - SEGUROS"/>
    <s v="N"/>
    <s v="00 - N/A"/>
    <s v="10 - FONDO GENERAL"/>
    <s v="(en blanco)"/>
    <s v="21 - SAN CRISTOBAL"/>
    <n v="120000"/>
    <n v="58850.040000000008"/>
    <n v="9185.9399999999987"/>
  </r>
  <r>
    <s v="2023"/>
    <x v="0"/>
    <x v="0"/>
    <x v="0"/>
    <x v="0"/>
    <s v="2 - Poder Ejecutivo"/>
    <s v="0220 - MINISTERIO DE ECONOMÍA, PLANIFICACIÓN Y DESARROLLO"/>
    <x v="0"/>
    <x v="0"/>
    <x v="2"/>
    <s v="2.2 - CONTRATACIÓN DE SERVICIOS"/>
    <s v="2.2.6 - SEGUROS"/>
    <s v="N"/>
    <s v="00 - N/A"/>
    <s v="10 - FONDO GENERAL"/>
    <s v="(en blanco)"/>
    <s v="25 - SANTIAGO"/>
    <n v="120000"/>
    <n v="30000"/>
    <n v="16578.900000000001"/>
  </r>
  <r>
    <s v="2023"/>
    <x v="0"/>
    <x v="0"/>
    <x v="0"/>
    <x v="0"/>
    <s v="2 - Poder Ejecutivo"/>
    <s v="0220 - MINISTERIO DE ECONOMÍA, PLANIFICACIÓN Y DESARROLLO"/>
    <x v="0"/>
    <x v="0"/>
    <x v="2"/>
    <s v="2.2 - CONTRATACIÓN DE SERVICIOS"/>
    <s v="2.2.6 - SEGUROS"/>
    <s v="N"/>
    <s v="00 - N/A"/>
    <s v="10 - FONDO GENERAL"/>
    <s v="(en blanco)"/>
    <s v="99 - MULTIPROVINCIAL"/>
    <n v="23625000"/>
    <n v="27945497.209999997"/>
    <n v="8846235.550000011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6267559.5500000007"/>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1961000"/>
    <n v="10932239.15"/>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1758150.550000004"/>
    <n v="13642211.9500000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173250"/>
    <n v="5683827.92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843476.96"/>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300941.04"/>
    <n v="1916313.45"/>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
    <n v="454452.06000000006"/>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1621710.469999999"/>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3319179.310000002"/>
    <n v="4620256.1500000013"/>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1599.53"/>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55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81837.430000000008"/>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5712.84"/>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74223916.109999999"/>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2765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10738595.990000002"/>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3233244.15"/>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6513967.6300000008"/>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648752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8839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519236.96"/>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291545.68000000005"/>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267734.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25160721.08"/>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40290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87130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6888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8450178.289999995"/>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5825183.5100000007"/>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8007326.260000002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508172.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355055.25"/>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10308920.809999999"/>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4344255.9700000007"/>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08360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54082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1033954.3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29956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59999999995"/>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3943883.19"/>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2619381.8299999996"/>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11606245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22759716.66"/>
  </r>
  <r>
    <s v="2023"/>
    <x v="0"/>
    <x v="0"/>
    <x v="0"/>
    <x v="0"/>
    <s v="2 - Poder Ejecutivo"/>
    <s v="0221 - MINISTERIO DE ADMINISTRACIÓN PÚBLICA"/>
    <x v="3"/>
    <x v="15"/>
    <x v="55"/>
    <s v="2.1 - REMUNERACIONES Y CONTRIBUCIONES"/>
    <s v="2.1.2 - SOBRESUELDOS"/>
    <s v="N"/>
    <s v="00 - N/A"/>
    <s v="10 - FONDO GENERAL"/>
    <s v="(en blanco)"/>
    <s v="01 - DISTRITO NACIONAL"/>
    <n v="66000000"/>
    <n v="62000000"/>
    <n v="20281666.75"/>
  </r>
  <r>
    <s v="2023"/>
    <x v="0"/>
    <x v="0"/>
    <x v="0"/>
    <x v="0"/>
    <s v="2 - Poder Ejecutivo"/>
    <s v="0221 - MINISTERIO DE ADMINISTRACIÓN PÚBLICA"/>
    <x v="3"/>
    <x v="15"/>
    <x v="55"/>
    <s v="2.1 - REMUNERACIONES Y CONTRIBUCIONES"/>
    <s v="2.1.2 - SOBRESUELDOS"/>
    <s v="N"/>
    <s v="00 - N/A"/>
    <s v="10 - FONDO GENERAL"/>
    <s v="(en blanco)"/>
    <s v="99 - MULTIPROVINCIAL"/>
    <n v="12693000"/>
    <n v="16693000"/>
    <n v="8956333.3300000001"/>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7440819.340000007"/>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3464382.1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30402851.06000001"/>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31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15153904"/>
    <n v="39605495.670000002"/>
  </r>
  <r>
    <s v="2023"/>
    <x v="0"/>
    <x v="0"/>
    <x v="0"/>
    <x v="0"/>
    <s v="2 - Poder Ejecutivo"/>
    <s v="0221 - MINISTERIO DE ADMINISTRACIÓN PÚBLICA"/>
    <x v="3"/>
    <x v="15"/>
    <x v="55"/>
    <s v="2.2 - CONTRATACIÓN DE SERVICIOS"/>
    <s v="2.2.6 - SEGUROS"/>
    <s v="N"/>
    <s v="00 - N/A"/>
    <s v="10 - FONDO GENERAL"/>
    <s v="(en blanco)"/>
    <s v="99 - MULTIPROVINCIAL"/>
    <n v="100000"/>
    <n v="25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1625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27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585000"/>
    <n v="422038.8"/>
  </r>
  <r>
    <s v="2023"/>
    <x v="0"/>
    <x v="0"/>
    <x v="0"/>
    <x v="0"/>
    <s v="2 - Poder Ejecutivo"/>
    <s v="0221 - MINISTERIO DE ADMINISTRACIÓN PÚBLICA"/>
    <x v="3"/>
    <x v="15"/>
    <x v="55"/>
    <s v="2.3 - MATERIALES Y SUMINISTROS"/>
    <s v="2.3.3 - PAPEL, CARTÓN E IMPRESOS"/>
    <s v="N"/>
    <s v="00 - N/A"/>
    <s v="10 - FONDO GENERAL"/>
    <s v="(en blanco)"/>
    <s v="99 - MULTIPROVINCIAL"/>
    <n v="50000"/>
    <n v="2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3750000"/>
  </r>
  <r>
    <s v="2023"/>
    <x v="0"/>
    <x v="0"/>
    <x v="0"/>
    <x v="0"/>
    <s v="2 - Poder Ejecutivo"/>
    <s v="0221 - MINISTERIO DE ADMINISTRACIÓN PÚBLICA"/>
    <x v="3"/>
    <x v="15"/>
    <x v="55"/>
    <s v="2.3 - MATERIALES Y SUMINISTROS"/>
    <s v="2.3.9 - PRODUCTOS Y ÚTILES VARIOS"/>
    <s v="N"/>
    <s v="00 - N/A"/>
    <s v="10 - FONDO GENERAL"/>
    <s v="(en blanco)"/>
    <s v="99 - MULTIPROVINCIAL"/>
    <n v="100000"/>
    <n v="2046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32535037.98"/>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812517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1799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880512.0999999996"/>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718711.43"/>
  </r>
  <r>
    <s v="2023"/>
    <x v="0"/>
    <x v="0"/>
    <x v="0"/>
    <x v="0"/>
    <s v="2 - Poder Ejecutivo"/>
    <s v="0221 - MINISTERIO DE ADMINISTRACIÓN PÚBLICA"/>
    <x v="2"/>
    <x v="9"/>
    <x v="75"/>
    <s v="2.2 - CONTRATACIÓN DE SERVICIOS"/>
    <s v="2.2.1 - SERVICIOS BÁSICOS"/>
    <s v="N"/>
    <s v="00 - N/A"/>
    <s v="10 - FONDO GENERAL"/>
    <s v="(en blanco)"/>
    <s v="01 - DISTRITO NACIONAL"/>
    <n v="9711000"/>
    <n v="9711000"/>
    <n v="4824084.34"/>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3173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455208.3"/>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67777.5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2645580.0299999998"/>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36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605212.57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190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568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03453.5100000000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7158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60592.30999999994"/>
  </r>
  <r>
    <s v="2023"/>
    <x v="0"/>
    <x v="0"/>
    <x v="0"/>
    <x v="0"/>
    <s v="2 - Poder Ejecutivo"/>
    <s v="0222 - MINISTERIO DE ENERGIA Y MINAS"/>
    <x v="3"/>
    <x v="19"/>
    <x v="76"/>
    <s v="2.1 - REMUNERACIONES Y CONTRIBUCIONES"/>
    <s v="2.1.1 - REMUNERACIONES"/>
    <s v="N"/>
    <s v="00 - N/A"/>
    <s v="10 - FONDO GENERAL"/>
    <s v="(en blanco)"/>
    <s v="99 - MULTIPROVINCIAL"/>
    <n v="22332022"/>
    <n v="9400000"/>
    <n v="392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522434.58999999997"/>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324079664.68000001"/>
  </r>
  <r>
    <s v="2023"/>
    <x v="0"/>
    <x v="0"/>
    <x v="0"/>
    <x v="0"/>
    <s v="2 - Poder Ejecutivo"/>
    <s v="0222 - MINISTERIO DE ENERGIA Y MINAS"/>
    <x v="3"/>
    <x v="19"/>
    <x v="78"/>
    <s v="2.1 - REMUNERACIONES Y CONTRIBUCIONES"/>
    <s v="2.1.2 - SOBRESUELDOS"/>
    <s v="N"/>
    <s v="00 - N/A"/>
    <s v="10 - FONDO GENERAL"/>
    <s v="(en blanco)"/>
    <s v="99 - MULTIPROVINCIAL"/>
    <n v="201345573"/>
    <n v="231971205"/>
    <n v="67022338"/>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47718904.950000003"/>
  </r>
  <r>
    <s v="2023"/>
    <x v="0"/>
    <x v="0"/>
    <x v="0"/>
    <x v="0"/>
    <s v="2 - Poder Ejecutivo"/>
    <s v="0222 - MINISTERIO DE ENERGIA Y MINAS"/>
    <x v="3"/>
    <x v="19"/>
    <x v="78"/>
    <s v="2.2 - CONTRATACIÓN DE SERVICIOS"/>
    <s v="2.2.1 - SERVICIOS BÁSICOS"/>
    <s v="N"/>
    <s v="00 - N/A"/>
    <s v="10 - FONDO GENERAL"/>
    <s v="(en blanco)"/>
    <s v="99 - MULTIPROVINCIAL"/>
    <n v="57500000"/>
    <n v="58500000"/>
    <n v="13976530.370000001"/>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4749211.7299999995"/>
  </r>
  <r>
    <s v="2023"/>
    <x v="0"/>
    <x v="0"/>
    <x v="0"/>
    <x v="0"/>
    <s v="2 - Poder Ejecutivo"/>
    <s v="0222 - MINISTERIO DE ENERGIA Y MINAS"/>
    <x v="3"/>
    <x v="19"/>
    <x v="78"/>
    <s v="2.2 - CONTRATACIÓN DE SERVICIOS"/>
    <s v="2.2.3 - VIÁTICOS"/>
    <s v="N"/>
    <s v="00 - N/A"/>
    <s v="10 - FONDO GENERAL"/>
    <s v="(en blanco)"/>
    <s v="99 - MULTIPROVINCIAL"/>
    <n v="29896800"/>
    <n v="29896800"/>
    <n v="9095616.1000000015"/>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2868515.960000008"/>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495541.62"/>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29826712.66000001"/>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39164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1087228.07"/>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94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684266.31"/>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86392.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1034560.2799999999"/>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5296495.499999998"/>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4201940.3100000005"/>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64389471.779999994"/>
  </r>
  <r>
    <s v="2023"/>
    <x v="0"/>
    <x v="0"/>
    <x v="0"/>
    <x v="0"/>
    <s v="2 - Poder Ejecutivo"/>
    <s v="0222 - MINISTERIO DE ENERGIA Y MINAS"/>
    <x v="3"/>
    <x v="20"/>
    <x v="79"/>
    <s v="2.1 - REMUNERACIONES Y CONTRIBUCIONES"/>
    <s v="2.1.2 - SOBRESUELDOS"/>
    <s v="N"/>
    <s v="00 - N/A"/>
    <s v="10 - FONDO GENERAL"/>
    <s v="(en blanco)"/>
    <s v="99 - MULTIPROVINCIAL"/>
    <n v="19239179"/>
    <n v="19239179"/>
    <n v="8270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9642828.8299999945"/>
  </r>
  <r>
    <s v="2023"/>
    <x v="0"/>
    <x v="0"/>
    <x v="0"/>
    <x v="0"/>
    <s v="2 - Poder Ejecutivo"/>
    <s v="0222 - MINISTERIO DE ENERGIA Y MINAS"/>
    <x v="3"/>
    <x v="20"/>
    <x v="79"/>
    <s v="2.2 - CONTRATACIÓN DE SERVICIOS"/>
    <s v="2.2.1 - SERVICIOS BÁSICOS"/>
    <s v="N"/>
    <s v="00 - N/A"/>
    <s v="10 - FONDO GENERAL"/>
    <s v="(en blanco)"/>
    <s v="99 - MULTIPROVINCIAL"/>
    <n v="4141952"/>
    <n v="4141952"/>
    <n v="1334839.8499999996"/>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151655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62000"/>
  </r>
  <r>
    <s v="2023"/>
    <x v="0"/>
    <x v="0"/>
    <x v="0"/>
    <x v="0"/>
    <s v="2 - Poder Ejecutivo"/>
    <s v="0222 - MINISTERIO DE ENERGIA Y MINAS"/>
    <x v="3"/>
    <x v="20"/>
    <x v="79"/>
    <s v="2.2 - CONTRATACIÓN DE SERVICIOS"/>
    <s v="2.2.5 - ALQUILERES Y RENTAS"/>
    <s v="N"/>
    <s v="00 - N/A"/>
    <s v="10 - FONDO GENERAL"/>
    <s v="(en blanco)"/>
    <s v="99 - MULTIPROVINCIAL"/>
    <n v="1100000"/>
    <n v="1050000"/>
    <n v="737100"/>
  </r>
  <r>
    <s v="2023"/>
    <x v="0"/>
    <x v="0"/>
    <x v="0"/>
    <x v="0"/>
    <s v="2 - Poder Ejecutivo"/>
    <s v="0222 - MINISTERIO DE ENERGIA Y MINAS"/>
    <x v="3"/>
    <x v="20"/>
    <x v="79"/>
    <s v="2.2 - CONTRATACIÓN DE SERVICIOS"/>
    <s v="2.2.6 - SEGUROS"/>
    <s v="N"/>
    <s v="00 - N/A"/>
    <s v="10 - FONDO GENERAL"/>
    <s v="(en blanco)"/>
    <s v="99 - MULTIPROVINCIAL"/>
    <n v="2105000"/>
    <n v="2105000"/>
    <n v="1581644.7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542260.9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308679.92"/>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868887.1"/>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191652.61000000002"/>
  </r>
  <r>
    <s v="2023"/>
    <x v="0"/>
    <x v="0"/>
    <x v="0"/>
    <x v="0"/>
    <s v="2 - Poder Ejecutivo"/>
    <s v="0222 - MINISTERIO DE ENERGIA Y MINAS"/>
    <x v="3"/>
    <x v="20"/>
    <x v="79"/>
    <s v="2.3 - MATERIALES Y SUMINISTROS"/>
    <s v="2.3.2 - TEXTILES Y VESTUARIOS"/>
    <s v="N"/>
    <s v="00 - N/A"/>
    <s v="10 - FONDO GENERAL"/>
    <s v="(en blanco)"/>
    <s v="99 - MULTIPROVINCIAL"/>
    <n v="310000"/>
    <n v="310000"/>
    <n v="46109.02"/>
  </r>
  <r>
    <s v="2023"/>
    <x v="0"/>
    <x v="0"/>
    <x v="0"/>
    <x v="0"/>
    <s v="2 - Poder Ejecutivo"/>
    <s v="0222 - MINISTERIO DE ENERGIA Y MINAS"/>
    <x v="3"/>
    <x v="20"/>
    <x v="79"/>
    <s v="2.3 - MATERIALES Y SUMINISTROS"/>
    <s v="2.3.3 - PAPEL, CARTÓN E IMPRESOS"/>
    <s v="N"/>
    <s v="00 - N/A"/>
    <s v="10 - FONDO GENERAL"/>
    <s v="(en blanco)"/>
    <s v="99 - MULTIPROVINCIAL"/>
    <n v="400000"/>
    <n v="400000"/>
    <n v="201991.5200000000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801390.57"/>
  </r>
  <r>
    <s v="2023"/>
    <x v="0"/>
    <x v="0"/>
    <x v="0"/>
    <x v="0"/>
    <s v="2 - Poder Ejecutivo"/>
    <s v="0222 - MINISTERIO DE ENERGIA Y MINAS"/>
    <x v="3"/>
    <x v="20"/>
    <x v="79"/>
    <s v="2.3 - MATERIALES Y SUMINISTROS"/>
    <s v="2.3.9 - PRODUCTOS Y ÚTILES VARIOS"/>
    <s v="N"/>
    <s v="00 - N/A"/>
    <s v="10 - FONDO GENERAL"/>
    <s v="(en blanco)"/>
    <s v="99 - MULTIPROVINCIAL"/>
    <n v="1175000"/>
    <n v="1180000"/>
    <n v="584426.15"/>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446623452.6399999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08294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7000002"/>
    <n v="66895773.640000001"/>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8951460.989999998"/>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120295.1299999999"/>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823542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95226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2066919.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423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4021980"/>
    <n v="90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09934"/>
    <n v="28778108.589999996"/>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0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200937.159999996"/>
    <n v="34028616.649999999"/>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4543545"/>
    <n v="3637730.37"/>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515726.16"/>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825246.909999996"/>
    <n v="11643809.08"/>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0703000"/>
    <n v="5500664.4900000002"/>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100000005"/>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6818244"/>
    <n v="6179013.4700000007"/>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522300"/>
    <n v="851375.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720505.4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726625.69"/>
    <n v="312330.92"/>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1388542.5"/>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5500"/>
    <n v="3468"/>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200000"/>
    <n v="133970.56"/>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218217.609999999"/>
    <n v="7050823.6599999992"/>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1232666.05"/>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6999999997"/>
    <n v="1260840.62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375693"/>
    <n v="2304333.3899999997"/>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489350.6500000001"/>
  </r>
  <r>
    <s v="2023"/>
    <x v="0"/>
    <x v="0"/>
    <x v="0"/>
    <x v="0"/>
    <s v="3 - Poder Judicial"/>
    <s v="0301 - PODER JUDICIAL"/>
    <x v="0"/>
    <x v="1"/>
    <x v="1"/>
    <s v="2.1 - REMUNERACIONES Y CONTRIBUCIONES"/>
    <s v="2.1.1 - REMUNERACIONES"/>
    <s v="N"/>
    <s v="00 - N/A"/>
    <s v="10 - FONDO GENERAL"/>
    <s v="(en blanco)"/>
    <s v="99 - MULTIPROVINCIAL"/>
    <n v="5270595355"/>
    <n v="5270595355"/>
    <n v="2638418923.3499994"/>
  </r>
  <r>
    <s v="2023"/>
    <x v="0"/>
    <x v="0"/>
    <x v="0"/>
    <x v="0"/>
    <s v="3 - Poder Judicial"/>
    <s v="0301 - PODER JUDICIAL"/>
    <x v="0"/>
    <x v="1"/>
    <x v="1"/>
    <s v="2.1 - REMUNERACIONES Y CONTRIBUCIONES"/>
    <s v="2.1.2 - SOBRESUELDOS"/>
    <s v="N"/>
    <s v="00 - N/A"/>
    <s v="10 - FONDO GENERAL"/>
    <s v="(en blanco)"/>
    <s v="99 - MULTIPROVINCIAL"/>
    <n v="438095456"/>
    <n v="438095456"/>
    <n v="217189993.03000006"/>
  </r>
  <r>
    <s v="2023"/>
    <x v="0"/>
    <x v="0"/>
    <x v="0"/>
    <x v="0"/>
    <s v="3 - Poder Judicial"/>
    <s v="0301 - PODER JUDICIAL"/>
    <x v="0"/>
    <x v="1"/>
    <x v="1"/>
    <s v="2.1 - REMUNERACIONES Y CONTRIBUCIONES"/>
    <s v="2.1.3 - DIETAS Y GASTOS DE REPRESENTACIÓN"/>
    <s v="N"/>
    <s v="00 - N/A"/>
    <s v="10 - FONDO GENERAL"/>
    <s v="(en blanco)"/>
    <s v="99 - MULTIPROVINCIAL"/>
    <n v="211234154"/>
    <n v="211234154"/>
    <n v="105626422.77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245336214.71000007"/>
  </r>
  <r>
    <s v="2023"/>
    <x v="0"/>
    <x v="0"/>
    <x v="0"/>
    <x v="0"/>
    <s v="3 - Poder Judicial"/>
    <s v="0301 - PODER JUDICIAL"/>
    <x v="0"/>
    <x v="1"/>
    <x v="1"/>
    <s v="2.2 - CONTRATACIÓN DE SERVICIOS"/>
    <s v="2.2.1 - SERVICIOS BÁSICOS"/>
    <s v="N"/>
    <s v="00 - N/A"/>
    <s v="10 - FONDO GENERAL"/>
    <s v="(en blanco)"/>
    <s v="99 - MULTIPROVINCIAL"/>
    <n v="291330898"/>
    <n v="291330898"/>
    <n v="144373842.44999999"/>
  </r>
  <r>
    <s v="2023"/>
    <x v="0"/>
    <x v="0"/>
    <x v="0"/>
    <x v="0"/>
    <s v="3 - Poder Judicial"/>
    <s v="0301 - PODER JUDICIAL"/>
    <x v="0"/>
    <x v="1"/>
    <x v="1"/>
    <s v="2.2 - CONTRATACIÓN DE SERVICIOS"/>
    <s v="2.2.2 - PUBLICIDAD, IMPRESIÓN Y ENCUADERNACIÓN"/>
    <s v="N"/>
    <s v="00 - N/A"/>
    <s v="10 - FONDO GENERAL"/>
    <s v="(en blanco)"/>
    <s v="99 - MULTIPROVINCIAL"/>
    <n v="5078148"/>
    <n v="5078148"/>
    <n v="2505348.1199999996"/>
  </r>
  <r>
    <s v="2023"/>
    <x v="0"/>
    <x v="0"/>
    <x v="0"/>
    <x v="0"/>
    <s v="3 - Poder Judicial"/>
    <s v="0301 - PODER JUDICIAL"/>
    <x v="0"/>
    <x v="1"/>
    <x v="1"/>
    <s v="2.2 - CONTRATACIÓN DE SERVICIOS"/>
    <s v="2.2.3 - VIÁTICOS"/>
    <s v="N"/>
    <s v="00 - N/A"/>
    <s v="10 - FONDO GENERAL"/>
    <s v="(en blanco)"/>
    <s v="99 - MULTIPROVINCIAL"/>
    <n v="22415079"/>
    <n v="22415079"/>
    <n v="12103704.059999999"/>
  </r>
  <r>
    <s v="2023"/>
    <x v="0"/>
    <x v="0"/>
    <x v="0"/>
    <x v="0"/>
    <s v="3 - Poder Judicial"/>
    <s v="0301 - PODER JUDICIAL"/>
    <x v="0"/>
    <x v="1"/>
    <x v="1"/>
    <s v="2.2 - CONTRATACIÓN DE SERVICIOS"/>
    <s v="2.2.4 - TRANSPORTE Y ALMACENAJE"/>
    <s v="N"/>
    <s v="00 - N/A"/>
    <s v="10 - FONDO GENERAL"/>
    <s v="(en blanco)"/>
    <s v="99 - MULTIPROVINCIAL"/>
    <n v="9368891"/>
    <n v="9368891"/>
    <n v="5256451.21"/>
  </r>
  <r>
    <s v="2023"/>
    <x v="0"/>
    <x v="0"/>
    <x v="0"/>
    <x v="0"/>
    <s v="3 - Poder Judicial"/>
    <s v="0301 - PODER JUDICIAL"/>
    <x v="0"/>
    <x v="1"/>
    <x v="1"/>
    <s v="2.2 - CONTRATACIÓN DE SERVICIOS"/>
    <s v="2.2.5 - ALQUILERES Y RENTAS"/>
    <s v="N"/>
    <s v="00 - N/A"/>
    <s v="10 - FONDO GENERAL"/>
    <s v="(en blanco)"/>
    <s v="99 - MULTIPROVINCIAL"/>
    <n v="155542878"/>
    <n v="155542878"/>
    <n v="75630135.270000011"/>
  </r>
  <r>
    <s v="2023"/>
    <x v="0"/>
    <x v="0"/>
    <x v="0"/>
    <x v="0"/>
    <s v="3 - Poder Judicial"/>
    <s v="0301 - PODER JUDICIAL"/>
    <x v="0"/>
    <x v="1"/>
    <x v="1"/>
    <s v="2.2 - CONTRATACIÓN DE SERVICIOS"/>
    <s v="2.2.6 - SEGUROS"/>
    <s v="N"/>
    <s v="00 - N/A"/>
    <s v="10 - FONDO GENERAL"/>
    <s v="(en blanco)"/>
    <s v="99 - MULTIPROVINCIAL"/>
    <n v="703636356"/>
    <n v="703636356"/>
    <n v="351999589.5299999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4791257.03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11398069.63000001"/>
  </r>
  <r>
    <s v="2023"/>
    <x v="0"/>
    <x v="0"/>
    <x v="0"/>
    <x v="0"/>
    <s v="3 - Poder Judicial"/>
    <s v="0301 - PODER JUDICIAL"/>
    <x v="0"/>
    <x v="1"/>
    <x v="1"/>
    <s v="2.3 - MATERIALES Y SUMINISTROS"/>
    <s v="2.3.1 - ALIMENTOS Y PRODUCTOS AGROFORESTALES"/>
    <s v="N"/>
    <s v="00 - N/A"/>
    <s v="10 - FONDO GENERAL"/>
    <s v="(en blanco)"/>
    <s v="99 - MULTIPROVINCIAL"/>
    <n v="37268008"/>
    <n v="37268008"/>
    <n v="19734593.040000003"/>
  </r>
  <r>
    <s v="2023"/>
    <x v="0"/>
    <x v="0"/>
    <x v="0"/>
    <x v="0"/>
    <s v="3 - Poder Judicial"/>
    <s v="0301 - PODER JUDICIAL"/>
    <x v="0"/>
    <x v="1"/>
    <x v="1"/>
    <s v="2.3 - MATERIALES Y SUMINISTROS"/>
    <s v="2.3.2 - TEXTILES Y VESTUARIOS"/>
    <s v="N"/>
    <s v="00 - N/A"/>
    <s v="10 - FONDO GENERAL"/>
    <s v="(en blanco)"/>
    <s v="99 - MULTIPROVINCIAL"/>
    <n v="4106800"/>
    <n v="4106800"/>
    <n v="1657733"/>
  </r>
  <r>
    <s v="2023"/>
    <x v="0"/>
    <x v="0"/>
    <x v="0"/>
    <x v="0"/>
    <s v="3 - Poder Judicial"/>
    <s v="0301 - PODER JUDICIAL"/>
    <x v="0"/>
    <x v="1"/>
    <x v="1"/>
    <s v="2.3 - MATERIALES Y SUMINISTROS"/>
    <s v="2.3.3 - PAPEL, CARTÓN E IMPRESOS"/>
    <s v="N"/>
    <s v="00 - N/A"/>
    <s v="10 - FONDO GENERAL"/>
    <s v="(en blanco)"/>
    <s v="99 - MULTIPROVINCIAL"/>
    <n v="23044585"/>
    <n v="23044585"/>
    <n v="9323745.2400000002"/>
  </r>
  <r>
    <s v="2023"/>
    <x v="0"/>
    <x v="0"/>
    <x v="0"/>
    <x v="0"/>
    <s v="3 - Poder Judicial"/>
    <s v="0301 - PODER JUDICIAL"/>
    <x v="0"/>
    <x v="1"/>
    <x v="1"/>
    <s v="2.3 - MATERIALES Y SUMINISTROS"/>
    <s v="2.3.5 - CUERO, CAUCHO Y PLÁSTICO"/>
    <s v="N"/>
    <s v="00 - N/A"/>
    <s v="10 - FONDO GENERAL"/>
    <s v="(en blanco)"/>
    <s v="99 - MULTIPROVINCIAL"/>
    <n v="7726019"/>
    <n v="7726019"/>
    <n v="4093405.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725535.66"/>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0617478.870000008"/>
  </r>
  <r>
    <s v="2023"/>
    <x v="0"/>
    <x v="0"/>
    <x v="0"/>
    <x v="0"/>
    <s v="3 - Poder Judicial"/>
    <s v="0301 - PODER JUDICIAL"/>
    <x v="0"/>
    <x v="1"/>
    <x v="1"/>
    <s v="2.3 - MATERIALES Y SUMINISTROS"/>
    <s v="2.3.9 - PRODUCTOS Y ÚTILES VARIOS"/>
    <s v="N"/>
    <s v="00 - N/A"/>
    <s v="10 - FONDO GENERAL"/>
    <s v="(en blanco)"/>
    <s v="99 - MULTIPROVINCIAL"/>
    <n v="51981957"/>
    <n v="51981957"/>
    <n v="24104115.520000003"/>
  </r>
  <r>
    <s v="2023"/>
    <x v="0"/>
    <x v="0"/>
    <x v="0"/>
    <x v="0"/>
    <s v="4 - Junta Central Electoral"/>
    <s v="0401 - JUNTA CENTRAL ELECTORAL"/>
    <x v="0"/>
    <x v="0"/>
    <x v="80"/>
    <s v="2.1 - REMUNERACIONES Y CONTRIBUCIONES"/>
    <s v="2.1.1 - REMUNERACIONES"/>
    <s v="N"/>
    <s v="00 - N/A"/>
    <s v="10 - FONDO GENERAL"/>
    <s v="(en blanco)"/>
    <s v="99 - MULTIPROVINCIAL"/>
    <n v="3188962756"/>
    <n v="3188962756"/>
    <n v="1563525599"/>
  </r>
  <r>
    <s v="2023"/>
    <x v="0"/>
    <x v="0"/>
    <x v="0"/>
    <x v="0"/>
    <s v="4 - Junta Central Electoral"/>
    <s v="0401 - JUNTA CENTRAL ELECTORAL"/>
    <x v="0"/>
    <x v="0"/>
    <x v="80"/>
    <s v="2.1 - REMUNERACIONES Y CONTRIBUCIONES"/>
    <s v="2.1.2 - SOBRESUELDOS"/>
    <s v="N"/>
    <s v="00 - N/A"/>
    <s v="10 - FONDO GENERAL"/>
    <s v="(en blanco)"/>
    <s v="99 - MULTIPROVINCIAL"/>
    <n v="1009800080"/>
    <n v="1009800080"/>
    <n v="541338466"/>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52"/>
  </r>
  <r>
    <s v="2023"/>
    <x v="0"/>
    <x v="0"/>
    <x v="0"/>
    <x v="0"/>
    <s v="4 - Junta Central Electoral"/>
    <s v="0401 - JUNTA CENTRAL ELECTORAL"/>
    <x v="0"/>
    <x v="0"/>
    <x v="80"/>
    <s v="2.2 - CONTRATACIÓN DE SERVICIOS"/>
    <s v="2.2.1 - SERVICIOS BÁSICOS"/>
    <s v="N"/>
    <s v="00 - N/A"/>
    <s v="10 - FONDO GENERAL"/>
    <s v="(en blanco)"/>
    <s v="99 - MULTIPROVINCIAL"/>
    <n v="260476640"/>
    <n v="260476640"/>
    <n v="147420549"/>
  </r>
  <r>
    <s v="2023"/>
    <x v="0"/>
    <x v="0"/>
    <x v="0"/>
    <x v="0"/>
    <s v="4 - Junta Central Electoral"/>
    <s v="0401 - JUNTA CENTRAL ELECTORAL"/>
    <x v="0"/>
    <x v="0"/>
    <x v="80"/>
    <s v="2.2 - CONTRATACIÓN DE SERVICIOS"/>
    <s v="2.2.3 - VIÁTICOS"/>
    <s v="N"/>
    <s v="00 - N/A"/>
    <s v="10 - FONDO GENERAL"/>
    <s v="(en blanco)"/>
    <s v="99 - MULTIPROVINCIAL"/>
    <n v="121685437"/>
    <n v="121685437"/>
    <n v="60768945"/>
  </r>
  <r>
    <s v="2023"/>
    <x v="0"/>
    <x v="0"/>
    <x v="0"/>
    <x v="0"/>
    <s v="4 - Junta Central Electoral"/>
    <s v="0401 - JUNTA CENTRAL ELECTORAL"/>
    <x v="0"/>
    <x v="0"/>
    <x v="80"/>
    <s v="2.2 - CONTRATACIÓN DE SERVICIOS"/>
    <s v="2.2.5 - ALQUILERES Y RENTAS"/>
    <s v="N"/>
    <s v="00 - N/A"/>
    <s v="10 - FONDO GENERAL"/>
    <s v="(en blanco)"/>
    <s v="99 - MULTIPROVINCIAL"/>
    <n v="277705859"/>
    <n v="277705859"/>
    <n v="129186391"/>
  </r>
  <r>
    <s v="2023"/>
    <x v="0"/>
    <x v="0"/>
    <x v="0"/>
    <x v="0"/>
    <s v="4 - Junta Central Electoral"/>
    <s v="0401 - JUNTA CENTRAL ELECTORAL"/>
    <x v="0"/>
    <x v="0"/>
    <x v="80"/>
    <s v="2.2 - CONTRATACIÓN DE SERVICIOS"/>
    <s v="2.2.6 - SEGUROS"/>
    <s v="N"/>
    <s v="00 - N/A"/>
    <s v="10 - FONDO GENERAL"/>
    <s v="(en blanco)"/>
    <s v="99 - MULTIPROVINCIAL"/>
    <n v="218090265"/>
    <n v="218090265"/>
    <n v="104194596"/>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797831"/>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56711320"/>
  </r>
  <r>
    <s v="2023"/>
    <x v="0"/>
    <x v="0"/>
    <x v="0"/>
    <x v="0"/>
    <s v="4 - Junta Central Electoral"/>
    <s v="0401 - JUNTA CENTRAL ELECTORAL"/>
    <x v="0"/>
    <x v="0"/>
    <x v="80"/>
    <s v="2.3 - MATERIALES Y SUMINISTROS"/>
    <s v="2.3.5 - CUERO, CAUCHO Y PLÁSTICO"/>
    <s v="N"/>
    <s v="00 - N/A"/>
    <s v="10 - FONDO GENERAL"/>
    <s v="(en blanco)"/>
    <s v="99 - MULTIPROVINCIAL"/>
    <n v="94575811"/>
    <n v="94575811"/>
    <n v="4271203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841673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56899249"/>
  </r>
  <r>
    <s v="2023"/>
    <x v="0"/>
    <x v="0"/>
    <x v="0"/>
    <x v="0"/>
    <s v="4 - Junta Central Electoral"/>
    <s v="0401 - JUNTA CENTRAL ELECTORAL"/>
    <x v="0"/>
    <x v="0"/>
    <x v="31"/>
    <s v="2.1 - REMUNERACIONES Y CONTRIBUCIONES"/>
    <s v="2.1.1 - REMUNERACIONES"/>
    <s v="N"/>
    <s v="00 - N/A"/>
    <s v="10 - FONDO GENERAL"/>
    <s v="(en blanco)"/>
    <s v="99 - MULTIPROVINCIAL"/>
    <n v="4356720"/>
    <n v="4356720"/>
    <n v="2188626"/>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341395692.6599999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91961534.620000005"/>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072444"/>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47300704.849999979"/>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1661205.58000000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2207909.609999998"/>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8162154.34"/>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86167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0548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3348119.560000002"/>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03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7607972.920000002"/>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9646875.4000000004"/>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180296.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027932.8400000008"/>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55438.0199999996"/>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9608382.6899999995"/>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518250.05"/>
  </r>
  <r>
    <s v="2023"/>
    <x v="0"/>
    <x v="0"/>
    <x v="0"/>
    <x v="0"/>
    <s v="6 - Tribunal Constitucional"/>
    <s v="0403 - TRIBUNAL CONSTITUCIONAL"/>
    <x v="0"/>
    <x v="1"/>
    <x v="4"/>
    <s v="2.1 - REMUNERACIONES Y CONTRIBUCIONES"/>
    <s v="2.1.1 - REMUNERACIONES"/>
    <s v="N"/>
    <s v="00 - N/A"/>
    <s v="10 - FONDO GENERAL"/>
    <s v="(en blanco)"/>
    <s v="99 - MULTIPROVINCIAL"/>
    <n v="698859144"/>
    <n v="698859144"/>
    <n v="398940252.0200001"/>
  </r>
  <r>
    <s v="2023"/>
    <x v="0"/>
    <x v="0"/>
    <x v="0"/>
    <x v="0"/>
    <s v="6 - Tribunal Constitucional"/>
    <s v="0403 - TRIBUNAL CONSTITUCIONAL"/>
    <x v="0"/>
    <x v="1"/>
    <x v="4"/>
    <s v="2.1 - REMUNERACIONES Y CONTRIBUCIONES"/>
    <s v="2.1.2 - SOBRESUELDOS"/>
    <s v="N"/>
    <s v="00 - N/A"/>
    <s v="10 - FONDO GENERAL"/>
    <s v="(en blanco)"/>
    <s v="99 - MULTIPROVINCIAL"/>
    <n v="169822070"/>
    <n v="169822070"/>
    <n v="47713841.500000007"/>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612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46986694.70000001"/>
  </r>
  <r>
    <s v="2023"/>
    <x v="0"/>
    <x v="0"/>
    <x v="0"/>
    <x v="0"/>
    <s v="6 - Tribunal Constitucional"/>
    <s v="0403 - TRIBUNAL CONSTITUCIONAL"/>
    <x v="0"/>
    <x v="1"/>
    <x v="4"/>
    <s v="2.2 - CONTRATACIÓN DE SERVICIOS"/>
    <s v="2.2.1 - SERVICIOS BÁSICOS"/>
    <s v="N"/>
    <s v="00 - N/A"/>
    <s v="10 - FONDO GENERAL"/>
    <s v="(en blanco)"/>
    <s v="99 - MULTIPROVINCIAL"/>
    <n v="21117624"/>
    <n v="21117624"/>
    <n v="7927140.7400000002"/>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9499662.3399999999"/>
  </r>
  <r>
    <s v="2023"/>
    <x v="0"/>
    <x v="0"/>
    <x v="0"/>
    <x v="0"/>
    <s v="6 - Tribunal Constitucional"/>
    <s v="0403 - TRIBUNAL CONSTITUCIONAL"/>
    <x v="0"/>
    <x v="1"/>
    <x v="4"/>
    <s v="2.2 - CONTRATACIÓN DE SERVICIOS"/>
    <s v="2.2.3 - VIÁTICOS"/>
    <s v="N"/>
    <s v="00 - N/A"/>
    <s v="10 - FONDO GENERAL"/>
    <s v="(en blanco)"/>
    <s v="99 - MULTIPROVINCIAL"/>
    <n v="12553191"/>
    <n v="12553191"/>
    <n v="3670767.69"/>
  </r>
  <r>
    <s v="2023"/>
    <x v="0"/>
    <x v="0"/>
    <x v="0"/>
    <x v="0"/>
    <s v="6 - Tribunal Constitucional"/>
    <s v="0403 - TRIBUNAL CONSTITUCIONAL"/>
    <x v="0"/>
    <x v="1"/>
    <x v="4"/>
    <s v="2.2 - CONTRATACIÓN DE SERVICIOS"/>
    <s v="2.2.4 - TRANSPORTE Y ALMACENAJE"/>
    <s v="N"/>
    <s v="00 - N/A"/>
    <s v="10 - FONDO GENERAL"/>
    <s v="(en blanco)"/>
    <s v="99 - MULTIPROVINCIAL"/>
    <n v="15439658"/>
    <n v="15439658"/>
    <n v="4009456"/>
  </r>
  <r>
    <s v="2023"/>
    <x v="0"/>
    <x v="0"/>
    <x v="0"/>
    <x v="0"/>
    <s v="6 - Tribunal Constitucional"/>
    <s v="0403 - TRIBUNAL CONSTITUCIONAL"/>
    <x v="0"/>
    <x v="1"/>
    <x v="4"/>
    <s v="2.2 - CONTRATACIÓN DE SERVICIOS"/>
    <s v="2.2.5 - ALQUILERES Y RENTAS"/>
    <s v="N"/>
    <s v="00 - N/A"/>
    <s v="10 - FONDO GENERAL"/>
    <s v="(en blanco)"/>
    <s v="99 - MULTIPROVINCIAL"/>
    <n v="18243378"/>
    <n v="18243378"/>
    <n v="9491130"/>
  </r>
  <r>
    <s v="2023"/>
    <x v="0"/>
    <x v="0"/>
    <x v="0"/>
    <x v="0"/>
    <s v="6 - Tribunal Constitucional"/>
    <s v="0403 - TRIBUNAL CONSTITUCIONAL"/>
    <x v="0"/>
    <x v="1"/>
    <x v="4"/>
    <s v="2.2 - CONTRATACIÓN DE SERVICIOS"/>
    <s v="2.2.6 - SEGUROS"/>
    <s v="N"/>
    <s v="00 - N/A"/>
    <s v="10 - FONDO GENERAL"/>
    <s v="(en blanco)"/>
    <s v="99 - MULTIPROVINCIAL"/>
    <n v="105882861"/>
    <n v="105882861"/>
    <n v="53409326.149999999"/>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972623.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62404161.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2757165"/>
  </r>
  <r>
    <s v="2023"/>
    <x v="0"/>
    <x v="0"/>
    <x v="0"/>
    <x v="0"/>
    <s v="6 - Tribunal Constitucional"/>
    <s v="0403 - TRIBUNAL CONSTITUCIONAL"/>
    <x v="0"/>
    <x v="1"/>
    <x v="4"/>
    <s v="2.3 - MATERIALES Y SUMINISTROS"/>
    <s v="2.3.5 - CUERO, CAUCHO Y PLÁSTICO"/>
    <s v="N"/>
    <s v="00 - N/A"/>
    <s v="10 - FONDO GENERAL"/>
    <s v="(en blanco)"/>
    <s v="99 - MULTIPROVINCIAL"/>
    <n v="7637747"/>
    <n v="7637747"/>
    <n v="1831332"/>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8078914.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500000006"/>
  </r>
  <r>
    <s v="2023"/>
    <x v="0"/>
    <x v="0"/>
    <x v="0"/>
    <x v="0"/>
    <s v="7 - Defensor del Pueblo"/>
    <s v="0404 - DEFENSOR DEL PUEBLO"/>
    <x v="0"/>
    <x v="1"/>
    <x v="1"/>
    <s v="2.1 - REMUNERACIONES Y CONTRIBUCIONES"/>
    <s v="2.1.1 - REMUNERACIONES"/>
    <s v="N"/>
    <s v="00 - N/A"/>
    <s v="10 - FONDO GENERAL"/>
    <s v="(en blanco)"/>
    <s v="99 - MULTIPROVINCIAL"/>
    <n v="142850000"/>
    <n v="143036825.56"/>
    <n v="65365583.93"/>
  </r>
  <r>
    <s v="2023"/>
    <x v="0"/>
    <x v="0"/>
    <x v="0"/>
    <x v="0"/>
    <s v="7 - Defensor del Pueblo"/>
    <s v="0404 - DEFENSOR DEL PUEBLO"/>
    <x v="0"/>
    <x v="1"/>
    <x v="1"/>
    <s v="2.1 - REMUNERACIONES Y CONTRIBUCIONES"/>
    <s v="2.1.2 - SOBRESUELDOS"/>
    <s v="N"/>
    <s v="00 - N/A"/>
    <s v="10 - FONDO GENERAL"/>
    <s v="(en blanco)"/>
    <s v="99 - MULTIPROVINCIAL"/>
    <n v="15450000"/>
    <n v="15450000"/>
    <n v="4556710.95"/>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10693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7979388.9900000002"/>
  </r>
  <r>
    <s v="2023"/>
    <x v="0"/>
    <x v="0"/>
    <x v="0"/>
    <x v="0"/>
    <s v="7 - Defensor del Pueblo"/>
    <s v="0404 - DEFENSOR DEL PUEBLO"/>
    <x v="0"/>
    <x v="1"/>
    <x v="1"/>
    <s v="2.2 - CONTRATACIÓN DE SERVICIOS"/>
    <s v="2.2.1 - SERVICIOS BÁSICOS"/>
    <s v="N"/>
    <s v="00 - N/A"/>
    <s v="10 - FONDO GENERAL"/>
    <s v="(en blanco)"/>
    <s v="99 - MULTIPROVINCIAL"/>
    <n v="4650000"/>
    <n v="4650000"/>
    <n v="3463930.6000000006"/>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733310.6800000002"/>
  </r>
  <r>
    <s v="2023"/>
    <x v="0"/>
    <x v="0"/>
    <x v="0"/>
    <x v="0"/>
    <s v="7 - Defensor del Pueblo"/>
    <s v="0404 - DEFENSOR DEL PUEBLO"/>
    <x v="0"/>
    <x v="1"/>
    <x v="1"/>
    <s v="2.2 - CONTRATACIÓN DE SERVICIOS"/>
    <s v="2.2.3 - VIÁTICOS"/>
    <s v="N"/>
    <s v="00 - N/A"/>
    <s v="10 - FONDO GENERAL"/>
    <s v="(en blanco)"/>
    <s v="99 - MULTIPROVINCIAL"/>
    <n v="3500000"/>
    <n v="3600000"/>
    <n v="1092650"/>
  </r>
  <r>
    <s v="2023"/>
    <x v="0"/>
    <x v="0"/>
    <x v="0"/>
    <x v="0"/>
    <s v="7 - Defensor del Pueblo"/>
    <s v="0404 - DEFENSOR DEL PUEBLO"/>
    <x v="0"/>
    <x v="1"/>
    <x v="1"/>
    <s v="2.2 - CONTRATACIÓN DE SERVICIOS"/>
    <s v="2.2.4 - TRANSPORTE Y ALMACENAJE"/>
    <s v="N"/>
    <s v="00 - N/A"/>
    <s v="10 - FONDO GENERAL"/>
    <s v="(en blanco)"/>
    <s v="99 - MULTIPROVINCIAL"/>
    <n v="775000"/>
    <n v="775000"/>
    <n v="530227.5"/>
  </r>
  <r>
    <s v="2023"/>
    <x v="0"/>
    <x v="0"/>
    <x v="0"/>
    <x v="0"/>
    <s v="7 - Defensor del Pueblo"/>
    <s v="0404 - DEFENSOR DEL PUEBLO"/>
    <x v="0"/>
    <x v="1"/>
    <x v="1"/>
    <s v="2.2 - CONTRATACIÓN DE SERVICIOS"/>
    <s v="2.2.5 - ALQUILERES Y RENTAS"/>
    <s v="N"/>
    <s v="00 - N/A"/>
    <s v="10 - FONDO GENERAL"/>
    <s v="(en blanco)"/>
    <s v="99 - MULTIPROVINCIAL"/>
    <n v="12600000"/>
    <n v="12600000"/>
    <n v="5981525.6300000008"/>
  </r>
  <r>
    <s v="2023"/>
    <x v="0"/>
    <x v="0"/>
    <x v="0"/>
    <x v="0"/>
    <s v="7 - Defensor del Pueblo"/>
    <s v="0404 - DEFENSOR DEL PUEBLO"/>
    <x v="0"/>
    <x v="1"/>
    <x v="1"/>
    <s v="2.2 - CONTRATACIÓN DE SERVICIOS"/>
    <s v="2.2.6 - SEGUROS"/>
    <s v="N"/>
    <s v="00 - N/A"/>
    <s v="10 - FONDO GENERAL"/>
    <s v="(en blanco)"/>
    <s v="99 - MULTIPROVINCIAL"/>
    <n v="6250000"/>
    <n v="6250000"/>
    <n v="2497439.1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668982.2000000002"/>
    <n v="748251.82"/>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3083080.15"/>
  </r>
  <r>
    <s v="2023"/>
    <x v="0"/>
    <x v="0"/>
    <x v="0"/>
    <x v="0"/>
    <s v="7 - Defensor del Pueblo"/>
    <s v="0404 - DEFENSOR DEL PUEBLO"/>
    <x v="0"/>
    <x v="1"/>
    <x v="1"/>
    <s v="2.2 - CONTRATACIÓN DE SERVICIOS"/>
    <s v="2.2.9 - OTRAS CONTRATACIONES DE SERVICIOS"/>
    <s v="N"/>
    <s v="00 - N/A"/>
    <s v="10 - FONDO GENERAL"/>
    <s v="(en blanco)"/>
    <s v="99 - MULTIPROVINCIAL"/>
    <n v="4050000"/>
    <n v="3950000"/>
    <n v="1213619.7200000002"/>
  </r>
  <r>
    <s v="2023"/>
    <x v="0"/>
    <x v="0"/>
    <x v="0"/>
    <x v="0"/>
    <s v="7 - Defensor del Pueblo"/>
    <s v="0404 - DEFENSOR DEL PUEBLO"/>
    <x v="0"/>
    <x v="1"/>
    <x v="1"/>
    <s v="2.3 - MATERIALES Y SUMINISTROS"/>
    <s v="2.3.1 - ALIMENTOS Y PRODUCTOS AGROFORESTALES"/>
    <s v="N"/>
    <s v="00 - N/A"/>
    <s v="10 - FONDO GENERAL"/>
    <s v="(en blanco)"/>
    <s v="99 - MULTIPROVINCIAL"/>
    <n v="500000"/>
    <n v="500000"/>
    <n v="297040.84000000003"/>
  </r>
  <r>
    <s v="2023"/>
    <x v="0"/>
    <x v="0"/>
    <x v="0"/>
    <x v="0"/>
    <s v="7 - Defensor del Pueblo"/>
    <s v="0404 - DEFENSOR DEL PUEBLO"/>
    <x v="0"/>
    <x v="1"/>
    <x v="1"/>
    <s v="2.3 - MATERIALES Y SUMINISTROS"/>
    <s v="2.3.2 - TEXTILES Y VESTUARIOS"/>
    <s v="N"/>
    <s v="00 - N/A"/>
    <s v="10 - FONDO GENERAL"/>
    <s v="(en blanco)"/>
    <s v="99 - MULTIPROVINCIAL"/>
    <n v="1515000"/>
    <n v="1515000"/>
    <n v="84284.5"/>
  </r>
  <r>
    <s v="2023"/>
    <x v="0"/>
    <x v="0"/>
    <x v="0"/>
    <x v="0"/>
    <s v="7 - Defensor del Pueblo"/>
    <s v="0404 - DEFENSOR DEL PUEBLO"/>
    <x v="0"/>
    <x v="1"/>
    <x v="1"/>
    <s v="2.3 - MATERIALES Y SUMINISTROS"/>
    <s v="2.3.3 - PAPEL, CARTÓN E IMPRESOS"/>
    <s v="N"/>
    <s v="00 - N/A"/>
    <s v="10 - FONDO GENERAL"/>
    <s v="(en blanco)"/>
    <s v="99 - MULTIPROVINCIAL"/>
    <n v="850000"/>
    <n v="746017.8"/>
    <n v="79085.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275215.29"/>
  </r>
  <r>
    <s v="2023"/>
    <x v="0"/>
    <x v="0"/>
    <x v="0"/>
    <x v="0"/>
    <s v="7 - Defensor del Pueblo"/>
    <s v="0404 - DEFENSOR DEL PUEBLO"/>
    <x v="0"/>
    <x v="1"/>
    <x v="1"/>
    <s v="2.3 - MATERIALES Y SUMINISTROS"/>
    <s v="2.3.9 - PRODUCTOS Y ÚTILES VARIOS"/>
    <s v="N"/>
    <s v="00 - N/A"/>
    <s v="10 - FONDO GENERAL"/>
    <s v="(en blanco)"/>
    <s v="99 - MULTIPROVINCIAL"/>
    <n v="4180000"/>
    <n v="4607124.68"/>
    <n v="1987596.2900000003"/>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45969040.64000002"/>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363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033333.34"/>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7425645.459999993"/>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8645295.3900000006"/>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3852379.99"/>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185419.64000000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8745870.079999998"/>
  </r>
  <r>
    <s v="2023"/>
    <x v="0"/>
    <x v="0"/>
    <x v="0"/>
    <x v="0"/>
    <s v="8 - Tribunal Superior Electoral (TSE)"/>
    <s v="0405 - TRIBUNAL SUPERIOR  ELECTORAL ( TSE)"/>
    <x v="0"/>
    <x v="0"/>
    <x v="80"/>
    <s v="2.2 - CONTRATACIÓN DE SERVICIOS"/>
    <s v="2.2.6 - SEGUROS"/>
    <s v="N"/>
    <s v="00 - N/A"/>
    <s v="10 - FONDO GENERAL"/>
    <s v="(en blanco)"/>
    <s v="99 - MULTIPROVINCIAL"/>
    <n v="39700000"/>
    <n v="39700000"/>
    <n v="20960997.950000003"/>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47626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57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027900.01"/>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002833.3400000001"/>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709499.83"/>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7879666.6500000004"/>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00000002"/>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3390069573.98"/>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7699366017.5200005"/>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8172380259.780003"/>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91816951"/>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69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37249802987"/>
    <n v="37427052989"/>
    <n v="23671977665.600002"/>
  </r>
  <r>
    <s v="2023"/>
    <x v="0"/>
    <x v="0"/>
    <x v="0"/>
    <x v="2"/>
    <s v="2 - Poder Ejecutivo"/>
    <s v="0998 - ADMINISTRACION DE DEUDA PUBLICA Y ACTIVOS FINANCIEROS"/>
    <x v="4"/>
    <x v="21"/>
    <x v="81"/>
    <s v="2.9 - GASTOS FINANCIEROS"/>
    <s v="2.9.1 - INTERESES DE LA DEUDA PÚBLICA INTERNA"/>
    <s v="N"/>
    <s v="00 - N/A"/>
    <s v="50 - CRÉDITO INTERNO"/>
    <s v="(en blanco)"/>
    <s v="00 - NO CLASIFICADO"/>
    <n v="50000000000"/>
    <n v="50000000000"/>
    <n v="13625738905.4"/>
  </r>
  <r>
    <s v="2023"/>
    <x v="0"/>
    <x v="0"/>
    <x v="0"/>
    <x v="2"/>
    <s v="2 - Poder Ejecutivo"/>
    <s v="0998 - ADMINISTRACION DE DEUDA PUBLICA Y ACTIVOS FINANCIEROS"/>
    <x v="4"/>
    <x v="21"/>
    <x v="81"/>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00 - NO CLASIFICADO"/>
    <n v="45063446338"/>
    <n v="45063446338"/>
    <n v="23783958514.459999"/>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67084006626"/>
    <n v="67084006626"/>
    <n v="28135092049.620003"/>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30773691"/>
    <n v="30773691"/>
    <n v="29712483.199999999"/>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00 - NO CLASIFICADO"/>
    <n v="30000000"/>
    <n v="30000000"/>
    <n v="3657006.58"/>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00 - NO CLASIFICADO"/>
    <n v="1662917291"/>
    <n v="1719917291"/>
    <n v="604600067.94000018"/>
  </r>
  <r>
    <s v="2023"/>
    <x v="0"/>
    <x v="0"/>
    <x v="0"/>
    <x v="3"/>
    <s v="2 - Poder Ejecutivo"/>
    <s v="0210 - MINISTERIO DE AGRICULTURA"/>
    <x v="3"/>
    <x v="10"/>
    <x v="24"/>
    <s v="2.4 - TRANSFERENCIAS CORRIENTES"/>
    <s v="2.4.6 - SUBVENCIONES"/>
    <s v="N"/>
    <s v="00 - N/A"/>
    <s v="10 - FONDO GENERAL"/>
    <s v="(en blanco)"/>
    <s v="99 - MULTIPROVINCIAL"/>
    <n v="0"/>
    <n v="1101000000"/>
    <n v="1099983635.8199999"/>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20000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298092684.46"/>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00000.01999999999"/>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750000.019999999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249999.98"/>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70999999.93999997"/>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09375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30775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5871138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76310656.24000001"/>
    <n v="42087580.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26979032.79999998"/>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576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5353326.5"/>
    <n v="5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504800879.99999982"/>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1938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671710782.74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79217500.469999999"/>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8050000"/>
    <n v="28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88244521.69"/>
    <n v="1470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10068070"/>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733372.750000004"/>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600000000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4143586.35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10236117.98"/>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3619600.950001"/>
    <n v="21504906869.470001"/>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76708474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917522289.64999998"/>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8962524"/>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2336260.0300000003"/>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810692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55375869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8"/>
    <n v="6813053695"/>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38713473.09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97497746.579999998"/>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9000000001"/>
  </r>
  <r>
    <s v="2023"/>
    <x v="0"/>
    <x v="0"/>
    <x v="0"/>
    <x v="4"/>
    <s v="2 - Poder Ejecutivo"/>
    <s v="0203 - MINISTERIO DE DEFENSA"/>
    <x v="0"/>
    <x v="2"/>
    <x v="22"/>
    <s v="2.4 - TRANSFERENCIAS CORRIENTES"/>
    <s v="2.4.1 - TRANSFERENCIAS CORRIENTES AL SECTOR PRIVADO"/>
    <s v="N"/>
    <s v="00 - N/A"/>
    <s v="10 - FONDO GENERAL"/>
    <s v="(en blanco)"/>
    <s v="99 - MULTIPROVINCIAL"/>
    <n v="112300065"/>
    <n v="112588065"/>
    <n v="55551505.5"/>
  </r>
  <r>
    <s v="2023"/>
    <x v="0"/>
    <x v="0"/>
    <x v="0"/>
    <x v="4"/>
    <s v="2 - Poder Ejecutivo"/>
    <s v="0203 - MINISTERIO DE DEFENSA"/>
    <x v="0"/>
    <x v="2"/>
    <x v="22"/>
    <s v="2.4 - TRANSFERENCIAS CORRIENTES"/>
    <s v="2.4.7 - TRANSFERENCIAS CORRIENTES AL SECTOR EXTERNO"/>
    <s v="N"/>
    <s v="00 - N/A"/>
    <s v="10 - FONDO GENERAL"/>
    <s v="(en blanco)"/>
    <s v="99 - MULTIPROVINCIAL"/>
    <n v="8434173"/>
    <n v="10397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299064"/>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6955634.579999998"/>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109956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899208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145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58698540"/>
    <n v="66689967.890000008"/>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938771.14"/>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1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5506864300.769999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664154304"/>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3427183.84"/>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74851510.020000011"/>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4218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4419321975.9200001"/>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120050505.10000002"/>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4894042.5599999"/>
    <n v="1580456669.28"/>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749499321.69999993"/>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8727418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350939.439999983"/>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342642924.60000002"/>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56258615.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439275033.7299998"/>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7342137.04"/>
    <n v="877575111.71999991"/>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693216454.6600008"/>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1232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79883976.8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199999"/>
    <n v="2748420513.0799994"/>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34250894.60000002"/>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799995"/>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5463746"/>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565456"/>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2196714"/>
    <n v="388570845.41999996"/>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35731702789.089996"/>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64325701.36000001"/>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068990"/>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08635710.97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312915574.0200001"/>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39836824.58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189306553"/>
    <n v="77929644.919999987"/>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698924717.55"/>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51128842.52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739277098.63999999"/>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15385655.2399999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95869985.64000034"/>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6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75649478"/>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34658916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67538461.5200000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815172"/>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35852272.28"/>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37154.6699999981"/>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654243329.5200001"/>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34604288"/>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940323.380000003"/>
  </r>
  <r>
    <s v="2023"/>
    <x v="0"/>
    <x v="0"/>
    <x v="0"/>
    <x v="4"/>
    <s v="2 - Poder Ejecutivo"/>
    <s v="0213 - MINISTERIO DE TURISMO"/>
    <x v="3"/>
    <x v="17"/>
    <x v="59"/>
    <s v="2.4 - TRANSFERENCIAS CORRIENTES"/>
    <s v="2.4.1 - TRANSFERENCIAS CORRIENTES AL SECTOR PRIVADO"/>
    <s v="N"/>
    <s v="00 - N/A"/>
    <s v="10 - FONDO GENERAL"/>
    <s v="(en blanco)"/>
    <s v="99 - MULTIPROVINCIAL"/>
    <n v="50004600"/>
    <n v="62344600"/>
    <n v="1483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5207658.71"/>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64340784.020000003"/>
  </r>
  <r>
    <s v="2023"/>
    <x v="0"/>
    <x v="0"/>
    <x v="0"/>
    <x v="4"/>
    <s v="2 - Poder Ejecutivo"/>
    <s v="0215 - MINISTERIO DE LA MUJER"/>
    <x v="0"/>
    <x v="0"/>
    <x v="31"/>
    <s v="2.4 - TRANSFERENCIAS CORRIENTES"/>
    <s v="2.4.1 - TRANSFERENCIAS CORRIENTES AL SECTOR PRIVADO"/>
    <s v="N"/>
    <s v="00 - N/A"/>
    <s v="10 - FONDO GENERAL"/>
    <s v="(en blanco)"/>
    <s v="99 - MULTIPROVINCIAL"/>
    <n v="2800000"/>
    <n v="29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20000"/>
    <n v="171165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44621059.089999996"/>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54559429"/>
    <n v="154559409"/>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44558740.439999998"/>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65739385"/>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7963356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01638221.95999998"/>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95463504.450000003"/>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051674764.7600001"/>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241585377"/>
    <n v="92229249.169999987"/>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6700000.02"/>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8449999.96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32302500.2"/>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1783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3160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1497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743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488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510000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34633356"/>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29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799999993"/>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784502784.01000035"/>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4396492927.9899979"/>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90343385"/>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1900000"/>
    <n v="436286.89999999997"/>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140500"/>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7999999"/>
    <n v="69173567.969999984"/>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4000000.000000002"/>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38524643.729999997"/>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2136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804616.8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263000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9500000.03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27973201"/>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2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10000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2385382"/>
    <n v="35249936989.730003"/>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00 - NO CLASIFICADO"/>
    <n v="0"/>
    <n v="950000"/>
    <n v="920194.39"/>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7538663805.0900002"/>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782262328"/>
    <n v="782262328"/>
    <n v="450692391.71000004"/>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1865244.259999998"/>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63020001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46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6360400.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0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2178050.0099999998"/>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422555190"/>
  </r>
  <r>
    <s v="2023"/>
    <x v="0"/>
    <x v="0"/>
    <x v="1"/>
    <x v="6"/>
    <s v="1 - Poder Legislativo"/>
    <s v="0101 - SENADO DE LA REPÚBLICA"/>
    <x v="0"/>
    <x v="0"/>
    <x v="0"/>
    <s v="2.3 - MATERIALES Y SUMINISTROS"/>
    <s v="2.3.9 - PRODUCTOS Y ÚTILES VARIOS"/>
    <s v="N"/>
    <s v="00 - N/A"/>
    <s v="10 - FONDO GENERAL"/>
    <s v="(en blanco)"/>
    <s v="99 - MULTIPROVINCIAL"/>
    <n v="5000000"/>
    <n v="5000000"/>
    <n v="2499931.98"/>
  </r>
  <r>
    <s v="2023"/>
    <x v="0"/>
    <x v="0"/>
    <x v="1"/>
    <x v="6"/>
    <s v="1 - Poder Legislativo"/>
    <s v="0102 - CÁMARA DE DIPUTADOS"/>
    <x v="0"/>
    <x v="0"/>
    <x v="0"/>
    <s v="2.3 - MATERIALES Y SUMINISTROS"/>
    <s v="2.3.9 - PRODUCTOS Y ÚTILES VARIOS"/>
    <s v="N"/>
    <s v="00 - N/A"/>
    <s v="10 - FONDO GENERAL"/>
    <s v="(en blanco)"/>
    <s v="99 - MULTIPROVINCIAL"/>
    <n v="800000"/>
    <n v="800000"/>
    <n v="407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57869.199999999"/>
    <n v="6071653.25"/>
  </r>
  <r>
    <s v="2023"/>
    <x v="0"/>
    <x v="0"/>
    <x v="1"/>
    <x v="6"/>
    <s v="2 - Poder Ejecutivo"/>
    <s v="0201 - PRESIDENCIA DE LA REPÚBLICA"/>
    <x v="0"/>
    <x v="0"/>
    <x v="2"/>
    <s v="2.7 - OBRAS"/>
    <s v="2.7.2 - INFRAESTRUCTURA"/>
    <s v="N"/>
    <s v="00 - N/A"/>
    <s v="10 - FONDO GENERAL"/>
    <s v="(en blanco)"/>
    <s v="99 - MULTIPROVINCIAL"/>
    <n v="0"/>
    <n v="71182555.520000011"/>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827883.83"/>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300000012"/>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56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233894.64"/>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69999994"/>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8437228.6599999983"/>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800000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3776201.8"/>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6295000"/>
    <n v="33124820.140000001"/>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797881.24"/>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4168286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09493435"/>
    <n v="145080023.39000002"/>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4636266.67"/>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696219.2"/>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115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3 - PAPEL, CARTÓN E IMPRESOS"/>
    <s v="S"/>
    <s v="05 - CONSTRUCCIÓN CENTRO MODELO DE PRESTACIÓN DE SERVICIOS PARA MUJERES (CIUDAD MUJER)"/>
    <s v="10 - FONDO GENERAL"/>
    <n v="13856"/>
    <s v="32 - SANTO DOMINGO"/>
    <n v="0"/>
    <n v="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8210430"/>
    <n v="3147738.63"/>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30374259.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6879.4000000004"/>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978521.3399999999"/>
  </r>
  <r>
    <s v="2023"/>
    <x v="0"/>
    <x v="0"/>
    <x v="1"/>
    <x v="6"/>
    <s v="2 - Poder Ejecutivo"/>
    <s v="0202 - MINISTERIO DE  INTERIOR Y POLICÍA"/>
    <x v="0"/>
    <x v="1"/>
    <x v="15"/>
    <s v="2.3 - MATERIALES Y SUMINISTROS"/>
    <s v="2.3.9 - PRODUCTOS Y ÚTILES VARIOS"/>
    <s v="N"/>
    <s v="00 - N/A"/>
    <s v="10 - FONDO GENERAL"/>
    <s v="(en blanco)"/>
    <s v="99 - MULTIPROVINCIAL"/>
    <n v="0"/>
    <n v="7931555"/>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29648.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540845.19999999995"/>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107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25701893.879999999"/>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1200000"/>
  </r>
  <r>
    <s v="2023"/>
    <x v="0"/>
    <x v="0"/>
    <x v="1"/>
    <x v="6"/>
    <s v="2 - Poder Ejecutivo"/>
    <s v="0203 - MINISTERIO DE DEFENSA"/>
    <x v="0"/>
    <x v="2"/>
    <x v="22"/>
    <s v="2.3 - MATERIALES Y SUMINISTROS"/>
    <s v="2.3.9 - PRODUCTOS Y ÚTILES VARIOS"/>
    <s v="N"/>
    <s v="00 - N/A"/>
    <s v="10 - FONDO GENERAL"/>
    <s v="(en blanco)"/>
    <s v="99 - MULTIPROVINCIAL"/>
    <n v="0"/>
    <n v="9414926.9499999993"/>
    <n v="3967875.7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478202.9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941.6"/>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177960.25"/>
  </r>
  <r>
    <s v="2023"/>
    <x v="0"/>
    <x v="0"/>
    <x v="1"/>
    <x v="6"/>
    <s v="2 - Poder Ejecutivo"/>
    <s v="0203 - MINISTERIO DE DEFENSA"/>
    <x v="2"/>
    <x v="9"/>
    <x v="27"/>
    <s v="2.3 - MATERIALES Y SUMINISTROS"/>
    <s v="2.3.9 - PRODUCTOS Y ÚTILES VARIOS"/>
    <s v="N"/>
    <s v="00 - N/A"/>
    <s v="10 - FONDO GENERAL"/>
    <s v="(en blanco)"/>
    <s v="99 - MULTIPROVINCIAL"/>
    <n v="0"/>
    <n v="129000"/>
    <n v="128992.86"/>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12281.2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4232007.4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7999998"/>
    <n v="0"/>
  </r>
  <r>
    <s v="2023"/>
    <x v="0"/>
    <x v="0"/>
    <x v="1"/>
    <x v="6"/>
    <s v="2 - Poder Ejecutivo"/>
    <s v="0205 - MINISTERIO DE HACIENDA"/>
    <x v="0"/>
    <x v="0"/>
    <x v="2"/>
    <s v="2.3 - MATERIALES Y SUMINISTROS"/>
    <s v="2.3.9 - PRODUCTOS Y ÚTILES VARIOS"/>
    <s v="N"/>
    <s v="00 - N/A"/>
    <s v="10 - FONDO GENERAL"/>
    <s v="(en blanco)"/>
    <s v="01 - DISTRITO NACIONAL"/>
    <n v="0"/>
    <n v="712200"/>
    <n v="175760.44"/>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226731.1"/>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397100.43000000005"/>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6533612.7699999986"/>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131098.12"/>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7100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085804.490000002"/>
    <n v="2622974.0000000005"/>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121621.8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850680.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34436895.84"/>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5282.01"/>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0494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35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97055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53865"/>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322893"/>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4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30000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2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0"/>
  </r>
  <r>
    <s v="2023"/>
    <x v="0"/>
    <x v="0"/>
    <x v="1"/>
    <x v="6"/>
    <s v="2 - Poder Ejecutivo"/>
    <s v="0210 - MINISTERIO DE AGRICULTURA"/>
    <x v="3"/>
    <x v="10"/>
    <x v="24"/>
    <s v="2.7 - OBRAS"/>
    <s v="2.7.2 - INFRAESTRUCTURA"/>
    <s v="N"/>
    <s v="00 - N/A"/>
    <s v="10 - FONDO GENERAL"/>
    <s v="(en blanco)"/>
    <s v="99 - MULTIPROVINCIAL"/>
    <n v="848698196"/>
    <n v="982198196"/>
    <n v="212064165.22999996"/>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9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005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30000001"/>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6999997"/>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200000001"/>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19999998"/>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400000006"/>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600000001"/>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3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2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09999999"/>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40000004"/>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5999999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60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90000002"/>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3999999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29999998"/>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91439.8"/>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112794385.0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4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3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80000000"/>
    <n v="77881783.689999998"/>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522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30000001"/>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355341565.31999999"/>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89999995"/>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781237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1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76109746.87"/>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397430689.0300000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30374166.8499999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5000001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8999999"/>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1999999"/>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20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41379058.88999999"/>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22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90670208.3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68572397.349999994"/>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0999998"/>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84733049.64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9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8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5314337.82"/>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27670453.00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80000003"/>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4"/>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80000000"/>
    <n v="40778594"/>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40000000"/>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50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5670053.3400000008"/>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500000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999998.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27560162.829999998"/>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719864.87"/>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9999999.370000001"/>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89062445.950000003"/>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5003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3839890.7299999986"/>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1237127.74"/>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58871119.109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3999996"/>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13703954.210000001"/>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904420000"/>
    <n v="2259247341.6899996"/>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7000005"/>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899999997"/>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7221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6999999993"/>
  </r>
  <r>
    <s v="2023"/>
    <x v="0"/>
    <x v="0"/>
    <x v="1"/>
    <x v="6"/>
    <s v="2 - Poder Ejecutivo"/>
    <s v="0213 - MINISTERIO DE TURISMO"/>
    <x v="3"/>
    <x v="17"/>
    <x v="59"/>
    <s v="2.7 - OBRAS"/>
    <s v="2.7.2 - INFRAESTRUCTURA"/>
    <s v="N"/>
    <s v="00 - N/A"/>
    <s v="20 - FONDOS CON DESTINO ESPECÍFICO"/>
    <s v="(en blanco)"/>
    <s v="99 - MULTIPROVINCIAL"/>
    <n v="2365867987"/>
    <n v="1000619092.96"/>
    <n v="247361009.05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24798334.199999996"/>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67848668.71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533333.31999999995"/>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7448.5"/>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67654"/>
    <n v="411201.68"/>
  </r>
  <r>
    <s v="2023"/>
    <x v="0"/>
    <x v="0"/>
    <x v="1"/>
    <x v="6"/>
    <s v="2 - Poder Ejecutivo"/>
    <s v="0216 - MINISTERIO DE CULTURA"/>
    <x v="2"/>
    <x v="6"/>
    <x v="12"/>
    <s v="2.7 - OBRAS"/>
    <s v="2.7.2 - INFRAESTRUCTURA"/>
    <s v="N"/>
    <s v="00 - N/A"/>
    <s v="10 - FONDO GENERAL"/>
    <s v="(en blanco)"/>
    <s v="99 - MULTIPROVINCIAL"/>
    <n v="0"/>
    <n v="2914945"/>
    <n v="582988.73"/>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15700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21184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81279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5633848.09999999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9681084.53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1988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101658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462819.41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364942.90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58375.5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769166.8599999998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384583.42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384583.4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385127.9300000000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384583.4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384583.4200000001"/>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00000003"/>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5595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3159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34466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32676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4504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31616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688114.5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344057.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344057.3100000000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344057.2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344057.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344057.29"/>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345480.25"/>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661810.1599999999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330905.0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330905.0800000000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494410.15"/>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331505.0999999999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330905.08"/>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4762495.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2259270.9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2356932.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2215048.36"/>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69999999995"/>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4668201.359999999"/>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9"/>
    <n v="1238946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2334500.9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4"/>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199999996"/>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00000003"/>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2"/>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20000002"/>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53192837.57"/>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67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5249483.0299999993"/>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248066.960000001"/>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30505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71508.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000000008"/>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867000"/>
  </r>
  <r>
    <s v="2023"/>
    <x v="0"/>
    <x v="0"/>
    <x v="1"/>
    <x v="6"/>
    <s v="2 - Poder Ejecutivo"/>
    <s v="0221 - MINISTERIO DE ADMINISTRACIÓN PÚBLICA"/>
    <x v="0"/>
    <x v="1"/>
    <x v="1"/>
    <s v="2.1 - REMUNERACIONES Y CONTRIBUCIONES"/>
    <s v="2.1.2 - SOBRESUELDOS"/>
    <s v="S"/>
    <s v="00 - N/A"/>
    <s v="70 - DONACION EXTERNA"/>
    <s v="(en blanco)"/>
    <s v="99 - MULTIPROVINCIAL"/>
    <n v="0"/>
    <n v="2400000"/>
    <n v="5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743168.70000000007"/>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153913.72"/>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4718670.6300000008"/>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260858"/>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364866.04000000004"/>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67178262.919999987"/>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9922287.400000000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85570212.590000004"/>
    <n v="64957465.670000009"/>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8478551.859999999"/>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56"/>
    <s v="2.7 - OBRAS"/>
    <s v="2.7.2 - INFRAESTRUCTURA"/>
    <s v="S"/>
    <s v="01 - MEJORAMIENTO DE 100,000 VIVIENDAS EN LA REPÚBLICA DOMINICANA"/>
    <s v="10 - FONDO GENERAL"/>
    <n v="14649"/>
    <s v="32 - SANTO DOMINGO"/>
    <n v="0"/>
    <n v="250000000"/>
    <n v="0"/>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29918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000000002"/>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933395"/>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592000"/>
    <n v="275058"/>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8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2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5499999.96"/>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837500.04000000027"/>
  </r>
  <r>
    <s v="2023"/>
    <x v="0"/>
    <x v="0"/>
    <x v="1"/>
    <x v="7"/>
    <s v="1 - Poder Legislativo"/>
    <s v="0101 - SENADO DE LA REPÚBLICA"/>
    <x v="0"/>
    <x v="0"/>
    <x v="0"/>
    <s v="2.6 - BIENES MUEBLES, INMUEBLES E INTANGIBLES"/>
    <s v="2.6.8 - BIENES INTANGIBLES"/>
    <s v="N"/>
    <s v="00 - N/A"/>
    <s v="10 - FONDO GENERAL"/>
    <s v="(en blanco)"/>
    <s v="99 - MULTIPROVINCIAL"/>
    <n v="2000000"/>
    <n v="2000000"/>
    <n v="1000000.0200000001"/>
  </r>
  <r>
    <s v="2023"/>
    <x v="0"/>
    <x v="0"/>
    <x v="1"/>
    <x v="7"/>
    <s v="1 - Poder Legislativo"/>
    <s v="0101 - SENADO DE LA REPÚBLICA"/>
    <x v="0"/>
    <x v="0"/>
    <x v="0"/>
    <s v="2.7 - OBRAS"/>
    <s v="2.7.1 - OBRAS EN EDIFICACIONES"/>
    <s v="N"/>
    <s v="00 - N/A"/>
    <s v="10 - FONDO GENERAL"/>
    <s v="(en blanco)"/>
    <s v="99 - MULTIPROVINCIAL"/>
    <n v="150000000"/>
    <n v="150000000"/>
    <n v="75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348745.1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343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616114.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31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58206.58"/>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090000"/>
    <n v="161672"/>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8986813.10999998"/>
    <n v="53373209.050000027"/>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40050441"/>
    <n v="2212646.58"/>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6038400.15"/>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2441010.97000003"/>
    <n v="261237307.34"/>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896042.139999993"/>
    <n v="10116900.110000001"/>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556374.390000001"/>
    <n v="69000000"/>
  </r>
  <r>
    <s v="2023"/>
    <x v="0"/>
    <x v="0"/>
    <x v="1"/>
    <x v="7"/>
    <s v="2 - Poder Ejecutivo"/>
    <s v="0201 - PRESIDENCIA DE LA REPÚBLICA"/>
    <x v="0"/>
    <x v="0"/>
    <x v="2"/>
    <s v="2.7 - OBRAS"/>
    <s v="2.7.1 - OBRAS EN EDIFICACIONES"/>
    <s v="N"/>
    <s v="00 - N/A"/>
    <s v="10 - FONDO GENERAL"/>
    <s v="(en blanco)"/>
    <s v="99 - MULTIPROVINCIAL"/>
    <n v="297296000"/>
    <n v="242190751.76000002"/>
    <n v="45354966.810000002"/>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470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72207123"/>
    <n v="28321296.259999998"/>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80000003"/>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4250359.1999999993"/>
    <n v="0"/>
  </r>
  <r>
    <s v="2023"/>
    <x v="0"/>
    <x v="0"/>
    <x v="1"/>
    <x v="7"/>
    <s v="2 - Poder Ejecutivo"/>
    <s v="0201 - PRESIDENCIA DE LA REPÚBLICA"/>
    <x v="0"/>
    <x v="1"/>
    <x v="1"/>
    <s v="2.6 - BIENES MUEBLES, INMUEBLES E INTANGIBLES"/>
    <s v="2.6.1 - MOBILIARIO Y EQUIPO"/>
    <s v="N"/>
    <s v="00 - N/A"/>
    <s v="10 - FONDO GENERAL"/>
    <s v="(en blanco)"/>
    <s v="99 - MULTIPROVINCIAL"/>
    <n v="801800"/>
    <n v="711800"/>
    <n v="59790.6"/>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52043190.80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92339.99"/>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523992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5500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4.6566128730773926E-10"/>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59973487.590000004"/>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600000009"/>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69999997"/>
    <n v="0"/>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6"/>
    <x v="83"/>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39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09598224.29000008"/>
    <n v="170521013.28"/>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4836646.4799999995"/>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37486893"/>
    <n v="2007161.34"/>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48050"/>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0683126"/>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8349066.590000007"/>
    <n v="2370519.340000000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97258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82000"/>
    <n v="104608.54"/>
  </r>
  <r>
    <s v="2023"/>
    <x v="0"/>
    <x v="0"/>
    <x v="1"/>
    <x v="7"/>
    <s v="2 - Poder Ejecutivo"/>
    <s v="0201 - PRESIDENCIA DE LA REPÚBLICA"/>
    <x v="2"/>
    <x v="7"/>
    <x v="14"/>
    <s v="2.7 - OBRAS"/>
    <s v="2.7.1 - OBRAS EN EDIFICACIONES"/>
    <s v="N"/>
    <s v="00 - N/A"/>
    <s v="10 - FONDO GENERAL"/>
    <s v="(en blanco)"/>
    <s v="99 - MULTIPROVINCIAL"/>
    <n v="61985250"/>
    <n v="64372794"/>
    <n v="3505256.32"/>
  </r>
  <r>
    <s v="2023"/>
    <x v="0"/>
    <x v="0"/>
    <x v="1"/>
    <x v="7"/>
    <s v="2 - Poder Ejecutivo"/>
    <s v="0201 - PRESIDENCIA DE LA REPÚBLICA"/>
    <x v="2"/>
    <x v="7"/>
    <x v="14"/>
    <s v="2.7 - OBRAS"/>
    <s v="2.7.1 - OBRAS EN EDIFICACIONES"/>
    <s v="N"/>
    <s v="00 - N/A"/>
    <s v="20 - FONDOS CON DESTINO ESPECÍFICO"/>
    <s v="(en blanco)"/>
    <s v="99 - MULTIPROVINCIAL"/>
    <n v="25000000"/>
    <n v="6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70000000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104443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3629296.86000001"/>
    <n v="22451352.339999996"/>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2907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20246857.37999994"/>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16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754403.67"/>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62550"/>
    <n v="163344.66"/>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16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106021"/>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8156885.370000001"/>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752097.77"/>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396836.02"/>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286411.20999999"/>
    <n v="27170557.50999999"/>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889933"/>
    <n v="1641046.1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497653.2"/>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183000"/>
    <n v="6079878.8600000003"/>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674313.73"/>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408763.549999997"/>
    <n v="17786302.849999998"/>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
    <n v="744559.94"/>
  </r>
  <r>
    <s v="2023"/>
    <x v="0"/>
    <x v="0"/>
    <x v="1"/>
    <x v="7"/>
    <s v="2 - Poder Ejecutivo"/>
    <s v="0203 - MINISTERIO DE DEFENSA"/>
    <x v="0"/>
    <x v="2"/>
    <x v="22"/>
    <s v="2.6 - BIENES MUEBLES, INMUEBLES E INTANGIBLES"/>
    <s v="2.6.6 - EQUIPOS DE DEFENSA Y SEGURIDAD"/>
    <s v="N"/>
    <s v="00 - N/A"/>
    <s v="10 - FONDO GENERAL"/>
    <s v="(en blanco)"/>
    <s v="99 - MULTIPROVINCIAL"/>
    <n v="506687000"/>
    <n v="229083929"/>
    <n v="16506600.82"/>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16199.04"/>
  </r>
  <r>
    <s v="2023"/>
    <x v="0"/>
    <x v="0"/>
    <x v="1"/>
    <x v="7"/>
    <s v="2 - Poder Ejecutivo"/>
    <s v="0203 - MINISTERIO DE DEFENSA"/>
    <x v="0"/>
    <x v="2"/>
    <x v="22"/>
    <s v="2.7 - OBRAS"/>
    <s v="2.7.1 - OBRAS EN EDIFICACIONES"/>
    <s v="N"/>
    <s v="00 - N/A"/>
    <s v="10 - FONDO GENERAL"/>
    <s v="(en blanco)"/>
    <s v="01 - DISTRITO NACIONAL"/>
    <n v="0"/>
    <n v="310000000"/>
    <n v="96787595.569999963"/>
  </r>
  <r>
    <s v="2023"/>
    <x v="0"/>
    <x v="0"/>
    <x v="1"/>
    <x v="7"/>
    <s v="2 - Poder Ejecutivo"/>
    <s v="0203 - MINISTERIO DE DEFENSA"/>
    <x v="0"/>
    <x v="2"/>
    <x v="22"/>
    <s v="2.7 - OBRAS"/>
    <s v="2.7.1 - OBRAS EN EDIFICACIONES"/>
    <s v="N"/>
    <s v="00 - N/A"/>
    <s v="10 - FONDO GENERAL"/>
    <s v="(en blanco)"/>
    <s v="99 - MULTIPROVINCIAL"/>
    <n v="1000"/>
    <n v="738901004"/>
    <n v="169616991.79999998"/>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027396376"/>
    <n v="284027295.72999996"/>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89999999997"/>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000000002"/>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510859.8399999999"/>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467856.38000000006"/>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57362"/>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0"/>
  </r>
  <r>
    <s v="2023"/>
    <x v="0"/>
    <x v="0"/>
    <x v="1"/>
    <x v="7"/>
    <s v="2 - Poder Ejecutivo"/>
    <s v="0203 - MINISTERIO DE DEFENSA"/>
    <x v="2"/>
    <x v="9"/>
    <x v="27"/>
    <s v="2.6 - BIENES MUEBLES, INMUEBLES E INTANGIBLES"/>
    <s v="2.6.1 - MOBILIARIO Y EQUIPO"/>
    <s v="N"/>
    <s v="00 - N/A"/>
    <s v="10 - FONDO GENERAL"/>
    <s v="(en blanco)"/>
    <s v="99 - MULTIPROVINCIAL"/>
    <n v="7000000"/>
    <n v="1251520"/>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7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34366"/>
    <n v="1106223.1200000001"/>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593100"/>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20598599.98"/>
  </r>
  <r>
    <s v="2023"/>
    <x v="0"/>
    <x v="0"/>
    <x v="1"/>
    <x v="7"/>
    <s v="2 - Poder Ejecutivo"/>
    <s v="0203 - MINISTERIO DE DEFENSA"/>
    <x v="2"/>
    <x v="9"/>
    <x v="28"/>
    <s v="2.6 - BIENES MUEBLES, INMUEBLES E INTANGIBLES"/>
    <s v="2.6.1 - MOBILIARIO Y EQUIPO"/>
    <s v="N"/>
    <s v="00 - N/A"/>
    <s v="10 - FONDO GENERAL"/>
    <s v="(en blanco)"/>
    <s v="32 - SANTO DOMINGO"/>
    <n v="350000"/>
    <n v="1079724"/>
    <n v="1020410.8999999999"/>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6448257.57999998"/>
    <n v="14587066.529999999"/>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11818679.310000001"/>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93660.41999999993"/>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126378"/>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486814.66"/>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130000"/>
    <n v="3977906"/>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7990000"/>
    <n v="16165545.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55000"/>
    <n v="5324106.9000000004"/>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6580650.7799999984"/>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490976.199999999"/>
    <n v="4198326.3299999991"/>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5948789.7300000004"/>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365650.2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877649.609999999"/>
    <n v="1700409.3900000001"/>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85333.82"/>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359275.97000000003"/>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877800"/>
    <n v="147092.9"/>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8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61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831582.29999999993"/>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13"/>
    <n v="365109.2"/>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571487"/>
    <n v="142287.93"/>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10000002"/>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3741993.5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1952436.239999998"/>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172267.7800000000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86133.89000000001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86133.890000000014"/>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129200.83999999997"/>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129200.83999999997"/>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86133.89000000001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129200.83999999997"/>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129200.83999999997"/>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301468.61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129200.23999999993"/>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129200.83999999997"/>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86133.89000000001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86133.89000000001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129200.83999999997"/>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129200.83999999997"/>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129200.83999999997"/>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129200.83999999997"/>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43066.950000000012"/>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86133.890000000014"/>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12358523.52"/>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1668602.07"/>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16023295"/>
    <n v="84576937.620000005"/>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699999992"/>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1658945.2000000002"/>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1688873.4899999993"/>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3121720.5999999996"/>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1682887.83"/>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1196343.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1688873.4899999993"/>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1196343.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1196343.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1682887.83"/>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2802175.20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1196343.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1688873.4899999993"/>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1196343.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1196343.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1688873.4899999993"/>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1196343.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1682887.83"/>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1196343.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1196343.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1688873.4899999993"/>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1196343.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1694859.1500000004"/>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1192156.46"/>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2802175.20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1688873.4899999993"/>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1688873.4899999993"/>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1682887.83"/>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1192156.46"/>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2812263.83"/>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1196343.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1688873.4899999993"/>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1688873.4899999993"/>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2812263.83"/>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1688873.4899999993"/>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1192156.46"/>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2802175.20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7279324.70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2802175.20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1682887.83"/>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1682887.83"/>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1196343.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1682887.83"/>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2802175.20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2822352.4400000013"/>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1200530.04"/>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1688873.4899999993"/>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1688873.4899999993"/>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2812263.83"/>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2822352.4400000013"/>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1688873.4899999993"/>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1192156.46"/>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1196343.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1682887.83"/>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2802175.20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2822352.4400000004"/>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1682887.83"/>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1688873.4899999993"/>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1682887.83"/>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2802175.20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1694859.1500000004"/>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2802175.20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1196343.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2802175.20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2802175.20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2822352.4400000013"/>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2802175.20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1658945.2000000002"/>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2931376.0499999993"/>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2931376.049999998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2802175.20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2802175.20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1192156.46"/>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1196343.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1200530.04"/>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2822352.4400000013"/>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1712816.1199999992"/>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1688873.4899999993"/>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2802175.20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1192156.46"/>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2802175.20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1688873.4899999993"/>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2822352.4400000013"/>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1682887.83"/>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1196343.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1196343.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1196343.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1682887.83"/>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1694859.1500000004"/>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1196343.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1196343.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2802175.20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72884060.00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21883465.48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9716857.699999999"/>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34800000"/>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9700211.89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7771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4792881.6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5"/>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8081589"/>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800000012"/>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54943959"/>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0885346.840000004"/>
    <n v="44603961.929999992"/>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1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8399977.489999998"/>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4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2049740.1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100000001"/>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6311067.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217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433576.670000002"/>
    <n v="17754453.469999999"/>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1795797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4695273.720000001"/>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8245333.29"/>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203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4626291.340000004"/>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5836083.04"/>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9687833.980000004"/>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7635799.8699999992"/>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6525183"/>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2207373.02"/>
    <n v="8777501.8500000015"/>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2788513.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3504361.97"/>
    <n v="58065268.859999999"/>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50000003"/>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89999998"/>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04452452.66999996"/>
    <n v="221250028.17000002"/>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33588579.789999999"/>
    <n v="17665726.630000003"/>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52895867.77999997"/>
    <n v="199784095.7600000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804807.33"/>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88542447.51999998"/>
    <n v="339374326.80999994"/>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192885.7899999998"/>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2825022.51"/>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95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2800534"/>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29022203.84000000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9"/>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90000001"/>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33281808.71999997"/>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28620905.850000001"/>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628954.0299999993"/>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4398628.1399999997"/>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5959644.690000005"/>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474748.189999994"/>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00000001"/>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04"/>
    <n v="4110292.2600000002"/>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298542.99"/>
  </r>
  <r>
    <s v="2023"/>
    <x v="0"/>
    <x v="0"/>
    <x v="1"/>
    <x v="7"/>
    <s v="2 - Poder Ejecutivo"/>
    <s v="0206 - MINISTERIO DE EDUCACIÓN"/>
    <x v="2"/>
    <x v="9"/>
    <x v="37"/>
    <s v="2.6 - BIENES MUEBLES, INMUEBLES E INTANGIBLES"/>
    <s v="2.6.8 - BIENES INTANGIBLES"/>
    <s v="N"/>
    <s v="00 - N/A"/>
    <s v="10 - FONDO GENERAL"/>
    <s v="(en blanco)"/>
    <s v="99 - MULTIPROVINCIAL"/>
    <n v="0"/>
    <n v="23466700"/>
    <n v="3712623.96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800000002"/>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90000005"/>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00000009"/>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558169.1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609999.99"/>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46410000"/>
    <n v="46143871.240000002"/>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7000008"/>
    <n v="163015062.49000001"/>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715738.560000002"/>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4209894.43"/>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38940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
    <n v="9405154.6600000001"/>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89337249.07999998"/>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4288347003.4099994"/>
    <n v="707202670.01000011"/>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1460956.58"/>
    <n v="16841409.530000005"/>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2940529.9699999997"/>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301500"/>
    <n v="1522093.8900000001"/>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5082792"/>
    <n v="708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940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35619909.939999998"/>
    <n v="4626109.4499999993"/>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712603.95"/>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8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8000001"/>
    <n v="5617580.1099999994"/>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3800000"/>
    <n v="25038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0000003"/>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3.1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4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1"/>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9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1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837505.54"/>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8929402.109999999"/>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1 - MOBILIARIO Y EQUIPO"/>
    <s v="N"/>
    <s v="00 - N/A"/>
    <s v="70 - DONACION EXTERNA"/>
    <s v="(en blanco)"/>
    <s v="01 - DISTRITO NACIONAL"/>
    <n v="0"/>
    <n v="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30050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9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4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0399002.48"/>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72390449.629999995"/>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100204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8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1390807.36"/>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278136.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2380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5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599999994"/>
  </r>
  <r>
    <s v="2023"/>
    <x v="0"/>
    <x v="0"/>
    <x v="1"/>
    <x v="7"/>
    <s v="2 - Poder Ejecutivo"/>
    <s v="0210 - MINISTERIO DE AGRICULTURA"/>
    <x v="2"/>
    <x v="13"/>
    <x v="50"/>
    <s v="2.6 - BIENES MUEBLES, INMUEBLES E INTANGIBLES"/>
    <s v="2.6.1 - MOBILIARIO Y EQUIPO"/>
    <s v="N"/>
    <s v="00 - N/A"/>
    <s v="10 - FONDO GENERAL"/>
    <s v="(en blanco)"/>
    <s v="99 - MULTIPROVINCIAL"/>
    <n v="1500000"/>
    <n v="29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583862147.53000009"/>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06999999.03"/>
  </r>
  <r>
    <s v="2023"/>
    <x v="0"/>
    <x v="0"/>
    <x v="1"/>
    <x v="7"/>
    <s v="2 - Poder Ejecutivo"/>
    <s v="0211 - MINISTERIO DE OBRAS PÚBLICAS Y COMUNICACIONES"/>
    <x v="3"/>
    <x v="10"/>
    <x v="87"/>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853523.63"/>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035979.629999995"/>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49846100"/>
    <n v="5623323.150000000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9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6844200"/>
    <n v="38742547.340000004"/>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50000004"/>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507607.59"/>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14875.01"/>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76755.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6"/>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6"/>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18632410.300000001"/>
    <n v="5132410.29"/>
  </r>
  <r>
    <s v="2023"/>
    <x v="0"/>
    <x v="0"/>
    <x v="1"/>
    <x v="7"/>
    <s v="2 - Poder Ejecutivo"/>
    <s v="0211 - MINISTERIO DE OBRAS PÚBLICAS Y COMUNICACIONES"/>
    <x v="2"/>
    <x v="16"/>
    <x v="89"/>
    <s v="2.7 - OBRAS"/>
    <s v="2.7.1 - OBRAS EN EDIFICACIONES"/>
    <s v="S"/>
    <s v="11 - CONSTRUCCIÓN DE 600 APARTAMENTOS EN LA MESOPOTAMIA, PROVINCIA SAN JUAN"/>
    <s v="50 - CRÉDITO INTERNO"/>
    <n v="13643"/>
    <s v="22 - SAN JUAN"/>
    <n v="0"/>
    <n v="53000000"/>
    <n v="29967774.079999998"/>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9"/>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1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3"/>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8"/>
    <s v="2.7 - OBRAS"/>
    <s v="2.7.1 - OBRAS EN EDIFICACIONES"/>
    <s v="S"/>
    <s v="15 - CONSTRUCCIÓN DEL MERCADO EN EL MUNICIPIO LA VEGA"/>
    <s v="10 - FONDO GENERAL"/>
    <n v="13838"/>
    <s v="13 - LA VEGA"/>
    <n v="0"/>
    <n v="50000000"/>
    <n v="49571274.140000001"/>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5900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3143400"/>
    <n v="429997.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714062.07"/>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22001.22"/>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2598152"/>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588668.009999999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055940.97"/>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0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8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36345.11"/>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275737.90000000002"/>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800000008"/>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71489.2099999999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97527"/>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625621.6"/>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09999993"/>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1333774.58"/>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9902419.279999997"/>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7442180.200000001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780411.24"/>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166666.68"/>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550000.02"/>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8333.32"/>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66666.68000000005"/>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99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670333.32000000018"/>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634999.98"/>
  </r>
  <r>
    <s v="2023"/>
    <x v="0"/>
    <x v="0"/>
    <x v="1"/>
    <x v="7"/>
    <s v="2 - Poder Ejecutivo"/>
    <s v="0214 - PROCURADURÍA GENERAL DE LA REPÚBLICA"/>
    <x v="0"/>
    <x v="1"/>
    <x v="1"/>
    <s v="2.7 - OBRAS"/>
    <s v="2.7.1 - OBRAS EN EDIFICACIONES"/>
    <s v="N"/>
    <s v="00 - N/A"/>
    <s v="10 - FONDO GENERAL"/>
    <s v="(en blanco)"/>
    <s v="99 - MULTIPROVINCIAL"/>
    <n v="0"/>
    <n v="3000000"/>
    <n v="1500000"/>
  </r>
  <r>
    <s v="2023"/>
    <x v="0"/>
    <x v="0"/>
    <x v="1"/>
    <x v="7"/>
    <s v="2 - Poder Ejecutivo"/>
    <s v="0215 - MINISTERIO DE LA MUJER"/>
    <x v="0"/>
    <x v="0"/>
    <x v="31"/>
    <s v="2.6 - BIENES MUEBLES, INMUEBLES E INTANGIBLES"/>
    <s v="2.6.1 - MOBILIARIO Y EQUIPO"/>
    <s v="N"/>
    <s v="00 - N/A"/>
    <s v="10 - FONDO GENERAL"/>
    <s v="(en blanco)"/>
    <s v="99 - MULTIPROVINCIAL"/>
    <n v="11950000"/>
    <n v="930000"/>
    <n v="427800.03"/>
  </r>
  <r>
    <s v="2023"/>
    <x v="0"/>
    <x v="0"/>
    <x v="1"/>
    <x v="7"/>
    <s v="2 - Poder Ejecutivo"/>
    <s v="0215 - MINISTERIO DE LA MUJER"/>
    <x v="0"/>
    <x v="0"/>
    <x v="31"/>
    <s v="2.6 - BIENES MUEBLES, INMUEBLES E INTANGIBLES"/>
    <s v="2.6.1 - MOBILIARIO Y EQUIPO"/>
    <s v="N"/>
    <s v="00 - N/A"/>
    <s v="70 - DONACION EXTERNA"/>
    <s v="(en blanco)"/>
    <s v="99 - MULTIPROVINCIAL"/>
    <n v="0"/>
    <n v="850000"/>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13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749296"/>
    <n v="0"/>
  </r>
  <r>
    <s v="2023"/>
    <x v="0"/>
    <x v="0"/>
    <x v="1"/>
    <x v="7"/>
    <s v="2 - Poder Ejecutivo"/>
    <s v="0215 - MINISTERIO DE LA MUJER"/>
    <x v="2"/>
    <x v="13"/>
    <x v="62"/>
    <s v="2.6 - BIENES MUEBLES, INMUEBLES E INTANGIBLES"/>
    <s v="2.6.1 - MOBILIARIO Y EQUIPO"/>
    <s v="N"/>
    <s v="00 - N/A"/>
    <s v="70 - DONACION EXTERNA"/>
    <s v="(en blanco)"/>
    <s v="99 - MULTIPROVINCIAL"/>
    <n v="0"/>
    <n v="14645000"/>
    <n v="6639518.990000000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355000"/>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40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2393000"/>
    <n v="1554724.1600000001"/>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4200"/>
    <n v="1070534.74"/>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10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0"/>
  </r>
  <r>
    <s v="2023"/>
    <x v="0"/>
    <x v="0"/>
    <x v="1"/>
    <x v="7"/>
    <s v="2 - Poder Ejecutivo"/>
    <s v="0217 - MINISTERIO DE LA JUVENTUD"/>
    <x v="2"/>
    <x v="7"/>
    <x v="13"/>
    <s v="2.6 - BIENES MUEBLES, INMUEBLES E INTANGIBLES"/>
    <s v="2.6.1 - MOBILIARIO Y EQUIPO"/>
    <s v="N"/>
    <s v="00 - N/A"/>
    <s v="10 - FONDO GENERAL"/>
    <s v="(en blanco)"/>
    <s v="99 - MULTIPROVINCIAL"/>
    <n v="4436493"/>
    <n v="3598995.0999999996"/>
    <n v="2753625.5100000002"/>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600000001"/>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59999999986"/>
    <n v="728144.34"/>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5.8207660913467407E-11"/>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721388"/>
    <n v="11816023.130000001"/>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2152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103371.96"/>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10760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11872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593959.99"/>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76477223"/>
    <n v="169024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77142"/>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1171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81514.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6625423.1699999999"/>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258240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63751675"/>
    <n v="886936.06"/>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244628.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10598762"/>
    <n v="223999.4"/>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42360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439515"/>
    <n v="2200456.4500000002"/>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044294.4800000001"/>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332568.18"/>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39999998"/>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3990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471352.0999999996"/>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5 - MAQUINARIA, OTROS EQUIPOS Y HERRAMIENTAS"/>
    <s v="N"/>
    <s v="00 - N/A"/>
    <s v="10 - FONDO GENERAL"/>
    <s v="(en blanco)"/>
    <s v="99 - MULTIPROVINCIAL"/>
    <n v="0"/>
    <n v="900000"/>
    <n v="0"/>
  </r>
  <r>
    <s v="2023"/>
    <x v="0"/>
    <x v="0"/>
    <x v="1"/>
    <x v="7"/>
    <s v="2 - Poder Ejecutivo"/>
    <s v="0221 - MINISTERIO DE ADMINISTRACIÓN PÚBLICA"/>
    <x v="3"/>
    <x v="15"/>
    <x v="55"/>
    <s v="2.6 - BIENES MUEBLES, INMUEBLES E INTANGIBLES"/>
    <s v="2.6.8 - BIENES INTANGIBLES"/>
    <s v="N"/>
    <s v="00 - N/A"/>
    <s v="10 - FONDO GENERAL"/>
    <s v="(en blanco)"/>
    <s v="99 - MULTIPROVINCIAL"/>
    <n v="50000"/>
    <n v="13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908871.0900000000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46374"/>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1837651.58"/>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28255.1"/>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89999999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20287151.640000001"/>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53420"/>
    <n v="13544860.560000001"/>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68419624.349999994"/>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49999999"/>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928391.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269896989.76999998"/>
    <n v="54974493.050000012"/>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545753311.40999997"/>
    <n v="455699318.51999998"/>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7475621"/>
    <n v="4247070.93"/>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18756190"/>
    <n v="10687301.52"/>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99595476"/>
    <n v="99595475.689999998"/>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5262626.60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30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26079908"/>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00000007"/>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58418180"/>
    <n v="5539591.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109596626.11"/>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9482175"/>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62051594"/>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45710195"/>
    <n v="233314530.46000001"/>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9588651.13000003"/>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06329787"/>
    <n v="87785347.480000019"/>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2300317.550000001"/>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3421376.44"/>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125865436.78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7558257"/>
    <n v="42060774.850000001"/>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5687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1381383.009999998"/>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85432776.13"/>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4999999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105060397"/>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89984201"/>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95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66771796.189999998"/>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62212109"/>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57775251.829999998"/>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1380923.71"/>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7999999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9045027"/>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6877935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8815048"/>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68779351"/>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9237897"/>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878139.92"/>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262922.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9876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0562975.399999999"/>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75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36484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6669881.4900000002"/>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0000000.91"/>
  </r>
  <r>
    <s v="2023"/>
    <x v="0"/>
    <x v="0"/>
    <x v="1"/>
    <x v="7"/>
    <s v="3 - Poder Judicial"/>
    <s v="0301 - PODER JUDICIAL"/>
    <x v="0"/>
    <x v="1"/>
    <x v="1"/>
    <s v="2.7 - OBRAS"/>
    <s v="2.7.1 - OBRAS EN EDIFICACIONES"/>
    <s v="N"/>
    <s v="00 - N/A"/>
    <s v="10 - FONDO GENERAL"/>
    <s v="(en blanco)"/>
    <s v="99 - MULTIPROVINCIAL"/>
    <n v="32136274"/>
    <n v="32136274"/>
    <n v="17187505.35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5486696"/>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62605730"/>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3683751.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256990.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63997.1"/>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05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5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525922"/>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62802052.539999992"/>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2096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6109549.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49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79999998"/>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300000000"/>
    <n v="1115462391.0599999"/>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649900150.93000007"/>
    <n v="649900150.59999979"/>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89"/>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306102429.62"/>
    <n v="289409324.84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5"/>
    <n v="3994276861"/>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213292889.31"/>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4322825862.6299992"/>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1273741643.5500002"/>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101542053.66000001"/>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3450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749999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9152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87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801460058.2400002"/>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000000.2200000001"/>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1500000.090000002"/>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9"/>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42347791.220000006"/>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20470347"/>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18"/>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799997"/>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1469772227.8099999"/>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48463049870.949997"/>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823144294.3499999"/>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8C0F4C3-4CB6-4563-BF35-78028DD72458}" name="TablaDinámica3" cacheId="9"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9"/>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8"/>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23" sqref="F2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8" t="s">
        <v>0</v>
      </c>
      <c r="B1" s="138"/>
      <c r="C1" s="138"/>
      <c r="D1" s="138"/>
      <c r="E1" s="138"/>
      <c r="F1" s="138"/>
      <c r="G1" s="3"/>
      <c r="H1" s="3"/>
      <c r="I1" s="3"/>
      <c r="J1" s="3"/>
      <c r="K1" s="68"/>
      <c r="L1" s="68"/>
    </row>
    <row r="2" spans="1:13" ht="21" customHeight="1">
      <c r="A2" s="139" t="s">
        <v>1</v>
      </c>
      <c r="B2" s="139"/>
      <c r="C2" s="139"/>
      <c r="D2" s="139"/>
      <c r="E2" s="139"/>
      <c r="F2" s="139"/>
      <c r="G2" s="2"/>
      <c r="H2" s="2"/>
      <c r="I2" s="2"/>
      <c r="K2" s="68"/>
      <c r="L2" s="68"/>
    </row>
    <row r="3" spans="1:13" s="71" customFormat="1" ht="28.5" customHeight="1">
      <c r="A3" s="140" t="s">
        <v>2</v>
      </c>
      <c r="B3" s="140"/>
      <c r="C3" s="140"/>
      <c r="D3" s="140"/>
      <c r="E3" s="140"/>
      <c r="F3" s="140"/>
      <c r="G3" s="69"/>
      <c r="H3" s="69"/>
      <c r="I3" s="69"/>
      <c r="J3" s="70"/>
      <c r="K3" s="70"/>
      <c r="L3" s="70"/>
      <c r="M3" s="70"/>
    </row>
    <row r="4" spans="1:13" ht="18.75" customHeight="1">
      <c r="A4" s="141" t="s">
        <v>3</v>
      </c>
      <c r="B4" s="141"/>
      <c r="C4" s="141"/>
      <c r="D4" s="141"/>
      <c r="E4" s="141"/>
      <c r="F4" s="141"/>
      <c r="G4" s="72"/>
      <c r="H4" s="4"/>
      <c r="I4" s="4"/>
      <c r="J4" s="73"/>
      <c r="K4" s="73"/>
      <c r="L4" s="73"/>
      <c r="M4" s="73"/>
    </row>
    <row r="5" spans="1:13" ht="18.75" customHeight="1">
      <c r="A5" s="141" t="s">
        <v>4</v>
      </c>
      <c r="B5" s="141"/>
      <c r="C5" s="141"/>
      <c r="D5" s="141"/>
      <c r="E5" s="141"/>
      <c r="F5" s="141"/>
      <c r="G5" s="60"/>
      <c r="H5" s="4"/>
      <c r="I5" s="4"/>
      <c r="J5" s="73"/>
      <c r="K5" s="73"/>
      <c r="L5" s="73"/>
      <c r="M5" s="73"/>
    </row>
    <row r="6" spans="1:13" ht="18.75">
      <c r="A6" s="142" t="s">
        <v>3174</v>
      </c>
      <c r="B6" s="142"/>
      <c r="C6" s="142"/>
      <c r="D6" s="142"/>
      <c r="E6" s="142"/>
      <c r="F6" s="142"/>
      <c r="G6" s="74"/>
      <c r="H6" s="75"/>
      <c r="I6" s="5"/>
      <c r="J6" s="76"/>
      <c r="K6" s="76"/>
      <c r="L6" s="76"/>
      <c r="M6" s="76"/>
    </row>
    <row r="7" spans="1:13" ht="15.75">
      <c r="A7" s="143" t="s">
        <v>5</v>
      </c>
      <c r="B7" s="143"/>
      <c r="C7" s="143"/>
      <c r="D7" s="143"/>
      <c r="E7" s="143"/>
      <c r="F7" s="143"/>
      <c r="G7" s="77"/>
      <c r="H7" s="58"/>
      <c r="I7" s="6"/>
      <c r="K7" s="68"/>
      <c r="L7" s="68"/>
    </row>
    <row r="8" spans="1:13" ht="15.75">
      <c r="A8" s="67"/>
      <c r="B8" s="67"/>
      <c r="C8" s="67"/>
      <c r="D8" s="67"/>
      <c r="E8" s="67"/>
      <c r="F8" s="67"/>
      <c r="G8" s="67"/>
      <c r="H8" s="6"/>
      <c r="I8" s="6"/>
      <c r="K8" s="68"/>
      <c r="L8" s="68"/>
    </row>
    <row r="9" spans="1:13" ht="15" customHeight="1">
      <c r="C9" s="144" t="s">
        <v>6</v>
      </c>
      <c r="D9" s="57" t="s">
        <v>7</v>
      </c>
      <c r="E9" s="145" t="s">
        <v>8</v>
      </c>
      <c r="G9" s="12"/>
      <c r="I9" s="12"/>
    </row>
    <row r="10" spans="1:13">
      <c r="C10" s="144"/>
      <c r="D10" s="57" t="s">
        <v>9</v>
      </c>
      <c r="E10" s="145"/>
    </row>
    <row r="12" spans="1:13">
      <c r="C12" s="78" t="s">
        <v>10</v>
      </c>
      <c r="D12" s="79">
        <f>SUM(D13:D16)</f>
        <v>1040005.4772670001</v>
      </c>
      <c r="E12" s="80">
        <f>SUM(E13:E16)</f>
        <v>483160.06748119148</v>
      </c>
      <c r="J12" s="12"/>
    </row>
    <row r="13" spans="1:13">
      <c r="C13" s="81" t="s">
        <v>11</v>
      </c>
      <c r="D13" s="82">
        <v>1028207.681281</v>
      </c>
      <c r="E13" s="82">
        <v>478939.23404711147</v>
      </c>
      <c r="F13" s="119"/>
      <c r="G13" s="83"/>
      <c r="H13" s="12"/>
      <c r="I13" s="84"/>
    </row>
    <row r="14" spans="1:13">
      <c r="C14" s="18" t="s">
        <v>12</v>
      </c>
      <c r="D14" s="82">
        <v>550.26506600000005</v>
      </c>
      <c r="E14" s="82">
        <v>65.729119569999995</v>
      </c>
      <c r="G14" s="83"/>
      <c r="I14" s="84"/>
    </row>
    <row r="15" spans="1:13">
      <c r="C15" s="81" t="s">
        <v>13</v>
      </c>
      <c r="D15" s="82">
        <v>10250.997875999999</v>
      </c>
      <c r="E15" s="82">
        <v>4096.6795000000002</v>
      </c>
      <c r="F15" s="85"/>
      <c r="G15" s="83"/>
      <c r="I15" s="86"/>
    </row>
    <row r="16" spans="1:13">
      <c r="C16" s="18" t="s">
        <v>14</v>
      </c>
      <c r="D16" s="82">
        <v>996.53304400000002</v>
      </c>
      <c r="E16" s="82">
        <v>58.424814510000004</v>
      </c>
      <c r="F16" s="83"/>
      <c r="G16" s="12"/>
      <c r="H16" s="86"/>
    </row>
    <row r="17" spans="3:9">
      <c r="C17" s="78" t="s">
        <v>15</v>
      </c>
      <c r="D17" s="79">
        <f>D18+D20</f>
        <v>1247578.095825</v>
      </c>
      <c r="E17" s="79">
        <f>E18+E20</f>
        <v>533808.67991962039</v>
      </c>
      <c r="F17" s="12"/>
      <c r="G17" s="12"/>
    </row>
    <row r="18" spans="3:9">
      <c r="C18" s="81" t="s">
        <v>16</v>
      </c>
      <c r="D18" s="82">
        <v>1092403.0713229999</v>
      </c>
      <c r="E18" s="82">
        <v>475770.43044396042</v>
      </c>
      <c r="H18" s="11"/>
    </row>
    <row r="19" spans="3:9">
      <c r="C19" s="18" t="s">
        <v>17</v>
      </c>
      <c r="D19" s="82">
        <v>225621.04693300001</v>
      </c>
      <c r="E19" s="82">
        <v>89854.736692799983</v>
      </c>
      <c r="H19" s="11"/>
    </row>
    <row r="20" spans="3:9">
      <c r="C20" s="81" t="s">
        <v>18</v>
      </c>
      <c r="D20" s="82">
        <v>155175.02450200001</v>
      </c>
      <c r="E20" s="82">
        <v>58038.249475660006</v>
      </c>
      <c r="F20" s="87"/>
    </row>
    <row r="21" spans="3:9">
      <c r="C21" s="88" t="s">
        <v>19</v>
      </c>
      <c r="D21" s="88"/>
      <c r="E21" s="89"/>
    </row>
    <row r="22" spans="3:9">
      <c r="C22" s="90" t="s">
        <v>20</v>
      </c>
      <c r="D22" s="91">
        <f>D13-D18</f>
        <v>-64195.390041999868</v>
      </c>
      <c r="E22" s="91">
        <f>E13-E18</f>
        <v>3168.8036031510564</v>
      </c>
      <c r="I22" s="12"/>
    </row>
    <row r="23" spans="3:9">
      <c r="C23" s="90" t="s">
        <v>21</v>
      </c>
      <c r="D23" s="91">
        <f>D15-D20</f>
        <v>-144924.02662600001</v>
      </c>
      <c r="E23" s="91">
        <f>E15-E20</f>
        <v>-53941.569975660008</v>
      </c>
      <c r="G23" s="12"/>
      <c r="I23" s="12"/>
    </row>
    <row r="24" spans="3:9">
      <c r="C24" s="90" t="s">
        <v>22</v>
      </c>
      <c r="D24" s="91">
        <f>(D12-(D17-D19))</f>
        <v>18048.428375000134</v>
      </c>
      <c r="E24" s="91">
        <f>(E12-(E17-E19))</f>
        <v>39206.12425437104</v>
      </c>
      <c r="H24" s="12"/>
    </row>
    <row r="25" spans="3:9">
      <c r="C25" s="90" t="s">
        <v>23</v>
      </c>
      <c r="D25" s="91">
        <f>D12-D17</f>
        <v>-207572.61855799984</v>
      </c>
      <c r="E25" s="91">
        <f>E12-E17</f>
        <v>-50648.612438428914</v>
      </c>
    </row>
    <row r="26" spans="3:9">
      <c r="C26" s="88" t="s">
        <v>24</v>
      </c>
      <c r="D26" s="92">
        <f>D28-D30</f>
        <v>207572.61855799999</v>
      </c>
      <c r="E26" s="93">
        <f>E28-E30</f>
        <v>150345.22366813995</v>
      </c>
      <c r="F26" s="12"/>
      <c r="G26" s="12"/>
      <c r="H26" s="12"/>
      <c r="I26" s="12"/>
    </row>
    <row r="27" spans="3:9">
      <c r="C27" s="94"/>
      <c r="D27" s="94"/>
      <c r="E27" s="95"/>
      <c r="H27" s="12"/>
    </row>
    <row r="28" spans="3:9" ht="17.25" customHeight="1">
      <c r="C28" s="78" t="s">
        <v>25</v>
      </c>
      <c r="D28" s="79">
        <v>363257.860888</v>
      </c>
      <c r="E28" s="79">
        <v>206123.15465752996</v>
      </c>
      <c r="H28" s="12"/>
      <c r="I28" s="12"/>
    </row>
    <row r="29" spans="3:9">
      <c r="C29" s="96"/>
      <c r="D29" s="97"/>
      <c r="E29" s="98"/>
      <c r="F29" s="12"/>
      <c r="H29" s="12"/>
    </row>
    <row r="30" spans="3:9">
      <c r="C30" s="78" t="s">
        <v>26</v>
      </c>
      <c r="D30" s="79">
        <v>155685.24233000001</v>
      </c>
      <c r="E30" s="79">
        <v>55777.930989389999</v>
      </c>
      <c r="H30" s="12"/>
    </row>
    <row r="31" spans="3:9">
      <c r="C31" s="99" t="s">
        <v>27</v>
      </c>
      <c r="D31" s="100"/>
      <c r="E31" s="100"/>
      <c r="F31" s="7"/>
      <c r="G31" s="101"/>
    </row>
    <row r="32" spans="3:9" ht="34.9" customHeight="1">
      <c r="C32" s="146" t="s">
        <v>3173</v>
      </c>
      <c r="D32" s="146"/>
      <c r="E32" s="146"/>
      <c r="F32" s="7"/>
    </row>
    <row r="33" spans="3:6">
      <c r="C33" s="146" t="s">
        <v>28</v>
      </c>
      <c r="D33" s="146"/>
      <c r="E33" s="146"/>
      <c r="F33" s="7"/>
    </row>
    <row r="34" spans="3:6">
      <c r="C34" s="137" t="s">
        <v>29</v>
      </c>
      <c r="D34" s="137"/>
      <c r="E34" s="137"/>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H18" sqref="H18"/>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8" t="s">
        <v>0</v>
      </c>
      <c r="B1" s="138"/>
      <c r="C1" s="138"/>
      <c r="D1" s="138"/>
      <c r="E1" s="138"/>
      <c r="F1" s="3"/>
      <c r="G1" s="3"/>
    </row>
    <row r="2" spans="1:8" ht="21" customHeight="1">
      <c r="A2" s="139" t="s">
        <v>1</v>
      </c>
      <c r="B2" s="139"/>
      <c r="C2" s="139"/>
      <c r="D2" s="139"/>
      <c r="E2" s="139"/>
      <c r="F2" s="2"/>
      <c r="G2" s="2"/>
    </row>
    <row r="3" spans="1:8" ht="15" customHeight="1">
      <c r="A3" s="147" t="s">
        <v>2</v>
      </c>
      <c r="B3" s="147"/>
      <c r="C3" s="147"/>
      <c r="D3" s="147"/>
      <c r="E3" s="147"/>
      <c r="F3" s="1"/>
      <c r="G3" s="104"/>
    </row>
    <row r="5" spans="1:8" ht="18.75">
      <c r="A5" s="148" t="s">
        <v>30</v>
      </c>
      <c r="B5" s="148"/>
      <c r="C5" s="148"/>
      <c r="D5" s="148"/>
      <c r="E5" s="148"/>
      <c r="F5" s="4"/>
      <c r="G5" s="61"/>
    </row>
    <row r="6" spans="1:8" ht="18.75" customHeight="1">
      <c r="A6" s="149" t="s">
        <v>31</v>
      </c>
      <c r="B6" s="149"/>
      <c r="C6" s="149"/>
      <c r="D6" s="149"/>
      <c r="E6" s="149"/>
      <c r="F6" s="4"/>
      <c r="G6" s="4"/>
    </row>
    <row r="7" spans="1:8" ht="18.75">
      <c r="A7" s="142" t="s">
        <v>3175</v>
      </c>
      <c r="B7" s="142"/>
      <c r="C7" s="142"/>
      <c r="D7" s="142"/>
      <c r="E7" s="142"/>
      <c r="F7" s="12"/>
      <c r="G7" s="62"/>
    </row>
    <row r="8" spans="1:8" ht="15.75">
      <c r="A8" s="151" t="s">
        <v>5</v>
      </c>
      <c r="B8" s="151"/>
      <c r="C8" s="151"/>
      <c r="D8" s="151"/>
      <c r="E8" s="151"/>
      <c r="F8" s="58"/>
      <c r="G8" s="6"/>
    </row>
    <row r="9" spans="1:8">
      <c r="F9" s="12"/>
    </row>
    <row r="10" spans="1:8">
      <c r="F10" s="12"/>
      <c r="G10" s="12"/>
    </row>
    <row r="11" spans="1:8" ht="15" customHeight="1">
      <c r="B11" s="150" t="s">
        <v>6</v>
      </c>
      <c r="C11" s="52" t="s">
        <v>7</v>
      </c>
      <c r="D11" s="145" t="s">
        <v>8</v>
      </c>
    </row>
    <row r="12" spans="1:8" ht="15" customHeight="1">
      <c r="B12" s="150"/>
      <c r="C12" s="57" t="s">
        <v>9</v>
      </c>
      <c r="D12" s="145"/>
      <c r="E12" s="12"/>
      <c r="F12" s="12"/>
      <c r="G12" s="12"/>
      <c r="H12" s="12"/>
    </row>
    <row r="13" spans="1:8">
      <c r="B13" s="23" t="s">
        <v>15</v>
      </c>
      <c r="C13" s="21">
        <f>+C14+C21</f>
        <v>1247578.095825</v>
      </c>
      <c r="D13" s="21">
        <f>D14+D21</f>
        <v>533808.67991962039</v>
      </c>
      <c r="F13" s="12"/>
      <c r="G13" s="12"/>
      <c r="H13" s="12"/>
    </row>
    <row r="14" spans="1:8">
      <c r="B14" s="24" t="s">
        <v>16</v>
      </c>
      <c r="C14" s="126">
        <f>SUM(C15:C20)</f>
        <v>1092403.0713229999</v>
      </c>
      <c r="D14" s="120">
        <f>SUM(D15:D20)</f>
        <v>475770.43044396042</v>
      </c>
      <c r="E14" s="22"/>
      <c r="F14" s="12"/>
      <c r="G14" s="12"/>
      <c r="H14" s="12"/>
    </row>
    <row r="15" spans="1:8" ht="12.75" customHeight="1">
      <c r="B15" s="25" t="s">
        <v>32</v>
      </c>
      <c r="C15" s="121">
        <v>444373.26977200003</v>
      </c>
      <c r="D15" s="121">
        <v>165388.86047423031</v>
      </c>
      <c r="E15" s="22"/>
      <c r="F15" s="12"/>
      <c r="G15" s="12"/>
      <c r="H15" s="12"/>
    </row>
    <row r="16" spans="1:8">
      <c r="B16" s="25" t="s">
        <v>33</v>
      </c>
      <c r="C16" s="121">
        <v>66472.191181000002</v>
      </c>
      <c r="D16" s="121">
        <v>29527.632802280004</v>
      </c>
      <c r="E16" s="22"/>
      <c r="F16" s="12"/>
      <c r="G16" s="12"/>
    </row>
    <row r="17" spans="2:14">
      <c r="B17" s="25" t="s">
        <v>17</v>
      </c>
      <c r="C17" s="121">
        <v>225621.04693300001</v>
      </c>
      <c r="D17" s="121">
        <v>89854.736692799983</v>
      </c>
      <c r="E17" s="102"/>
      <c r="F17" s="12"/>
      <c r="G17" s="102"/>
    </row>
    <row r="18" spans="2:14">
      <c r="B18" s="25" t="s">
        <v>34</v>
      </c>
      <c r="C18" s="105">
        <v>20010.099999999999</v>
      </c>
      <c r="D18" s="105">
        <v>6198.0507042999998</v>
      </c>
      <c r="E18" s="22"/>
      <c r="F18" s="12"/>
      <c r="G18" s="63"/>
    </row>
    <row r="19" spans="2:14">
      <c r="B19" s="25" t="s">
        <v>35</v>
      </c>
      <c r="C19" s="121">
        <v>334946.25301300001</v>
      </c>
      <c r="D19" s="121">
        <v>184006.30193490005</v>
      </c>
      <c r="E19" s="22"/>
      <c r="F19" s="12"/>
      <c r="G19" s="47"/>
    </row>
    <row r="20" spans="2:14">
      <c r="B20" s="25" t="s">
        <v>36</v>
      </c>
      <c r="C20" s="121">
        <v>980.21042399999999</v>
      </c>
      <c r="D20" s="121">
        <v>794.84783545000005</v>
      </c>
      <c r="E20" s="22"/>
      <c r="F20" s="12"/>
      <c r="G20" s="47"/>
      <c r="I20" s="12"/>
    </row>
    <row r="21" spans="2:14">
      <c r="B21" s="24" t="s">
        <v>18</v>
      </c>
      <c r="C21" s="126">
        <f>SUM(C22:C27)</f>
        <v>155175.02450200001</v>
      </c>
      <c r="D21" s="106">
        <f>SUM(D22:D27)</f>
        <v>58038.249475660006</v>
      </c>
      <c r="E21" s="22"/>
      <c r="F21" s="12"/>
      <c r="G21" s="12"/>
      <c r="H21" s="12"/>
    </row>
    <row r="22" spans="2:14">
      <c r="B22" s="25" t="s">
        <v>37</v>
      </c>
      <c r="C22" s="121">
        <v>37994.371815999999</v>
      </c>
      <c r="D22" s="121">
        <v>15952.934937309959</v>
      </c>
      <c r="E22" s="22"/>
      <c r="F22" s="12"/>
      <c r="G22" s="12"/>
      <c r="H22" s="47"/>
    </row>
    <row r="23" spans="2:14">
      <c r="B23" s="25" t="s">
        <v>38</v>
      </c>
      <c r="C23" s="121">
        <v>55667.598377000002</v>
      </c>
      <c r="D23" s="121">
        <v>14838.238834590022</v>
      </c>
      <c r="E23" s="22"/>
      <c r="F23" s="12"/>
      <c r="G23" s="12"/>
    </row>
    <row r="24" spans="2:14">
      <c r="B24" s="25" t="s">
        <v>39</v>
      </c>
      <c r="C24" s="121">
        <v>9.7678999999999991</v>
      </c>
      <c r="D24" s="105">
        <v>3.7944213499999999</v>
      </c>
      <c r="E24" s="22"/>
      <c r="F24" s="12"/>
      <c r="G24" s="47"/>
    </row>
    <row r="25" spans="2:14">
      <c r="B25" s="25" t="s">
        <v>40</v>
      </c>
      <c r="C25" s="121">
        <v>3463.6659530000002</v>
      </c>
      <c r="D25" s="105">
        <v>1634.1738979900001</v>
      </c>
      <c r="E25" s="22"/>
      <c r="F25" s="12"/>
      <c r="G25" s="48"/>
    </row>
    <row r="26" spans="2:14">
      <c r="B26" s="25" t="s">
        <v>41</v>
      </c>
      <c r="C26" s="121">
        <v>56593.336180999999</v>
      </c>
      <c r="D26" s="105">
        <v>25609.107384420025</v>
      </c>
      <c r="E26" s="22"/>
      <c r="F26" s="12"/>
      <c r="G26" s="48"/>
    </row>
    <row r="27" spans="2:14">
      <c r="B27" s="25" t="s">
        <v>42</v>
      </c>
      <c r="C27" s="121">
        <v>1446.284275</v>
      </c>
      <c r="D27" s="105">
        <v>0</v>
      </c>
      <c r="E27" s="22"/>
      <c r="F27" s="12"/>
      <c r="G27" s="55"/>
    </row>
    <row r="28" spans="2:14">
      <c r="B28" s="23" t="s">
        <v>43</v>
      </c>
      <c r="C28" s="21">
        <f>C29</f>
        <v>155685.24233000001</v>
      </c>
      <c r="D28" s="29">
        <f t="shared" ref="D28" si="0">D29</f>
        <v>55777.930989389999</v>
      </c>
      <c r="E28" s="22"/>
      <c r="F28" s="12"/>
    </row>
    <row r="29" spans="2:14">
      <c r="B29" s="24" t="s">
        <v>26</v>
      </c>
      <c r="C29" s="43">
        <f>SUM(C30:C31)</f>
        <v>155685.24233000001</v>
      </c>
      <c r="D29" s="106">
        <f>SUM(D30:D31)</f>
        <v>55777.930989389999</v>
      </c>
      <c r="E29" s="22"/>
      <c r="F29" s="12"/>
    </row>
    <row r="30" spans="2:14">
      <c r="B30" s="25" t="s">
        <v>44</v>
      </c>
      <c r="C30" s="22">
        <v>7242.0262359999997</v>
      </c>
      <c r="D30" s="105">
        <v>2208.9509524999999</v>
      </c>
      <c r="E30" s="22"/>
      <c r="F30" s="12"/>
      <c r="G30" s="55"/>
    </row>
    <row r="31" spans="2:14">
      <c r="B31" s="19" t="s">
        <v>45</v>
      </c>
      <c r="C31" s="22">
        <v>148443.216094</v>
      </c>
      <c r="D31" s="105">
        <v>53568.980036889996</v>
      </c>
      <c r="E31" s="22"/>
      <c r="F31" s="12"/>
    </row>
    <row r="32" spans="2:14" ht="15" customHeight="1">
      <c r="B32" s="35" t="s">
        <v>46</v>
      </c>
      <c r="C32" s="31">
        <f>C13+C28</f>
        <v>1403263.338155</v>
      </c>
      <c r="D32" s="31">
        <f>D13+D28</f>
        <v>589586.6109090104</v>
      </c>
      <c r="E32" s="56"/>
      <c r="F32" s="12"/>
      <c r="H32" s="8"/>
      <c r="I32" s="8"/>
      <c r="J32" s="8"/>
      <c r="K32" s="8"/>
      <c r="L32" s="8"/>
      <c r="M32" s="8"/>
      <c r="N32" s="8"/>
    </row>
    <row r="33" spans="2:19" ht="15" customHeight="1">
      <c r="B33" s="15" t="s">
        <v>27</v>
      </c>
      <c r="C33" s="15"/>
      <c r="D33" s="103"/>
      <c r="E33" s="8"/>
      <c r="H33" s="8"/>
      <c r="I33" s="8"/>
      <c r="J33" s="8"/>
      <c r="K33" s="8"/>
      <c r="L33" s="8"/>
      <c r="M33" s="8"/>
      <c r="N33" s="8"/>
      <c r="O33" s="8"/>
      <c r="P33" s="8"/>
      <c r="Q33" s="8"/>
      <c r="R33" s="8"/>
    </row>
    <row r="34" spans="2:19" ht="20.45" customHeight="1">
      <c r="B34" s="146" t="s">
        <v>3173</v>
      </c>
      <c r="C34" s="146"/>
      <c r="D34" s="146"/>
      <c r="E34" s="8"/>
      <c r="H34" s="8"/>
      <c r="I34" s="8"/>
      <c r="J34" s="8"/>
      <c r="K34" s="8"/>
      <c r="L34" s="8"/>
      <c r="M34" s="8"/>
      <c r="N34" s="8"/>
      <c r="O34" s="8"/>
      <c r="P34" s="8"/>
      <c r="Q34" s="8"/>
      <c r="R34" s="8"/>
      <c r="S34" s="8"/>
    </row>
    <row r="35" spans="2:19">
      <c r="B35" s="146" t="s">
        <v>47</v>
      </c>
      <c r="C35" s="146"/>
      <c r="D35" s="146"/>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B37" sqref="B37"/>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7" t="s">
        <v>2</v>
      </c>
      <c r="B3" s="147"/>
      <c r="C3" s="147"/>
      <c r="D3" s="147"/>
      <c r="E3" s="147"/>
    </row>
    <row r="5" spans="1:8" ht="18.75" customHeight="1">
      <c r="A5" s="149" t="s">
        <v>30</v>
      </c>
      <c r="B5" s="149"/>
      <c r="C5" s="149"/>
      <c r="D5" s="149"/>
      <c r="E5" s="149"/>
    </row>
    <row r="6" spans="1:8" ht="18.75" customHeight="1">
      <c r="A6" s="149" t="s">
        <v>48</v>
      </c>
      <c r="B6" s="149"/>
      <c r="C6" s="149"/>
      <c r="D6" s="149"/>
      <c r="E6" s="149"/>
    </row>
    <row r="7" spans="1:8" ht="18.75">
      <c r="A7" s="142" t="s">
        <v>3175</v>
      </c>
      <c r="B7" s="142"/>
      <c r="C7" s="142"/>
      <c r="D7" s="142"/>
      <c r="E7" s="142"/>
    </row>
    <row r="8" spans="1:8" ht="15.75">
      <c r="A8" s="151" t="s">
        <v>5</v>
      </c>
      <c r="B8" s="151"/>
      <c r="C8" s="151"/>
      <c r="D8" s="151"/>
      <c r="E8" s="151"/>
    </row>
    <row r="10" spans="1:8">
      <c r="G10" s="47"/>
    </row>
    <row r="11" spans="1:8" ht="15" customHeight="1">
      <c r="B11" s="150" t="s">
        <v>6</v>
      </c>
      <c r="C11" s="53" t="s">
        <v>7</v>
      </c>
      <c r="D11" s="152" t="s">
        <v>8</v>
      </c>
    </row>
    <row r="12" spans="1:8">
      <c r="B12" s="150"/>
      <c r="C12" s="59" t="s">
        <v>9</v>
      </c>
      <c r="D12" s="152"/>
    </row>
    <row r="13" spans="1:8">
      <c r="B13" s="26" t="s">
        <v>15</v>
      </c>
      <c r="C13" s="27">
        <f>C14+C17+C43+C45+C47+C49+C51+C53+C55</f>
        <v>1247578.095825</v>
      </c>
      <c r="D13" s="27">
        <f t="shared" ref="D13" si="0">D14+D17+D43+D45+D47+D49+D51+D53+D55</f>
        <v>533808.6799196197</v>
      </c>
      <c r="G13" s="12"/>
      <c r="H13" s="51"/>
    </row>
    <row r="14" spans="1:8">
      <c r="B14" s="32" t="s">
        <v>49</v>
      </c>
      <c r="C14" s="29">
        <f>SUM(C15:C16)</f>
        <v>7818.7198360000002</v>
      </c>
      <c r="D14" s="29">
        <f>SUM(D15:D16)</f>
        <v>3909.3597777300001</v>
      </c>
      <c r="G14" s="12"/>
    </row>
    <row r="15" spans="1:8">
      <c r="B15" s="33" t="s">
        <v>50</v>
      </c>
      <c r="C15" s="105">
        <v>2635.7791240000001</v>
      </c>
      <c r="D15" s="105">
        <v>1317.889494</v>
      </c>
      <c r="E15" s="30"/>
      <c r="G15" s="12"/>
    </row>
    <row r="16" spans="1:8">
      <c r="B16" s="33" t="s">
        <v>51</v>
      </c>
      <c r="C16" s="105">
        <v>5182.9407119999996</v>
      </c>
      <c r="D16" s="105">
        <v>2591.4702837300001</v>
      </c>
      <c r="E16" s="30"/>
      <c r="G16" s="12"/>
    </row>
    <row r="17" spans="2:5">
      <c r="B17" s="32" t="s">
        <v>52</v>
      </c>
      <c r="C17" s="29">
        <f>SUM(C18:C42)</f>
        <v>1218108.897871</v>
      </c>
      <c r="D17" s="29">
        <f>SUM(D18:D42)</f>
        <v>519115.73970498954</v>
      </c>
      <c r="E17" s="30"/>
    </row>
    <row r="18" spans="2:5">
      <c r="B18" s="33" t="s">
        <v>53</v>
      </c>
      <c r="C18" s="105">
        <v>119333.454295</v>
      </c>
      <c r="D18" s="105">
        <v>51210.015091409994</v>
      </c>
      <c r="E18" s="30"/>
    </row>
    <row r="19" spans="2:5">
      <c r="B19" s="33" t="s">
        <v>54</v>
      </c>
      <c r="C19" s="105">
        <v>59523.635937999999</v>
      </c>
      <c r="D19" s="105">
        <v>24674.991633829988</v>
      </c>
      <c r="E19" s="30"/>
    </row>
    <row r="20" spans="2:5">
      <c r="B20" s="33" t="s">
        <v>55</v>
      </c>
      <c r="C20" s="105">
        <v>49910.944089999997</v>
      </c>
      <c r="D20" s="105">
        <v>22319.194191910003</v>
      </c>
      <c r="E20" s="30"/>
    </row>
    <row r="21" spans="2:5">
      <c r="B21" s="33" t="s">
        <v>56</v>
      </c>
      <c r="C21" s="105">
        <v>11586.597707999999</v>
      </c>
      <c r="D21" s="105">
        <v>4839.558054559996</v>
      </c>
      <c r="E21" s="30"/>
    </row>
    <row r="22" spans="2:5">
      <c r="B22" s="33" t="s">
        <v>57</v>
      </c>
      <c r="C22" s="105">
        <v>21701.812583999999</v>
      </c>
      <c r="D22" s="105">
        <v>8753.5636284699976</v>
      </c>
      <c r="E22" s="30"/>
    </row>
    <row r="23" spans="2:5">
      <c r="B23" s="33" t="s">
        <v>58</v>
      </c>
      <c r="C23" s="105">
        <v>275378.92664199998</v>
      </c>
      <c r="D23" s="105">
        <v>93114.418755639694</v>
      </c>
      <c r="E23" s="30"/>
    </row>
    <row r="24" spans="2:5">
      <c r="B24" s="33" t="s">
        <v>59</v>
      </c>
      <c r="C24" s="105">
        <v>137788.99256300001</v>
      </c>
      <c r="D24" s="105">
        <v>62271.923999750026</v>
      </c>
      <c r="E24" s="30"/>
    </row>
    <row r="25" spans="2:5">
      <c r="B25" s="34" t="s">
        <v>60</v>
      </c>
      <c r="C25" s="105">
        <v>3136.389584</v>
      </c>
      <c r="D25" s="105">
        <v>1610.2427336100004</v>
      </c>
      <c r="E25" s="30"/>
    </row>
    <row r="26" spans="2:5">
      <c r="B26" s="34" t="s">
        <v>61</v>
      </c>
      <c r="C26" s="105">
        <v>2512.106847</v>
      </c>
      <c r="D26" s="105">
        <v>946.02429916000006</v>
      </c>
      <c r="E26" s="30"/>
    </row>
    <row r="27" spans="2:5">
      <c r="B27" s="34" t="s">
        <v>62</v>
      </c>
      <c r="C27" s="105">
        <v>15106.778711000001</v>
      </c>
      <c r="D27" s="105">
        <v>7913.0938001499981</v>
      </c>
      <c r="E27" s="30"/>
    </row>
    <row r="28" spans="2:5">
      <c r="B28" s="34" t="s">
        <v>63</v>
      </c>
      <c r="C28" s="105">
        <v>49629.942223999999</v>
      </c>
      <c r="D28" s="105">
        <v>23176.206012559978</v>
      </c>
      <c r="E28" s="30"/>
    </row>
    <row r="29" spans="2:5">
      <c r="B29" s="34" t="s">
        <v>64</v>
      </c>
      <c r="C29" s="105">
        <v>27416.574285999999</v>
      </c>
      <c r="D29" s="105">
        <v>7729.2569412300036</v>
      </c>
      <c r="E29" s="30"/>
    </row>
    <row r="30" spans="2:5">
      <c r="B30" s="34" t="s">
        <v>65</v>
      </c>
      <c r="C30" s="105">
        <v>10706.014966000001</v>
      </c>
      <c r="D30" s="105">
        <v>1425.9009286800006</v>
      </c>
      <c r="E30" s="30"/>
    </row>
    <row r="31" spans="2:5">
      <c r="B31" s="34" t="s">
        <v>66</v>
      </c>
      <c r="C31" s="105">
        <v>9019.7206750000005</v>
      </c>
      <c r="D31" s="105">
        <v>4350.8595016100035</v>
      </c>
      <c r="E31" s="30"/>
    </row>
    <row r="32" spans="2:5">
      <c r="B32" s="34" t="s">
        <v>67</v>
      </c>
      <c r="C32" s="105">
        <v>1227.625693</v>
      </c>
      <c r="D32" s="105">
        <v>493.08688285000011</v>
      </c>
      <c r="E32" s="30"/>
    </row>
    <row r="33" spans="2:5">
      <c r="B33" s="34" t="s">
        <v>68</v>
      </c>
      <c r="C33" s="105">
        <v>3260.9817779999998</v>
      </c>
      <c r="D33" s="105">
        <v>1332.0268960600006</v>
      </c>
      <c r="E33" s="30"/>
    </row>
    <row r="34" spans="2:5">
      <c r="B34" s="34" t="s">
        <v>69</v>
      </c>
      <c r="C34" s="105">
        <v>685.97514699999999</v>
      </c>
      <c r="D34" s="105">
        <v>272.54953396000002</v>
      </c>
      <c r="E34" s="30"/>
    </row>
    <row r="35" spans="2:5">
      <c r="B35" s="34" t="s">
        <v>70</v>
      </c>
      <c r="C35" s="105">
        <v>13374.225582999999</v>
      </c>
      <c r="D35" s="105">
        <v>5667.0676091899923</v>
      </c>
      <c r="E35" s="30"/>
    </row>
    <row r="36" spans="2:5">
      <c r="B36" s="34" t="s">
        <v>71</v>
      </c>
      <c r="C36" s="105">
        <v>15653.944895000001</v>
      </c>
      <c r="D36" s="105">
        <v>6480.6769676599988</v>
      </c>
      <c r="E36" s="30"/>
    </row>
    <row r="37" spans="2:5">
      <c r="B37" s="34" t="s">
        <v>72</v>
      </c>
      <c r="C37" s="105">
        <v>3459.6100219999998</v>
      </c>
      <c r="D37" s="105">
        <v>1182.0133493599988</v>
      </c>
      <c r="E37" s="30"/>
    </row>
    <row r="38" spans="2:5">
      <c r="B38" s="34" t="s">
        <v>73</v>
      </c>
      <c r="C38" s="105">
        <v>2080.7347260000001</v>
      </c>
      <c r="D38" s="105">
        <v>663.10343879000027</v>
      </c>
      <c r="E38" s="30"/>
    </row>
    <row r="39" spans="2:5">
      <c r="B39" s="34" t="s">
        <v>74</v>
      </c>
      <c r="C39" s="105">
        <v>3109.6559729999999</v>
      </c>
      <c r="D39" s="105">
        <v>970.14383523000072</v>
      </c>
      <c r="E39" s="30"/>
    </row>
    <row r="40" spans="2:5">
      <c r="B40" s="34" t="s">
        <v>75</v>
      </c>
      <c r="C40" s="105">
        <v>13401.009791</v>
      </c>
      <c r="D40" s="105">
        <v>8221.8293575199987</v>
      </c>
      <c r="E40" s="30"/>
    </row>
    <row r="41" spans="2:5">
      <c r="B41" s="34" t="s">
        <v>76</v>
      </c>
      <c r="C41" s="105">
        <v>253545.53659900001</v>
      </c>
      <c r="D41" s="105">
        <v>117602.07635644998</v>
      </c>
      <c r="E41" s="30"/>
    </row>
    <row r="42" spans="2:5">
      <c r="B42" s="34" t="s">
        <v>77</v>
      </c>
      <c r="C42" s="105">
        <v>115557.706551</v>
      </c>
      <c r="D42" s="105">
        <v>61895.915905349982</v>
      </c>
      <c r="E42" s="30"/>
    </row>
    <row r="43" spans="2:5">
      <c r="B43" s="32" t="s">
        <v>78</v>
      </c>
      <c r="C43" s="29">
        <f>C44</f>
        <v>8623.2868190000008</v>
      </c>
      <c r="D43" s="29">
        <f t="shared" ref="D43" si="1">D44</f>
        <v>4310.2969309699993</v>
      </c>
      <c r="E43" s="30"/>
    </row>
    <row r="44" spans="2:5">
      <c r="B44" s="33" t="s">
        <v>79</v>
      </c>
      <c r="C44" s="105">
        <v>8623.2868190000008</v>
      </c>
      <c r="D44" s="105">
        <v>4310.2969309699993</v>
      </c>
      <c r="E44" s="30"/>
    </row>
    <row r="45" spans="2:5">
      <c r="B45" s="32" t="s">
        <v>80</v>
      </c>
      <c r="C45" s="29">
        <f>C46</f>
        <v>8011.2919570000004</v>
      </c>
      <c r="D45" s="29">
        <f>D46</f>
        <v>4005.6459180000002</v>
      </c>
      <c r="E45" s="30"/>
    </row>
    <row r="46" spans="2:5">
      <c r="B46" s="33" t="s">
        <v>81</v>
      </c>
      <c r="C46" s="105">
        <v>8011.2919570000004</v>
      </c>
      <c r="D46" s="105">
        <v>4005.6459180000002</v>
      </c>
      <c r="E46" s="30"/>
    </row>
    <row r="47" spans="2:5">
      <c r="B47" s="32" t="s">
        <v>82</v>
      </c>
      <c r="C47" s="29">
        <f>C48</f>
        <v>1524.2480869999999</v>
      </c>
      <c r="D47" s="29">
        <f>D48</f>
        <v>761.73801064999964</v>
      </c>
      <c r="E47" s="30"/>
    </row>
    <row r="48" spans="2:5">
      <c r="B48" s="33" t="s">
        <v>83</v>
      </c>
      <c r="C48" s="105">
        <v>1524.2480869999999</v>
      </c>
      <c r="D48" s="105">
        <v>761.73801064999964</v>
      </c>
      <c r="E48" s="30"/>
    </row>
    <row r="49" spans="2:8">
      <c r="B49" s="32" t="s">
        <v>84</v>
      </c>
      <c r="C49" s="29">
        <f>C50</f>
        <v>1625.371875</v>
      </c>
      <c r="D49" s="29">
        <f>D50</f>
        <v>812.62505144000011</v>
      </c>
      <c r="E49" s="30"/>
    </row>
    <row r="50" spans="2:8">
      <c r="B50" s="33" t="s">
        <v>85</v>
      </c>
      <c r="C50" s="105">
        <v>1625.371875</v>
      </c>
      <c r="D50" s="105">
        <v>812.62505144000011</v>
      </c>
      <c r="E50" s="30"/>
    </row>
    <row r="51" spans="2:8">
      <c r="B51" s="32" t="s">
        <v>86</v>
      </c>
      <c r="C51" s="29">
        <f>C52</f>
        <v>267.728228</v>
      </c>
      <c r="D51" s="29">
        <f>D52</f>
        <v>119.74458603000002</v>
      </c>
      <c r="E51" s="30"/>
    </row>
    <row r="52" spans="2:8">
      <c r="B52" s="33" t="s">
        <v>87</v>
      </c>
      <c r="C52" s="105">
        <v>267.728228</v>
      </c>
      <c r="D52" s="105">
        <v>119.74458603000002</v>
      </c>
      <c r="E52" s="30"/>
    </row>
    <row r="53" spans="2:8">
      <c r="B53" s="32" t="s">
        <v>88</v>
      </c>
      <c r="C53" s="29">
        <f>C54</f>
        <v>951.88166899999999</v>
      </c>
      <c r="D53" s="29">
        <f t="shared" ref="D53" si="2">D54</f>
        <v>475.94077798999984</v>
      </c>
      <c r="E53" s="30"/>
    </row>
    <row r="54" spans="2:8">
      <c r="B54" s="33" t="s">
        <v>89</v>
      </c>
      <c r="C54" s="105">
        <v>951.88166899999999</v>
      </c>
      <c r="D54" s="105">
        <v>475.94077798999984</v>
      </c>
      <c r="E54" s="30"/>
    </row>
    <row r="55" spans="2:8">
      <c r="B55" s="32" t="s">
        <v>90</v>
      </c>
      <c r="C55" s="29">
        <f>C56</f>
        <v>646.66948300000001</v>
      </c>
      <c r="D55" s="29">
        <f>D56</f>
        <v>297.58916182000002</v>
      </c>
      <c r="E55" s="30"/>
    </row>
    <row r="56" spans="2:8">
      <c r="B56" s="33" t="s">
        <v>91</v>
      </c>
      <c r="C56" s="30">
        <v>646.66948300000001</v>
      </c>
      <c r="D56" s="105">
        <v>297.58916182000002</v>
      </c>
      <c r="E56" s="30"/>
    </row>
    <row r="57" spans="2:8">
      <c r="B57" s="26" t="s">
        <v>43</v>
      </c>
      <c r="C57" s="28">
        <f>C58</f>
        <v>155685.24232999998</v>
      </c>
      <c r="D57" s="28">
        <f>D58</f>
        <v>55777.930989389992</v>
      </c>
      <c r="E57" s="30"/>
    </row>
    <row r="58" spans="2:8">
      <c r="B58" s="32" t="s">
        <v>52</v>
      </c>
      <c r="C58" s="29">
        <f>SUM(C59:C62)</f>
        <v>155685.24232999998</v>
      </c>
      <c r="D58" s="29">
        <f>SUM(D59:D62)</f>
        <v>55777.930989389992</v>
      </c>
      <c r="E58" s="30"/>
    </row>
    <row r="59" spans="2:8">
      <c r="B59" s="33" t="s">
        <v>62</v>
      </c>
      <c r="C59" s="30">
        <v>3000</v>
      </c>
      <c r="D59" s="105">
        <v>2000</v>
      </c>
      <c r="E59" s="30"/>
    </row>
    <row r="60" spans="2:8">
      <c r="B60" s="33" t="s">
        <v>63</v>
      </c>
      <c r="C60" s="30">
        <v>500</v>
      </c>
      <c r="D60" s="105">
        <v>0</v>
      </c>
      <c r="E60" s="30"/>
      <c r="H60" s="50"/>
    </row>
    <row r="61" spans="2:8">
      <c r="B61" s="33" t="s">
        <v>76</v>
      </c>
      <c r="C61" s="30">
        <v>133143.17131899999</v>
      </c>
      <c r="D61" s="105">
        <v>52954.786695039991</v>
      </c>
      <c r="E61" s="30"/>
    </row>
    <row r="62" spans="2:8">
      <c r="B62" s="33" t="s">
        <v>77</v>
      </c>
      <c r="C62" s="30">
        <v>19042.071011</v>
      </c>
      <c r="D62" s="105">
        <v>823.14429435000011</v>
      </c>
      <c r="E62" s="30"/>
    </row>
    <row r="63" spans="2:8">
      <c r="B63" s="35" t="s">
        <v>92</v>
      </c>
      <c r="C63" s="31">
        <f>C13+C57</f>
        <v>1403263.338155</v>
      </c>
      <c r="D63" s="31">
        <f>(D13+D57)</f>
        <v>589586.6109090097</v>
      </c>
      <c r="E63" s="30"/>
    </row>
    <row r="64" spans="2:8">
      <c r="B64" s="15" t="s">
        <v>27</v>
      </c>
      <c r="C64" s="15"/>
      <c r="D64" s="16"/>
      <c r="E64" s="30"/>
    </row>
    <row r="65" spans="2:5" ht="34.15" customHeight="1">
      <c r="B65" s="146" t="s">
        <v>3173</v>
      </c>
      <c r="C65" s="146"/>
      <c r="D65" s="146"/>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E146" sqref="E14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8" t="s">
        <v>0</v>
      </c>
      <c r="B1" s="138"/>
      <c r="C1" s="138"/>
      <c r="D1" s="138"/>
    </row>
    <row r="2" spans="1:6" ht="21" customHeight="1">
      <c r="A2" s="139" t="s">
        <v>1</v>
      </c>
      <c r="B2" s="139"/>
      <c r="C2" s="139"/>
      <c r="D2" s="139"/>
    </row>
    <row r="3" spans="1:6" ht="15" customHeight="1">
      <c r="A3" s="147" t="s">
        <v>2</v>
      </c>
      <c r="B3" s="147"/>
      <c r="C3" s="147"/>
      <c r="D3" s="147"/>
    </row>
    <row r="5" spans="1:6" ht="18.75" customHeight="1">
      <c r="A5" s="149" t="s">
        <v>30</v>
      </c>
      <c r="B5" s="149"/>
      <c r="C5" s="149"/>
      <c r="D5" s="149"/>
    </row>
    <row r="6" spans="1:6" ht="18.75" customHeight="1">
      <c r="A6" s="149" t="s">
        <v>93</v>
      </c>
      <c r="B6" s="149"/>
      <c r="C6" s="149"/>
      <c r="D6" s="149"/>
    </row>
    <row r="7" spans="1:6" ht="18.75">
      <c r="A7" s="142" t="s">
        <v>3175</v>
      </c>
      <c r="B7" s="142"/>
      <c r="C7" s="142"/>
      <c r="D7" s="142"/>
    </row>
    <row r="8" spans="1:6" ht="15.75">
      <c r="A8" s="151" t="s">
        <v>5</v>
      </c>
      <c r="B8" s="151"/>
      <c r="C8" s="151"/>
      <c r="D8" s="151"/>
    </row>
    <row r="11" spans="1:6" ht="15" customHeight="1">
      <c r="B11" s="150" t="s">
        <v>6</v>
      </c>
      <c r="C11" s="53" t="s">
        <v>7</v>
      </c>
      <c r="D11" s="152" t="s">
        <v>8</v>
      </c>
    </row>
    <row r="12" spans="1:6">
      <c r="B12" s="150"/>
      <c r="C12" s="59" t="s">
        <v>9</v>
      </c>
      <c r="D12" s="152"/>
    </row>
    <row r="13" spans="1:6">
      <c r="B13" s="23" t="s">
        <v>15</v>
      </c>
      <c r="C13" s="20">
        <f>C14+C37+C71+C96+C138</f>
        <v>1247578.095825</v>
      </c>
      <c r="D13" s="29">
        <f>D14+D37+D71+D96+D138</f>
        <v>533808.67991961993</v>
      </c>
    </row>
    <row r="14" spans="1:6" s="7" customFormat="1">
      <c r="B14" s="127" t="s">
        <v>94</v>
      </c>
      <c r="C14" s="107">
        <f>C15+C22+C25+C29</f>
        <v>197661.01551399997</v>
      </c>
      <c r="D14" s="107">
        <f>D15+D22+D25+D29</f>
        <v>85042.888063349994</v>
      </c>
      <c r="E14"/>
      <c r="F14"/>
    </row>
    <row r="15" spans="1:6" s="7" customFormat="1">
      <c r="B15" s="45" t="s">
        <v>95</v>
      </c>
      <c r="C15" s="106">
        <f>SUM(C16:C21)</f>
        <v>87046.015518999979</v>
      </c>
      <c r="D15" s="106">
        <f>SUM(D16:D21)</f>
        <v>37504.833923479993</v>
      </c>
      <c r="E15"/>
      <c r="F15"/>
    </row>
    <row r="16" spans="1:6" s="7" customFormat="1">
      <c r="B16" s="19" t="s">
        <v>96</v>
      </c>
      <c r="C16" s="105">
        <v>6812.2060220000003</v>
      </c>
      <c r="D16" s="105">
        <v>3482.6333546899968</v>
      </c>
      <c r="E16"/>
      <c r="F16"/>
    </row>
    <row r="17" spans="2:6" s="7" customFormat="1">
      <c r="B17" s="19" t="s">
        <v>97</v>
      </c>
      <c r="C17" s="105">
        <v>47551.226650999997</v>
      </c>
      <c r="D17" s="105">
        <v>17220.37086961999</v>
      </c>
      <c r="E17"/>
      <c r="F17"/>
    </row>
    <row r="18" spans="2:6" s="7" customFormat="1">
      <c r="B18" s="19" t="s">
        <v>98</v>
      </c>
      <c r="C18" s="105">
        <v>23088.519886999999</v>
      </c>
      <c r="D18" s="105">
        <v>12062.652364090001</v>
      </c>
      <c r="E18"/>
      <c r="F18"/>
    </row>
    <row r="19" spans="2:6" s="7" customFormat="1">
      <c r="B19" s="19" t="s">
        <v>99</v>
      </c>
      <c r="C19" s="105">
        <v>8958.1169059999993</v>
      </c>
      <c r="D19" s="105">
        <v>4479.3397366700019</v>
      </c>
      <c r="E19"/>
      <c r="F19"/>
    </row>
    <row r="20" spans="2:6" s="7" customFormat="1">
      <c r="B20" s="19" t="s">
        <v>100</v>
      </c>
      <c r="C20" s="105">
        <v>624.56965300000002</v>
      </c>
      <c r="D20" s="105">
        <v>259.83759840999988</v>
      </c>
      <c r="E20"/>
      <c r="F20"/>
    </row>
    <row r="21" spans="2:6" s="7" customFormat="1" ht="12" customHeight="1">
      <c r="B21" s="19" t="s">
        <v>101</v>
      </c>
      <c r="C21" s="105">
        <v>11.3764</v>
      </c>
      <c r="D21" s="105">
        <v>0</v>
      </c>
      <c r="E21"/>
      <c r="F21"/>
    </row>
    <row r="22" spans="2:6" s="7" customFormat="1">
      <c r="B22" s="45" t="s">
        <v>102</v>
      </c>
      <c r="C22" s="106">
        <f>SUM(C23:C24)</f>
        <v>11590.710885999999</v>
      </c>
      <c r="D22" s="106">
        <f>SUM(D23:D24)</f>
        <v>4836.4545023000001</v>
      </c>
      <c r="E22"/>
      <c r="F22"/>
    </row>
    <row r="23" spans="2:6" s="7" customFormat="1">
      <c r="B23" s="19" t="s">
        <v>103</v>
      </c>
      <c r="C23" s="105">
        <v>3716.6146869999998</v>
      </c>
      <c r="D23" s="105">
        <v>1612.4972228700001</v>
      </c>
      <c r="E23"/>
      <c r="F23"/>
    </row>
    <row r="24" spans="2:6" s="7" customFormat="1">
      <c r="B24" s="19" t="s">
        <v>104</v>
      </c>
      <c r="C24" s="105">
        <v>7874.0961989999996</v>
      </c>
      <c r="D24" s="105">
        <v>3223.9572794300002</v>
      </c>
      <c r="E24"/>
      <c r="F24"/>
    </row>
    <row r="25" spans="2:6" s="7" customFormat="1">
      <c r="B25" s="45" t="s">
        <v>105</v>
      </c>
      <c r="C25" s="106">
        <f>SUM(C26:C28)</f>
        <v>42631.638927</v>
      </c>
      <c r="D25" s="106">
        <f>SUM(D26:D28)</f>
        <v>18577.085558229999</v>
      </c>
      <c r="E25"/>
      <c r="F25"/>
    </row>
    <row r="26" spans="2:6" s="7" customFormat="1">
      <c r="B26" s="19" t="s">
        <v>106</v>
      </c>
      <c r="C26" s="105">
        <v>38920.161756000001</v>
      </c>
      <c r="D26" s="105">
        <v>17574.168931979999</v>
      </c>
      <c r="E26"/>
      <c r="F26"/>
    </row>
    <row r="27" spans="2:6" s="7" customFormat="1">
      <c r="B27" s="19" t="s">
        <v>107</v>
      </c>
      <c r="C27" s="105">
        <v>3641.2148619999998</v>
      </c>
      <c r="D27" s="105">
        <v>972.7434169500001</v>
      </c>
      <c r="E27"/>
      <c r="F27"/>
    </row>
    <row r="28" spans="2:6" s="7" customFormat="1">
      <c r="B28" s="19" t="s">
        <v>108</v>
      </c>
      <c r="C28" s="105">
        <v>70.262309000000002</v>
      </c>
      <c r="D28" s="105">
        <v>30.1732093</v>
      </c>
      <c r="E28"/>
      <c r="F28"/>
    </row>
    <row r="29" spans="2:6" s="7" customFormat="1">
      <c r="B29" s="45" t="s">
        <v>109</v>
      </c>
      <c r="C29" s="106">
        <f>SUM(C30:C36)</f>
        <v>56392.650181999998</v>
      </c>
      <c r="D29" s="106">
        <f>SUM(D30:D36)</f>
        <v>24124.514079340006</v>
      </c>
      <c r="E29"/>
      <c r="F29"/>
    </row>
    <row r="30" spans="2:6" s="7" customFormat="1">
      <c r="B30" s="19" t="s">
        <v>110</v>
      </c>
      <c r="C30" s="105">
        <v>28731.119006000001</v>
      </c>
      <c r="D30" s="105">
        <v>10428.333191329992</v>
      </c>
      <c r="E30"/>
      <c r="F30"/>
    </row>
    <row r="31" spans="2:6" s="7" customFormat="1">
      <c r="B31" s="19" t="s">
        <v>111</v>
      </c>
      <c r="C31" s="105">
        <v>562.62126999999998</v>
      </c>
      <c r="D31" s="105">
        <v>377.67461952999986</v>
      </c>
      <c r="E31"/>
      <c r="F31"/>
    </row>
    <row r="32" spans="2:6" s="7" customFormat="1">
      <c r="B32" s="19" t="s">
        <v>112</v>
      </c>
      <c r="C32" s="105">
        <v>17673.625978</v>
      </c>
      <c r="D32" s="105">
        <v>8895.5819916000091</v>
      </c>
      <c r="E32"/>
      <c r="F32"/>
    </row>
    <row r="33" spans="2:8" s="7" customFormat="1">
      <c r="B33" s="19" t="s">
        <v>113</v>
      </c>
      <c r="C33" s="105">
        <v>1385.4499780000001</v>
      </c>
      <c r="D33" s="105">
        <v>695.30460172000005</v>
      </c>
      <c r="E33"/>
      <c r="F33"/>
    </row>
    <row r="34" spans="2:8" s="7" customFormat="1">
      <c r="B34" s="19" t="s">
        <v>114</v>
      </c>
      <c r="C34" s="105">
        <v>2563.6083480000002</v>
      </c>
      <c r="D34" s="105">
        <v>932.42204933000016</v>
      </c>
      <c r="E34"/>
      <c r="F34"/>
    </row>
    <row r="35" spans="2:8" s="7" customFormat="1">
      <c r="B35" s="19" t="s">
        <v>115</v>
      </c>
      <c r="C35" s="105">
        <v>69.018726999999998</v>
      </c>
      <c r="D35" s="105">
        <v>31.707599999999999</v>
      </c>
      <c r="E35"/>
      <c r="F35"/>
    </row>
    <row r="36" spans="2:8" s="7" customFormat="1">
      <c r="B36" s="19" t="s">
        <v>116</v>
      </c>
      <c r="C36" s="105">
        <v>5407.2068749999999</v>
      </c>
      <c r="D36" s="105">
        <v>2763.4900258300013</v>
      </c>
      <c r="E36"/>
      <c r="F36"/>
    </row>
    <row r="37" spans="2:8" s="7" customFormat="1">
      <c r="B37" s="127" t="s">
        <v>117</v>
      </c>
      <c r="C37" s="106">
        <f>C38+C42+C47+C49+C54+C57+C63+C65+C67</f>
        <v>209176.93458200002</v>
      </c>
      <c r="D37" s="106">
        <f>D38+D42+D47+D49+D54+D57+D63+D65+D67</f>
        <v>97422.234483519962</v>
      </c>
      <c r="E37"/>
      <c r="F37"/>
    </row>
    <row r="38" spans="2:8" s="7" customFormat="1">
      <c r="B38" s="45" t="s">
        <v>118</v>
      </c>
      <c r="C38" s="106">
        <f>SUM(C39:C41)</f>
        <v>29167.495803999998</v>
      </c>
      <c r="D38" s="106">
        <f>SUM(D39:D41)</f>
        <v>8365.6863753100024</v>
      </c>
      <c r="E38"/>
      <c r="F38"/>
    </row>
    <row r="39" spans="2:8" s="7" customFormat="1">
      <c r="B39" s="19" t="s">
        <v>119</v>
      </c>
      <c r="C39" s="105">
        <v>27454.524234</v>
      </c>
      <c r="D39" s="105">
        <v>7755.3903085400025</v>
      </c>
      <c r="E39"/>
      <c r="F39"/>
    </row>
    <row r="40" spans="2:8">
      <c r="B40" s="19" t="s">
        <v>120</v>
      </c>
      <c r="C40" s="105">
        <v>1462.0584799999999</v>
      </c>
      <c r="D40" s="105">
        <v>514.45301415999995</v>
      </c>
      <c r="G40" s="7"/>
      <c r="H40" s="7"/>
    </row>
    <row r="41" spans="2:8">
      <c r="B41" s="19" t="s">
        <v>121</v>
      </c>
      <c r="C41" s="105">
        <v>250.91309000000001</v>
      </c>
      <c r="D41" s="105">
        <v>95.843052610000029</v>
      </c>
      <c r="G41" s="7"/>
      <c r="H41" s="7"/>
    </row>
    <row r="42" spans="2:8">
      <c r="B42" s="45" t="s">
        <v>122</v>
      </c>
      <c r="C42" s="106">
        <f>SUM(C43:C46)</f>
        <v>15112.730110999997</v>
      </c>
      <c r="D42" s="106">
        <f>SUM(D43:D46)</f>
        <v>8351.9506131399958</v>
      </c>
      <c r="G42" s="7"/>
      <c r="H42" s="7"/>
    </row>
    <row r="43" spans="2:8">
      <c r="B43" s="19" t="s">
        <v>123</v>
      </c>
      <c r="C43" s="105">
        <v>10013.952660999999</v>
      </c>
      <c r="D43" s="105">
        <v>6335.2439770199971</v>
      </c>
      <c r="G43" s="7"/>
      <c r="H43" s="7"/>
    </row>
    <row r="44" spans="2:8">
      <c r="B44" s="19" t="s">
        <v>124</v>
      </c>
      <c r="C44" s="105">
        <v>185.31585100000001</v>
      </c>
      <c r="D44" s="105">
        <v>75.649478000000002</v>
      </c>
      <c r="G44" s="7"/>
      <c r="H44" s="7"/>
    </row>
    <row r="45" spans="2:8">
      <c r="B45" s="19" t="s">
        <v>125</v>
      </c>
      <c r="C45" s="105">
        <v>679.31603399999995</v>
      </c>
      <c r="D45" s="105">
        <v>197.38979528000004</v>
      </c>
      <c r="G45" s="7"/>
      <c r="H45" s="7"/>
    </row>
    <row r="46" spans="2:8">
      <c r="B46" s="19" t="s">
        <v>126</v>
      </c>
      <c r="C46" s="105">
        <v>4234.1455649999998</v>
      </c>
      <c r="D46" s="105">
        <v>1743.667362839999</v>
      </c>
      <c r="G46" s="7"/>
      <c r="H46" s="7"/>
    </row>
    <row r="47" spans="2:8">
      <c r="B47" s="45" t="s">
        <v>127</v>
      </c>
      <c r="C47" s="106">
        <f>C48</f>
        <v>6626.6632099999997</v>
      </c>
      <c r="D47" s="106">
        <f>D48</f>
        <v>2907.0656740600002</v>
      </c>
      <c r="G47" s="7"/>
      <c r="H47" s="7"/>
    </row>
    <row r="48" spans="2:8">
      <c r="B48" s="19" t="s">
        <v>128</v>
      </c>
      <c r="C48" s="105">
        <v>6626.6632099999997</v>
      </c>
      <c r="D48" s="105">
        <v>2907.0656740600002</v>
      </c>
      <c r="G48" s="7"/>
      <c r="H48" s="7"/>
    </row>
    <row r="49" spans="2:8">
      <c r="B49" s="45" t="s">
        <v>129</v>
      </c>
      <c r="C49" s="106">
        <f>SUM(C50:C53)</f>
        <v>76290.465115999992</v>
      </c>
      <c r="D49" s="106">
        <f>SUM(D50:D53)</f>
        <v>43512.031259459989</v>
      </c>
      <c r="G49" s="7"/>
      <c r="H49" s="7"/>
    </row>
    <row r="50" spans="2:8">
      <c r="B50" s="19" t="s">
        <v>130</v>
      </c>
      <c r="C50" s="105">
        <v>210.33202199999999</v>
      </c>
      <c r="D50" s="105">
        <v>4.4424345899999995</v>
      </c>
      <c r="G50" s="7"/>
      <c r="H50" s="7"/>
    </row>
    <row r="51" spans="2:8">
      <c r="B51" s="19" t="s">
        <v>131</v>
      </c>
      <c r="C51" s="105">
        <v>73959.093450999993</v>
      </c>
      <c r="D51" s="105">
        <v>42830.332189229994</v>
      </c>
      <c r="G51" s="7"/>
      <c r="H51" s="7"/>
    </row>
    <row r="52" spans="2:8">
      <c r="B52" s="19" t="s">
        <v>132</v>
      </c>
      <c r="C52" s="105">
        <v>0.4</v>
      </c>
      <c r="D52" s="105">
        <v>0</v>
      </c>
      <c r="G52" s="7"/>
      <c r="H52" s="7"/>
    </row>
    <row r="53" spans="2:8">
      <c r="B53" s="19" t="s">
        <v>133</v>
      </c>
      <c r="C53" s="105">
        <v>2120.639643</v>
      </c>
      <c r="D53" s="105">
        <v>677.25663564000035</v>
      </c>
      <c r="G53" s="7"/>
      <c r="H53" s="7"/>
    </row>
    <row r="54" spans="2:8">
      <c r="B54" s="45" t="s">
        <v>134</v>
      </c>
      <c r="C54" s="106">
        <f>SUM(C55:C56)</f>
        <v>619.41767500000003</v>
      </c>
      <c r="D54" s="106">
        <f>SUM(D55:D56)</f>
        <v>264.88512775999993</v>
      </c>
      <c r="G54" s="7"/>
      <c r="H54" s="7"/>
    </row>
    <row r="55" spans="2:8">
      <c r="B55" s="19" t="s">
        <v>135</v>
      </c>
      <c r="C55" s="105">
        <v>619.41767500000003</v>
      </c>
      <c r="D55" s="105">
        <v>247.63356497999993</v>
      </c>
      <c r="G55" s="7"/>
      <c r="H55" s="7"/>
    </row>
    <row r="56" spans="2:8">
      <c r="B56" s="19" t="s">
        <v>1497</v>
      </c>
      <c r="C56" s="105">
        <v>0</v>
      </c>
      <c r="D56" s="105">
        <v>17.25156278</v>
      </c>
      <c r="G56" s="7"/>
      <c r="H56" s="7"/>
    </row>
    <row r="57" spans="2:8">
      <c r="B57" s="45" t="s">
        <v>136</v>
      </c>
      <c r="C57" s="106">
        <f>SUM(C58:C62)</f>
        <v>67607.726815999995</v>
      </c>
      <c r="D57" s="106">
        <f>SUM(D58:D62)</f>
        <v>31584.059243279989</v>
      </c>
      <c r="G57" s="7"/>
      <c r="H57" s="7"/>
    </row>
    <row r="58" spans="2:8">
      <c r="B58" s="19" t="s">
        <v>137</v>
      </c>
      <c r="C58" s="105">
        <v>30352.778077999999</v>
      </c>
      <c r="D58" s="105">
        <v>14920.973274679995</v>
      </c>
      <c r="G58" s="7"/>
      <c r="H58" s="7"/>
    </row>
    <row r="59" spans="2:8">
      <c r="B59" s="19" t="s">
        <v>138</v>
      </c>
      <c r="C59" s="105">
        <v>91.084003999999993</v>
      </c>
      <c r="D59" s="105">
        <v>22.73896096</v>
      </c>
      <c r="G59" s="7"/>
      <c r="H59" s="7"/>
    </row>
    <row r="60" spans="2:8">
      <c r="B60" s="19" t="s">
        <v>139</v>
      </c>
      <c r="C60" s="105">
        <v>30418.352501000001</v>
      </c>
      <c r="D60" s="105">
        <v>13912.162221819997</v>
      </c>
      <c r="G60" s="7"/>
      <c r="H60" s="7"/>
    </row>
    <row r="61" spans="2:8">
      <c r="B61" s="19" t="s">
        <v>140</v>
      </c>
      <c r="C61" s="105">
        <v>3786.7</v>
      </c>
      <c r="D61" s="105">
        <v>1598.4263168400003</v>
      </c>
      <c r="G61" s="7"/>
      <c r="H61" s="7"/>
    </row>
    <row r="62" spans="2:8">
      <c r="B62" s="19" t="s">
        <v>141</v>
      </c>
      <c r="C62" s="105">
        <v>2958.8122330000001</v>
      </c>
      <c r="D62" s="105">
        <v>1129.7584689799996</v>
      </c>
      <c r="G62" s="7"/>
      <c r="H62" s="7"/>
    </row>
    <row r="63" spans="2:8">
      <c r="B63" s="45" t="s">
        <v>142</v>
      </c>
      <c r="C63" s="106">
        <f>C64</f>
        <v>2896.4838639999998</v>
      </c>
      <c r="D63" s="106">
        <f>D64</f>
        <v>951.96951242000011</v>
      </c>
      <c r="G63" s="7"/>
      <c r="H63" s="7"/>
    </row>
    <row r="64" spans="2:8">
      <c r="B64" s="19" t="s">
        <v>143</v>
      </c>
      <c r="C64" s="105">
        <v>2896.4838639999998</v>
      </c>
      <c r="D64" s="105">
        <v>951.96951242000011</v>
      </c>
      <c r="G64" s="7"/>
      <c r="H64" s="7"/>
    </row>
    <row r="65" spans="2:8">
      <c r="B65" s="45" t="s">
        <v>144</v>
      </c>
      <c r="C65" s="106">
        <f>C66</f>
        <v>149.70302000000001</v>
      </c>
      <c r="D65" s="106">
        <f>D66</f>
        <v>74.851510019999992</v>
      </c>
      <c r="G65" s="7"/>
      <c r="H65" s="7"/>
    </row>
    <row r="66" spans="2:8">
      <c r="B66" s="19" t="s">
        <v>145</v>
      </c>
      <c r="C66" s="105">
        <v>149.70302000000001</v>
      </c>
      <c r="D66" s="105">
        <v>74.851510019999992</v>
      </c>
      <c r="G66" s="7"/>
      <c r="H66" s="7"/>
    </row>
    <row r="67" spans="2:8">
      <c r="B67" s="45" t="s">
        <v>146</v>
      </c>
      <c r="C67" s="106">
        <f>SUM(C68:C70)</f>
        <v>10706.248966000001</v>
      </c>
      <c r="D67" s="106">
        <f>SUM(D68:D70)</f>
        <v>1409.7351680700006</v>
      </c>
      <c r="G67" s="7"/>
      <c r="H67" s="7"/>
    </row>
    <row r="68" spans="2:8">
      <c r="B68" s="19" t="s">
        <v>1318</v>
      </c>
      <c r="C68" s="106">
        <v>0</v>
      </c>
      <c r="D68" s="105">
        <v>55.13111636</v>
      </c>
      <c r="G68" s="7"/>
      <c r="H68" s="7"/>
    </row>
    <row r="69" spans="2:8">
      <c r="B69" s="19" t="s">
        <v>147</v>
      </c>
      <c r="C69" s="105">
        <v>0.23400000000000001</v>
      </c>
      <c r="D69" s="105">
        <v>0</v>
      </c>
      <c r="G69" s="7"/>
      <c r="H69" s="7"/>
    </row>
    <row r="70" spans="2:8">
      <c r="B70" s="19" t="s">
        <v>148</v>
      </c>
      <c r="C70" s="105">
        <v>10706.014966000001</v>
      </c>
      <c r="D70" s="105">
        <v>1354.6040517100005</v>
      </c>
      <c r="G70" s="7"/>
      <c r="H70" s="7"/>
    </row>
    <row r="71" spans="2:8">
      <c r="B71" s="127" t="s">
        <v>149</v>
      </c>
      <c r="C71" s="106">
        <f>C72+C76+C89</f>
        <v>8813.3572870000007</v>
      </c>
      <c r="D71" s="106">
        <f>D72+D76+D89</f>
        <v>2982.8001566300049</v>
      </c>
      <c r="G71" s="7"/>
      <c r="H71" s="7"/>
    </row>
    <row r="72" spans="2:8">
      <c r="B72" s="45" t="s">
        <v>150</v>
      </c>
      <c r="C72" s="106">
        <f>SUM(C73:C75)</f>
        <v>398.496194</v>
      </c>
      <c r="D72" s="106">
        <f>SUM(D73:D75)</f>
        <v>120.09952813</v>
      </c>
      <c r="G72" s="7"/>
      <c r="H72" s="7"/>
    </row>
    <row r="73" spans="2:8">
      <c r="B73" s="19" t="s">
        <v>151</v>
      </c>
      <c r="C73" s="105">
        <v>233.21052900000001</v>
      </c>
      <c r="D73" s="105">
        <v>108.93799919</v>
      </c>
      <c r="G73" s="7"/>
      <c r="H73" s="7"/>
    </row>
    <row r="74" spans="2:8">
      <c r="B74" s="19" t="s">
        <v>152</v>
      </c>
      <c r="C74" s="105">
        <v>73.982265999999996</v>
      </c>
      <c r="D74" s="105">
        <v>3.0000000000000001E-3</v>
      </c>
      <c r="G74" s="7"/>
      <c r="H74" s="7"/>
    </row>
    <row r="75" spans="2:8">
      <c r="B75" s="19" t="s">
        <v>153</v>
      </c>
      <c r="C75" s="105">
        <v>91.303398999999999</v>
      </c>
      <c r="D75" s="105">
        <v>11.15852894</v>
      </c>
      <c r="G75" s="7"/>
      <c r="H75" s="7"/>
    </row>
    <row r="76" spans="2:8">
      <c r="B76" s="45" t="s">
        <v>154</v>
      </c>
      <c r="C76" s="106">
        <f>SUM(C77:C88)</f>
        <v>7783.9568980000004</v>
      </c>
      <c r="D76" s="106">
        <f>SUM(D77:D88)</f>
        <v>2636.0506701400045</v>
      </c>
      <c r="G76" s="7"/>
      <c r="H76" s="7"/>
    </row>
    <row r="77" spans="2:8">
      <c r="B77" s="19" t="s">
        <v>1292</v>
      </c>
      <c r="C77" s="106">
        <v>0</v>
      </c>
      <c r="D77" s="105">
        <v>14.6</v>
      </c>
      <c r="G77" s="7"/>
      <c r="H77" s="7"/>
    </row>
    <row r="78" spans="2:8">
      <c r="B78" s="19" t="s">
        <v>155</v>
      </c>
      <c r="C78" s="105">
        <v>1012.470342</v>
      </c>
      <c r="D78" s="105">
        <v>13.76108977</v>
      </c>
      <c r="G78" s="7"/>
      <c r="H78" s="7"/>
    </row>
    <row r="79" spans="2:8">
      <c r="B79" s="19" t="s">
        <v>156</v>
      </c>
      <c r="C79" s="105">
        <v>149.322587</v>
      </c>
      <c r="D79" s="105">
        <v>60.386662879999996</v>
      </c>
      <c r="G79" s="7"/>
      <c r="H79" s="7"/>
    </row>
    <row r="80" spans="2:8">
      <c r="B80" s="19" t="s">
        <v>157</v>
      </c>
      <c r="C80" s="105">
        <v>29.669868000000001</v>
      </c>
      <c r="D80" s="105">
        <v>7.7509362699999995</v>
      </c>
      <c r="G80" s="7"/>
      <c r="H80" s="7"/>
    </row>
    <row r="81" spans="2:8">
      <c r="B81" s="19" t="s">
        <v>158</v>
      </c>
      <c r="C81" s="105">
        <v>18.650001</v>
      </c>
      <c r="D81" s="105">
        <v>0.53642880000000004</v>
      </c>
      <c r="G81" s="7"/>
      <c r="H81" s="7"/>
    </row>
    <row r="82" spans="2:8">
      <c r="B82" s="19" t="s">
        <v>159</v>
      </c>
      <c r="C82" s="105">
        <v>245.42018200000001</v>
      </c>
      <c r="D82" s="105">
        <v>86.836878849999991</v>
      </c>
      <c r="G82" s="7"/>
      <c r="H82" s="7"/>
    </row>
    <row r="83" spans="2:8">
      <c r="B83" s="19" t="s">
        <v>160</v>
      </c>
      <c r="C83" s="105">
        <v>962.91654400000004</v>
      </c>
      <c r="D83" s="105">
        <v>758.5679523299998</v>
      </c>
      <c r="G83" s="7"/>
      <c r="H83" s="7"/>
    </row>
    <row r="84" spans="2:8">
      <c r="B84" s="19" t="s">
        <v>161</v>
      </c>
      <c r="C84" s="105">
        <v>7.2203889999999999</v>
      </c>
      <c r="D84" s="105">
        <v>0</v>
      </c>
      <c r="G84" s="7"/>
      <c r="H84" s="7"/>
    </row>
    <row r="85" spans="2:8">
      <c r="B85" s="19" t="s">
        <v>162</v>
      </c>
      <c r="C85" s="105">
        <v>191.213528</v>
      </c>
      <c r="D85" s="105">
        <v>57.722524770000007</v>
      </c>
      <c r="G85" s="7"/>
      <c r="H85" s="7"/>
    </row>
    <row r="86" spans="2:8">
      <c r="B86" s="19" t="s">
        <v>163</v>
      </c>
      <c r="C86" s="105">
        <v>20.417625999999998</v>
      </c>
      <c r="D86" s="105">
        <v>67.545551769999989</v>
      </c>
      <c r="G86" s="7"/>
      <c r="H86" s="7"/>
    </row>
    <row r="87" spans="2:8">
      <c r="B87" s="19" t="s">
        <v>164</v>
      </c>
      <c r="C87" s="105">
        <v>9.1999999999999993</v>
      </c>
      <c r="D87" s="105">
        <v>3.1492422200000001</v>
      </c>
      <c r="G87" s="7"/>
      <c r="H87" s="7"/>
    </row>
    <row r="88" spans="2:8">
      <c r="B88" s="19" t="s">
        <v>165</v>
      </c>
      <c r="C88" s="105">
        <v>5137.4558310000002</v>
      </c>
      <c r="D88" s="105">
        <v>1565.1934024800046</v>
      </c>
      <c r="G88" s="7"/>
      <c r="H88" s="7"/>
    </row>
    <row r="89" spans="2:8">
      <c r="B89" s="45" t="s">
        <v>166</v>
      </c>
      <c r="C89" s="106">
        <f>SUM(C90:C95)</f>
        <v>630.90419500000007</v>
      </c>
      <c r="D89" s="106">
        <f>SUM(D90:D95)</f>
        <v>226.64995836000006</v>
      </c>
      <c r="G89" s="7"/>
      <c r="H89" s="7"/>
    </row>
    <row r="90" spans="2:8">
      <c r="B90" s="19" t="s">
        <v>167</v>
      </c>
      <c r="C90" s="105">
        <v>353.09912200000002</v>
      </c>
      <c r="D90" s="105">
        <v>110.79313598</v>
      </c>
      <c r="G90" s="7"/>
      <c r="H90" s="7"/>
    </row>
    <row r="91" spans="2:8">
      <c r="B91" s="19" t="s">
        <v>168</v>
      </c>
      <c r="C91" s="105">
        <v>4.5355160000000003</v>
      </c>
      <c r="D91" s="105">
        <v>1.9302242399999998</v>
      </c>
      <c r="G91" s="7"/>
      <c r="H91" s="7"/>
    </row>
    <row r="92" spans="2:8">
      <c r="B92" s="19" t="s">
        <v>169</v>
      </c>
      <c r="C92" s="105">
        <v>147.059247</v>
      </c>
      <c r="D92" s="105">
        <v>64.011818370000043</v>
      </c>
      <c r="G92" s="7"/>
      <c r="H92" s="7"/>
    </row>
    <row r="93" spans="2:8">
      <c r="B93" s="19" t="s">
        <v>170</v>
      </c>
      <c r="C93" s="105">
        <v>16</v>
      </c>
      <c r="D93" s="105">
        <v>1.2954695399999998</v>
      </c>
      <c r="G93" s="7"/>
      <c r="H93" s="7"/>
    </row>
    <row r="94" spans="2:8">
      <c r="B94" s="19" t="s">
        <v>171</v>
      </c>
      <c r="C94" s="105">
        <v>6.5484390000000001</v>
      </c>
      <c r="D94" s="105">
        <v>3.0340996199999997</v>
      </c>
      <c r="G94" s="7"/>
      <c r="H94" s="7"/>
    </row>
    <row r="95" spans="2:8">
      <c r="B95" s="19" t="s">
        <v>172</v>
      </c>
      <c r="C95" s="105">
        <v>103.661871</v>
      </c>
      <c r="D95" s="105">
        <v>45.585210610000011</v>
      </c>
      <c r="G95" s="7"/>
      <c r="H95" s="7"/>
    </row>
    <row r="96" spans="2:8">
      <c r="B96" s="127" t="s">
        <v>173</v>
      </c>
      <c r="C96" s="106">
        <f>C97+C101+C107+C114+C126+C134</f>
        <v>578381.25184299995</v>
      </c>
      <c r="D96" s="106">
        <f>D97+D101+D107+D114+D126+D134</f>
        <v>230758.68085966998</v>
      </c>
      <c r="G96" s="7"/>
      <c r="H96" s="7"/>
    </row>
    <row r="97" spans="2:8">
      <c r="B97" s="45" t="s">
        <v>174</v>
      </c>
      <c r="C97" s="106">
        <f>SUM(C98:C100)</f>
        <v>31108.895165000002</v>
      </c>
      <c r="D97" s="106">
        <f>SUM(D98:D100)</f>
        <v>13440.21955473</v>
      </c>
      <c r="G97" s="7"/>
      <c r="H97" s="7"/>
    </row>
    <row r="98" spans="2:8">
      <c r="B98" s="19" t="s">
        <v>175</v>
      </c>
      <c r="C98" s="105">
        <v>8174.842103</v>
      </c>
      <c r="D98" s="105">
        <v>3702.0209608300001</v>
      </c>
      <c r="G98" s="7"/>
      <c r="H98" s="7"/>
    </row>
    <row r="99" spans="2:8">
      <c r="B99" s="19" t="s">
        <v>176</v>
      </c>
      <c r="C99" s="105">
        <v>513.27221599999996</v>
      </c>
      <c r="D99" s="105">
        <v>284.51188406</v>
      </c>
      <c r="G99" s="7"/>
      <c r="H99" s="7"/>
    </row>
    <row r="100" spans="2:8">
      <c r="B100" s="19" t="s">
        <v>177</v>
      </c>
      <c r="C100" s="105">
        <v>22420.780846000001</v>
      </c>
      <c r="D100" s="105">
        <v>9453.6867098399998</v>
      </c>
      <c r="G100" s="7"/>
      <c r="H100" s="7"/>
    </row>
    <row r="101" spans="2:8">
      <c r="B101" s="45" t="s">
        <v>178</v>
      </c>
      <c r="C101" s="106">
        <f>SUM(C102:C106)</f>
        <v>122301.21576600001</v>
      </c>
      <c r="D101" s="106">
        <f t="shared" ref="D101" si="0">SUM(D102:D106)</f>
        <v>57214.173780290002</v>
      </c>
      <c r="G101" s="7"/>
      <c r="H101" s="7"/>
    </row>
    <row r="102" spans="2:8">
      <c r="B102" s="19" t="s">
        <v>179</v>
      </c>
      <c r="C102" s="105">
        <v>11612.10059</v>
      </c>
      <c r="D102" s="105">
        <v>5717.2170937400006</v>
      </c>
      <c r="G102" s="7"/>
      <c r="H102" s="7"/>
    </row>
    <row r="103" spans="2:8">
      <c r="B103" s="19" t="s">
        <v>180</v>
      </c>
      <c r="C103" s="105">
        <v>8381.2366910000001</v>
      </c>
      <c r="D103" s="105">
        <v>4241.9367702400004</v>
      </c>
      <c r="G103" s="7"/>
      <c r="H103" s="7"/>
    </row>
    <row r="104" spans="2:8">
      <c r="B104" s="19" t="s">
        <v>181</v>
      </c>
      <c r="C104" s="105">
        <v>30.27</v>
      </c>
      <c r="D104" s="105">
        <v>6.4239797299999992</v>
      </c>
      <c r="G104" s="7"/>
      <c r="H104" s="7"/>
    </row>
    <row r="105" spans="2:8">
      <c r="B105" s="19" t="s">
        <v>182</v>
      </c>
      <c r="C105" s="105">
        <v>9.5212970000000006</v>
      </c>
      <c r="D105" s="105">
        <v>3.7499520700000004</v>
      </c>
      <c r="G105" s="7"/>
      <c r="H105" s="7"/>
    </row>
    <row r="106" spans="2:8">
      <c r="B106" s="19" t="s">
        <v>183</v>
      </c>
      <c r="C106" s="105">
        <v>102268.087188</v>
      </c>
      <c r="D106" s="105">
        <v>47244.845984510001</v>
      </c>
      <c r="G106" s="7"/>
      <c r="H106" s="7"/>
    </row>
    <row r="107" spans="2:8">
      <c r="B107" s="45" t="s">
        <v>184</v>
      </c>
      <c r="C107" s="128">
        <f>SUM(C108:C113)</f>
        <v>7710.6201000000001</v>
      </c>
      <c r="D107" s="106">
        <f>SUM(D108:D113)</f>
        <v>4036.928172630001</v>
      </c>
      <c r="G107" s="7"/>
      <c r="H107" s="7"/>
    </row>
    <row r="108" spans="2:8">
      <c r="B108" s="19" t="s">
        <v>185</v>
      </c>
      <c r="C108" s="105">
        <v>1104.844386</v>
      </c>
      <c r="D108" s="105">
        <v>652.13368727</v>
      </c>
      <c r="G108" s="7"/>
      <c r="H108" s="7"/>
    </row>
    <row r="109" spans="2:8">
      <c r="B109" s="19" t="s">
        <v>186</v>
      </c>
      <c r="C109" s="105">
        <v>848.06509200000005</v>
      </c>
      <c r="D109" s="105">
        <v>400.07456188000015</v>
      </c>
      <c r="G109" s="7"/>
      <c r="H109" s="7"/>
    </row>
    <row r="110" spans="2:8">
      <c r="B110" s="19" t="s">
        <v>187</v>
      </c>
      <c r="C110" s="105">
        <v>3658.717028</v>
      </c>
      <c r="D110" s="105">
        <v>1565.3976196000006</v>
      </c>
      <c r="G110" s="7"/>
      <c r="H110" s="7"/>
    </row>
    <row r="111" spans="2:8">
      <c r="B111" s="19" t="s">
        <v>1294</v>
      </c>
      <c r="C111" s="105">
        <v>0</v>
      </c>
      <c r="D111" s="105">
        <v>0.81929439999999998</v>
      </c>
      <c r="G111" s="7"/>
      <c r="H111" s="7"/>
    </row>
    <row r="112" spans="2:8">
      <c r="B112" s="19" t="s">
        <v>188</v>
      </c>
      <c r="C112" s="105">
        <v>172.32664199999999</v>
      </c>
      <c r="D112" s="105">
        <v>497.00255960000004</v>
      </c>
      <c r="G112" s="7"/>
      <c r="H112" s="7"/>
    </row>
    <row r="113" spans="2:8">
      <c r="B113" s="19" t="s">
        <v>189</v>
      </c>
      <c r="C113" s="105">
        <v>1926.666952</v>
      </c>
      <c r="D113" s="105">
        <v>921.50044987999979</v>
      </c>
      <c r="G113" s="7"/>
      <c r="H113" s="7"/>
    </row>
    <row r="114" spans="2:8">
      <c r="B114" s="45" t="s">
        <v>190</v>
      </c>
      <c r="C114" s="106">
        <f>SUM(C115:C125)</f>
        <v>276271.24826000002</v>
      </c>
      <c r="D114" s="106">
        <f>SUM(D115:D125)</f>
        <v>93690.721430610036</v>
      </c>
      <c r="G114" s="7"/>
      <c r="H114" s="7"/>
    </row>
    <row r="115" spans="2:8">
      <c r="B115" s="19" t="s">
        <v>191</v>
      </c>
      <c r="C115" s="105">
        <v>13283.115024000001</v>
      </c>
      <c r="D115" s="105">
        <v>5395.6347405800034</v>
      </c>
      <c r="G115" s="7"/>
      <c r="H115" s="7"/>
    </row>
    <row r="116" spans="2:8">
      <c r="B116" s="19" t="s">
        <v>1498</v>
      </c>
      <c r="C116" s="105">
        <v>97001.537563000005</v>
      </c>
      <c r="D116" s="105">
        <v>38549.819447620008</v>
      </c>
      <c r="G116" s="7"/>
    </row>
    <row r="117" spans="2:8">
      <c r="B117" s="19" t="s">
        <v>1499</v>
      </c>
      <c r="C117" s="105">
        <v>30475.69771</v>
      </c>
      <c r="D117" s="105">
        <v>11528.921515790003</v>
      </c>
      <c r="G117" s="7"/>
    </row>
    <row r="118" spans="2:8">
      <c r="B118" s="19" t="s">
        <v>192</v>
      </c>
      <c r="C118" s="105">
        <v>19911.947542000002</v>
      </c>
      <c r="D118" s="105">
        <v>8388.1812960899988</v>
      </c>
      <c r="G118" s="7"/>
      <c r="H118" s="7"/>
    </row>
    <row r="119" spans="2:8">
      <c r="B119" s="19" t="s">
        <v>193</v>
      </c>
      <c r="C119" s="105">
        <v>6493.6226500000002</v>
      </c>
      <c r="D119" s="105">
        <v>1341.6091008299995</v>
      </c>
      <c r="G119" s="7"/>
      <c r="H119" s="7"/>
    </row>
    <row r="120" spans="2:8">
      <c r="B120" s="19" t="s">
        <v>194</v>
      </c>
      <c r="C120" s="105">
        <v>10911.714693</v>
      </c>
      <c r="D120" s="105">
        <v>3722.3729074500025</v>
      </c>
      <c r="G120" s="7"/>
      <c r="H120" s="7"/>
    </row>
    <row r="121" spans="2:8">
      <c r="B121" s="19" t="s">
        <v>195</v>
      </c>
      <c r="C121" s="105">
        <v>1508.055705</v>
      </c>
      <c r="D121" s="105">
        <v>518.50163270999997</v>
      </c>
      <c r="G121" s="7"/>
      <c r="H121" s="7"/>
    </row>
    <row r="122" spans="2:8">
      <c r="B122" s="19" t="s">
        <v>196</v>
      </c>
      <c r="C122" s="105">
        <v>458.28771</v>
      </c>
      <c r="D122" s="105">
        <v>241.44980063000003</v>
      </c>
      <c r="G122" s="7"/>
      <c r="H122" s="7"/>
    </row>
    <row r="123" spans="2:8">
      <c r="B123" s="19" t="s">
        <v>197</v>
      </c>
      <c r="C123" s="105">
        <v>194.60509500000001</v>
      </c>
      <c r="D123" s="105">
        <v>81.315056960000007</v>
      </c>
      <c r="G123" s="7"/>
      <c r="H123" s="7"/>
    </row>
    <row r="124" spans="2:8">
      <c r="B124" s="19" t="s">
        <v>198</v>
      </c>
      <c r="C124" s="105">
        <v>797.59498499999995</v>
      </c>
      <c r="D124" s="105">
        <v>327.4029437800001</v>
      </c>
      <c r="G124" s="7"/>
      <c r="H124" s="7"/>
    </row>
    <row r="125" spans="2:8">
      <c r="B125" s="19" t="s">
        <v>199</v>
      </c>
      <c r="C125" s="105">
        <v>95235.069583000004</v>
      </c>
      <c r="D125" s="105">
        <v>23595.512988170012</v>
      </c>
      <c r="G125" s="7"/>
      <c r="H125" s="7"/>
    </row>
    <row r="126" spans="2:8">
      <c r="B126" s="45" t="s">
        <v>200</v>
      </c>
      <c r="C126" s="106">
        <f>SUM(C127:C133)</f>
        <v>140266.235422</v>
      </c>
      <c r="D126" s="106">
        <f>SUM(D127:D133)</f>
        <v>62127.077396799978</v>
      </c>
      <c r="G126" s="7"/>
      <c r="H126" s="7"/>
    </row>
    <row r="127" spans="2:8" ht="15.75" customHeight="1">
      <c r="B127" s="19" t="s">
        <v>201</v>
      </c>
      <c r="C127" s="105">
        <v>66501.454912000001</v>
      </c>
      <c r="D127" s="105">
        <v>29540.118984359997</v>
      </c>
      <c r="G127" s="7"/>
      <c r="H127" s="7"/>
    </row>
    <row r="128" spans="2:8" ht="15.75" customHeight="1">
      <c r="B128" s="19" t="s">
        <v>3164</v>
      </c>
      <c r="C128" s="105">
        <v>0</v>
      </c>
      <c r="D128" s="105">
        <v>49.57127414</v>
      </c>
      <c r="G128" s="7"/>
      <c r="H128" s="7"/>
    </row>
    <row r="129" spans="2:8">
      <c r="B129" s="19" t="s">
        <v>202</v>
      </c>
      <c r="C129" s="105">
        <v>1594</v>
      </c>
      <c r="D129" s="105">
        <v>247.89939618999998</v>
      </c>
      <c r="G129" s="7"/>
      <c r="H129" s="7"/>
    </row>
    <row r="130" spans="2:8">
      <c r="B130" s="19" t="s">
        <v>203</v>
      </c>
      <c r="C130" s="105">
        <v>2570.3693330000001</v>
      </c>
      <c r="D130" s="105">
        <v>962.11854015000029</v>
      </c>
      <c r="G130" s="7"/>
      <c r="H130" s="7"/>
    </row>
    <row r="131" spans="2:8">
      <c r="B131" s="19" t="s">
        <v>204</v>
      </c>
      <c r="C131" s="105">
        <v>1883.9212010000001</v>
      </c>
      <c r="D131" s="105">
        <v>337.77683281000003</v>
      </c>
      <c r="G131" s="7"/>
      <c r="H131" s="7"/>
    </row>
    <row r="132" spans="2:8">
      <c r="B132" s="19" t="s">
        <v>205</v>
      </c>
      <c r="C132" s="105">
        <v>66977.647068000006</v>
      </c>
      <c r="D132" s="105">
        <v>30346.676795129981</v>
      </c>
      <c r="G132" s="7"/>
      <c r="H132" s="7"/>
    </row>
    <row r="133" spans="2:8">
      <c r="B133" s="19" t="s">
        <v>206</v>
      </c>
      <c r="C133" s="105">
        <v>738.84290799999997</v>
      </c>
      <c r="D133" s="105">
        <v>642.91557402000001</v>
      </c>
      <c r="G133" s="7"/>
      <c r="H133" s="7"/>
    </row>
    <row r="134" spans="2:8">
      <c r="B134" s="45" t="s">
        <v>207</v>
      </c>
      <c r="C134" s="106">
        <f>SUM(C135:C137)</f>
        <v>723.03712999999993</v>
      </c>
      <c r="D134" s="106">
        <f>SUM(D135:D137)</f>
        <v>249.56052461000002</v>
      </c>
      <c r="G134" s="7"/>
      <c r="H134" s="7"/>
    </row>
    <row r="135" spans="2:8">
      <c r="B135" s="19" t="s">
        <v>208</v>
      </c>
      <c r="C135" s="105">
        <v>143.67743100000001</v>
      </c>
      <c r="D135" s="105">
        <v>66.963989840000011</v>
      </c>
      <c r="G135" s="7"/>
      <c r="H135" s="7"/>
    </row>
    <row r="136" spans="2:8">
      <c r="B136" s="19" t="s">
        <v>209</v>
      </c>
      <c r="C136" s="105">
        <v>182.69666599999999</v>
      </c>
      <c r="D136" s="105">
        <v>14.499121659999998</v>
      </c>
      <c r="G136" s="7"/>
      <c r="H136" s="7"/>
    </row>
    <row r="137" spans="2:8">
      <c r="B137" s="19" t="s">
        <v>210</v>
      </c>
      <c r="C137" s="105">
        <v>396.66303299999998</v>
      </c>
      <c r="D137" s="105">
        <v>168.09741310999999</v>
      </c>
      <c r="G137" s="7"/>
      <c r="H137" s="7"/>
    </row>
    <row r="138" spans="2:8" ht="15" customHeight="1">
      <c r="B138" s="127" t="s">
        <v>211</v>
      </c>
      <c r="C138" s="106">
        <f>C139</f>
        <v>253545.53659900001</v>
      </c>
      <c r="D138" s="106">
        <f>D139</f>
        <v>117602.07635644998</v>
      </c>
      <c r="G138" s="7"/>
      <c r="H138" s="7"/>
    </row>
    <row r="139" spans="2:8">
      <c r="B139" s="45" t="s">
        <v>212</v>
      </c>
      <c r="C139" s="106">
        <f>C140</f>
        <v>253545.53659900001</v>
      </c>
      <c r="D139" s="106">
        <f>(D140)</f>
        <v>117602.07635644998</v>
      </c>
      <c r="G139" s="7"/>
      <c r="H139" s="7"/>
    </row>
    <row r="140" spans="2:8">
      <c r="B140" s="19" t="s">
        <v>213</v>
      </c>
      <c r="C140" s="30">
        <v>253545.53659900001</v>
      </c>
      <c r="D140" s="105">
        <v>117602.07635644998</v>
      </c>
      <c r="G140" s="7"/>
    </row>
    <row r="141" spans="2:8">
      <c r="B141" s="23" t="s">
        <v>43</v>
      </c>
      <c r="C141" s="20">
        <f t="shared" ref="C141:D143" si="1">C142</f>
        <v>155685.24233000001</v>
      </c>
      <c r="D141" s="29">
        <f t="shared" si="1"/>
        <v>55777.930989389999</v>
      </c>
      <c r="G141" s="7"/>
    </row>
    <row r="142" spans="2:8">
      <c r="B142" s="46" t="s">
        <v>214</v>
      </c>
      <c r="C142" s="36">
        <f t="shared" si="1"/>
        <v>155685.24233000001</v>
      </c>
      <c r="D142" s="38">
        <f t="shared" si="1"/>
        <v>55777.930989389999</v>
      </c>
    </row>
    <row r="143" spans="2:8">
      <c r="B143" s="45" t="s">
        <v>215</v>
      </c>
      <c r="C143" s="36">
        <f>C144</f>
        <v>155685.24233000001</v>
      </c>
      <c r="D143" s="38">
        <f t="shared" si="1"/>
        <v>55777.930989389999</v>
      </c>
    </row>
    <row r="144" spans="2:8">
      <c r="B144" s="19" t="s">
        <v>216</v>
      </c>
      <c r="C144" s="37">
        <v>155685.24233000001</v>
      </c>
      <c r="D144" s="30">
        <v>55777.930989389999</v>
      </c>
    </row>
    <row r="145" spans="2:4">
      <c r="B145" s="35" t="s">
        <v>46</v>
      </c>
      <c r="C145" s="31">
        <f>C13+C141</f>
        <v>1403263.338155</v>
      </c>
      <c r="D145" s="31">
        <f>D13+D141</f>
        <v>589586.61090900993</v>
      </c>
    </row>
    <row r="146" spans="2:4">
      <c r="B146" s="15" t="s">
        <v>27</v>
      </c>
      <c r="C146" s="16"/>
      <c r="D146" s="16"/>
    </row>
    <row r="147" spans="2:4" ht="21.6" customHeight="1">
      <c r="B147" s="146" t="s">
        <v>3173</v>
      </c>
      <c r="C147" s="146"/>
      <c r="D147" s="146"/>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H23" sqref="H23"/>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7" t="s">
        <v>2</v>
      </c>
      <c r="B3" s="147"/>
      <c r="C3" s="147"/>
      <c r="D3" s="147"/>
      <c r="E3" s="147"/>
    </row>
    <row r="5" spans="1:8" ht="18.75" customHeight="1">
      <c r="A5" s="149" t="s">
        <v>30</v>
      </c>
      <c r="B5" s="149"/>
      <c r="C5" s="149"/>
      <c r="D5" s="149"/>
      <c r="E5" s="149"/>
      <c r="F5" s="149"/>
    </row>
    <row r="6" spans="1:8" ht="18.75">
      <c r="A6" s="148" t="s">
        <v>217</v>
      </c>
      <c r="B6" s="148"/>
      <c r="C6" s="148"/>
      <c r="D6" s="148"/>
      <c r="E6" s="148"/>
    </row>
    <row r="7" spans="1:8" ht="18.75">
      <c r="A7" s="142" t="s">
        <v>3175</v>
      </c>
      <c r="B7" s="142"/>
      <c r="C7" s="142"/>
      <c r="D7" s="142"/>
      <c r="E7" s="142"/>
      <c r="G7" s="12"/>
    </row>
    <row r="8" spans="1:8" ht="15.75">
      <c r="A8" s="151" t="s">
        <v>5</v>
      </c>
      <c r="B8" s="151"/>
      <c r="C8" s="151"/>
      <c r="D8" s="151"/>
      <c r="E8" s="151"/>
    </row>
    <row r="11" spans="1:8" ht="15" customHeight="1">
      <c r="B11" s="150" t="s">
        <v>6</v>
      </c>
      <c r="C11" s="53" t="s">
        <v>7</v>
      </c>
      <c r="D11" s="152" t="s">
        <v>8</v>
      </c>
      <c r="H11" s="12"/>
    </row>
    <row r="12" spans="1:8" ht="15.75" customHeight="1">
      <c r="B12" s="150"/>
      <c r="C12" s="57" t="s">
        <v>9</v>
      </c>
      <c r="D12" s="152"/>
    </row>
    <row r="13" spans="1:8">
      <c r="B13" s="23" t="s">
        <v>15</v>
      </c>
      <c r="C13" s="20">
        <f>C14+C20+C30+C40+C49+C56+C66+C71</f>
        <v>1247578.0958249997</v>
      </c>
      <c r="D13" s="20">
        <f>D14+D20+D30+D40+D49+D56+D66+D71</f>
        <v>533808.67991961993</v>
      </c>
      <c r="F13" s="47"/>
    </row>
    <row r="14" spans="1:8">
      <c r="B14" s="39" t="s">
        <v>218</v>
      </c>
      <c r="C14" s="107">
        <f>SUM(C15:C19)</f>
        <v>299086.12287900003</v>
      </c>
      <c r="D14" s="107">
        <f>SUM(D15:D19)</f>
        <v>121919.58434597998</v>
      </c>
      <c r="E14" s="112"/>
      <c r="F14" s="47"/>
    </row>
    <row r="15" spans="1:8">
      <c r="B15" s="40" t="s">
        <v>219</v>
      </c>
      <c r="C15" s="122">
        <v>247957.98325600001</v>
      </c>
      <c r="D15" s="122">
        <v>100275.0627518</v>
      </c>
      <c r="E15" s="112"/>
      <c r="F15" s="47"/>
    </row>
    <row r="16" spans="1:8">
      <c r="B16" s="40" t="s">
        <v>220</v>
      </c>
      <c r="C16" s="122">
        <v>18105.741236999998</v>
      </c>
      <c r="D16" s="122">
        <v>7228.860241389998</v>
      </c>
      <c r="E16" s="112"/>
      <c r="F16" s="47"/>
    </row>
    <row r="17" spans="2:6">
      <c r="B17" s="40" t="s">
        <v>221</v>
      </c>
      <c r="C17" s="122">
        <v>1005.352533</v>
      </c>
      <c r="D17" s="105">
        <v>419.15104609000002</v>
      </c>
      <c r="E17" s="112"/>
      <c r="F17" s="47"/>
    </row>
    <row r="18" spans="2:6">
      <c r="B18" s="40" t="s">
        <v>222</v>
      </c>
      <c r="C18" s="122">
        <v>1109.5386140000001</v>
      </c>
      <c r="D18" s="105">
        <v>381.75641858000006</v>
      </c>
      <c r="E18" s="112"/>
      <c r="F18" s="47"/>
    </row>
    <row r="19" spans="2:6">
      <c r="B19" s="40" t="s">
        <v>223</v>
      </c>
      <c r="C19" s="122">
        <v>30907.507238999999</v>
      </c>
      <c r="D19" s="122">
        <v>13614.753888119983</v>
      </c>
      <c r="E19" s="112"/>
      <c r="F19" s="47"/>
    </row>
    <row r="20" spans="2:6">
      <c r="B20" s="39" t="s">
        <v>224</v>
      </c>
      <c r="C20" s="107">
        <f>SUM(C21:C29)</f>
        <v>89609.358424000005</v>
      </c>
      <c r="D20" s="107">
        <f t="shared" ref="D20" si="0">SUM(D21:D29)</f>
        <v>29883.713430030009</v>
      </c>
      <c r="E20" s="112"/>
      <c r="F20" s="47"/>
    </row>
    <row r="21" spans="2:6">
      <c r="B21" s="40" t="s">
        <v>225</v>
      </c>
      <c r="C21" s="122">
        <v>7211.8613160000004</v>
      </c>
      <c r="D21" s="122">
        <v>3664.5799624799979</v>
      </c>
      <c r="E21" s="112"/>
      <c r="F21" s="47"/>
    </row>
    <row r="22" spans="2:6">
      <c r="B22" s="40" t="s">
        <v>226</v>
      </c>
      <c r="C22" s="122">
        <v>7903.0087000000003</v>
      </c>
      <c r="D22" s="105">
        <v>2118.7119670200009</v>
      </c>
      <c r="E22" s="112"/>
      <c r="F22" s="47"/>
    </row>
    <row r="23" spans="2:6">
      <c r="B23" s="40" t="s">
        <v>227</v>
      </c>
      <c r="C23" s="122">
        <v>3800.925639</v>
      </c>
      <c r="D23" s="105">
        <v>1309.4251794100001</v>
      </c>
      <c r="E23" s="112"/>
      <c r="F23" s="47"/>
    </row>
    <row r="24" spans="2:6">
      <c r="B24" s="40" t="s">
        <v>228</v>
      </c>
      <c r="C24" s="122">
        <v>1216.134726</v>
      </c>
      <c r="D24" s="105">
        <v>334.54042710000016</v>
      </c>
      <c r="E24" s="112"/>
      <c r="F24" s="47"/>
    </row>
    <row r="25" spans="2:6">
      <c r="B25" s="40" t="s">
        <v>229</v>
      </c>
      <c r="C25" s="122">
        <v>9004.3398159999997</v>
      </c>
      <c r="D25" s="105">
        <v>2406.3209838200005</v>
      </c>
      <c r="E25" s="112"/>
      <c r="F25" s="47"/>
    </row>
    <row r="26" spans="2:6">
      <c r="B26" s="40" t="s">
        <v>230</v>
      </c>
      <c r="C26" s="122">
        <v>5701.364399</v>
      </c>
      <c r="D26" s="105">
        <v>2810.6633250800032</v>
      </c>
      <c r="E26" s="112"/>
      <c r="F26" s="47"/>
    </row>
    <row r="27" spans="2:6">
      <c r="B27" s="40" t="s">
        <v>231</v>
      </c>
      <c r="C27" s="122">
        <v>3827.8078099999998</v>
      </c>
      <c r="D27" s="105">
        <v>1164.0545101300002</v>
      </c>
      <c r="E27" s="112"/>
      <c r="F27" s="47"/>
    </row>
    <row r="28" spans="2:6">
      <c r="B28" s="40" t="s">
        <v>232</v>
      </c>
      <c r="C28" s="122">
        <v>16955.750468999999</v>
      </c>
      <c r="D28" s="105">
        <v>3963.9946550600071</v>
      </c>
      <c r="E28" s="112"/>
      <c r="F28" s="47"/>
    </row>
    <row r="29" spans="2:6">
      <c r="B29" s="40" t="s">
        <v>233</v>
      </c>
      <c r="C29" s="122">
        <v>33988.165548999998</v>
      </c>
      <c r="D29" s="122">
        <v>12111.422419930001</v>
      </c>
      <c r="E29" s="112"/>
      <c r="F29" s="47"/>
    </row>
    <row r="30" spans="2:6">
      <c r="B30" s="39" t="s">
        <v>234</v>
      </c>
      <c r="C30" s="107">
        <f>SUM(C31:C39)</f>
        <v>64348.477636999996</v>
      </c>
      <c r="D30" s="107">
        <f t="shared" ref="D30" si="1">SUM(D31:D39)</f>
        <v>16386.550004139994</v>
      </c>
      <c r="E30" s="112"/>
      <c r="F30" s="47"/>
    </row>
    <row r="31" spans="2:6">
      <c r="B31" s="40" t="s">
        <v>235</v>
      </c>
      <c r="C31" s="122">
        <v>8654.4981759999991</v>
      </c>
      <c r="D31" s="122">
        <v>3134.512730890001</v>
      </c>
      <c r="E31" s="112"/>
      <c r="F31" s="47"/>
    </row>
    <row r="32" spans="2:6">
      <c r="B32" s="40" t="s">
        <v>236</v>
      </c>
      <c r="C32" s="122">
        <v>2798.5362650000002</v>
      </c>
      <c r="D32" s="105">
        <v>993.49022316999981</v>
      </c>
      <c r="E32" s="112"/>
      <c r="F32" s="47"/>
    </row>
    <row r="33" spans="2:6">
      <c r="B33" s="40" t="s">
        <v>237</v>
      </c>
      <c r="C33" s="122">
        <v>5761.7389059999996</v>
      </c>
      <c r="D33" s="105">
        <v>796.67758743000002</v>
      </c>
      <c r="E33" s="112"/>
      <c r="F33" s="47"/>
    </row>
    <row r="34" spans="2:6">
      <c r="B34" s="40" t="s">
        <v>238</v>
      </c>
      <c r="C34" s="122">
        <v>12528.438002000001</v>
      </c>
      <c r="D34" s="105">
        <v>5377.8079485499957</v>
      </c>
      <c r="E34" s="112"/>
      <c r="F34" s="47"/>
    </row>
    <row r="35" spans="2:6">
      <c r="B35" s="40" t="s">
        <v>239</v>
      </c>
      <c r="C35" s="122">
        <v>732.09596299999998</v>
      </c>
      <c r="D35" s="105">
        <v>208.82459531999999</v>
      </c>
      <c r="E35" s="112"/>
      <c r="F35" s="47"/>
    </row>
    <row r="36" spans="2:6">
      <c r="B36" s="40" t="s">
        <v>240</v>
      </c>
      <c r="C36" s="122">
        <v>1074.5094939999999</v>
      </c>
      <c r="D36" s="105">
        <v>768.94776942999988</v>
      </c>
      <c r="E36" s="112"/>
      <c r="F36" s="47"/>
    </row>
    <row r="37" spans="2:6">
      <c r="B37" s="40" t="s">
        <v>241</v>
      </c>
      <c r="C37" s="122">
        <v>7848.9206299999996</v>
      </c>
      <c r="D37" s="122">
        <v>3050.8894572299969</v>
      </c>
      <c r="E37" s="112"/>
      <c r="F37" s="47"/>
    </row>
    <row r="38" spans="2:6">
      <c r="B38" s="40" t="s">
        <v>242</v>
      </c>
      <c r="C38" s="122">
        <v>3796.497018</v>
      </c>
      <c r="D38" s="106">
        <v>0</v>
      </c>
      <c r="E38" s="112"/>
      <c r="F38" s="47"/>
    </row>
    <row r="39" spans="2:6">
      <c r="B39" s="40" t="s">
        <v>243</v>
      </c>
      <c r="C39" s="122">
        <v>21153.243182999999</v>
      </c>
      <c r="D39" s="105">
        <v>2055.399692120001</v>
      </c>
      <c r="E39" s="112"/>
      <c r="F39" s="47"/>
    </row>
    <row r="40" spans="2:6">
      <c r="B40" s="39" t="s">
        <v>244</v>
      </c>
      <c r="C40" s="107">
        <f>SUM(C41:C48)</f>
        <v>421454.54419399996</v>
      </c>
      <c r="D40" s="107">
        <f>SUM(D41:D48)</f>
        <v>219731.98544147998</v>
      </c>
      <c r="E40" s="112"/>
      <c r="F40" s="47"/>
    </row>
    <row r="41" spans="2:6">
      <c r="B41" s="40" t="s">
        <v>245</v>
      </c>
      <c r="C41" s="122">
        <v>129385.26615700001</v>
      </c>
      <c r="D41" s="105">
        <v>58222.646936799982</v>
      </c>
      <c r="E41" s="112"/>
      <c r="F41" s="47"/>
    </row>
    <row r="42" spans="2:6">
      <c r="B42" s="40" t="s">
        <v>246</v>
      </c>
      <c r="C42" s="122">
        <v>134410.63218399999</v>
      </c>
      <c r="D42" s="105">
        <v>63677.443666890016</v>
      </c>
      <c r="E42" s="112"/>
      <c r="F42" s="47"/>
    </row>
    <row r="43" spans="2:6">
      <c r="B43" s="40" t="s">
        <v>247</v>
      </c>
      <c r="C43" s="122">
        <v>13214.850527000001</v>
      </c>
      <c r="D43" s="105">
        <v>6963.7804945999997</v>
      </c>
      <c r="E43" s="112"/>
      <c r="F43" s="47"/>
    </row>
    <row r="44" spans="2:6">
      <c r="B44" s="40" t="s">
        <v>248</v>
      </c>
      <c r="C44" s="122">
        <v>79691.515497999993</v>
      </c>
      <c r="D44" s="105">
        <v>48173.988461070003</v>
      </c>
      <c r="E44" s="112"/>
      <c r="F44" s="47"/>
    </row>
    <row r="45" spans="2:6">
      <c r="B45" s="40" t="s">
        <v>249</v>
      </c>
      <c r="C45" s="122">
        <v>28740.249376</v>
      </c>
      <c r="D45" s="105">
        <v>28095.608300749998</v>
      </c>
      <c r="E45" s="112"/>
      <c r="F45" s="47"/>
    </row>
    <row r="46" spans="2:6">
      <c r="B46" s="40" t="s">
        <v>250</v>
      </c>
      <c r="C46" s="105">
        <v>20010.099999999999</v>
      </c>
      <c r="D46" s="105">
        <v>6198.0507042999998</v>
      </c>
      <c r="E46" s="112"/>
      <c r="F46" s="47"/>
    </row>
    <row r="47" spans="2:6">
      <c r="B47" s="40" t="s">
        <v>251</v>
      </c>
      <c r="C47" s="105">
        <v>751.52865299999996</v>
      </c>
      <c r="D47" s="105">
        <v>300.70918825999985</v>
      </c>
      <c r="E47" s="112"/>
      <c r="F47" s="47"/>
    </row>
    <row r="48" spans="2:6">
      <c r="B48" s="40" t="s">
        <v>252</v>
      </c>
      <c r="C48" s="122">
        <v>15250.401798999999</v>
      </c>
      <c r="D48" s="105">
        <v>8099.7576888099957</v>
      </c>
      <c r="E48" s="112"/>
      <c r="F48" s="47"/>
    </row>
    <row r="49" spans="2:6">
      <c r="B49" s="39" t="s">
        <v>253</v>
      </c>
      <c r="C49" s="107">
        <f>SUM(C50:C55)</f>
        <v>56567.336180999999</v>
      </c>
      <c r="D49" s="106">
        <f>SUM(D50:D55)</f>
        <v>25609.107384419996</v>
      </c>
      <c r="E49" s="112"/>
      <c r="F49" s="47"/>
    </row>
    <row r="50" spans="2:6">
      <c r="B50" s="40" t="s">
        <v>254</v>
      </c>
      <c r="C50" s="122">
        <v>921.831819</v>
      </c>
      <c r="D50" s="105">
        <v>527.63616354999999</v>
      </c>
      <c r="E50" s="112"/>
      <c r="F50" s="47"/>
    </row>
    <row r="51" spans="2:6">
      <c r="B51" s="40" t="s">
        <v>255</v>
      </c>
      <c r="C51" s="122">
        <v>8720.2259680000006</v>
      </c>
      <c r="D51" s="105">
        <v>3566.5013394799985</v>
      </c>
      <c r="E51" s="112"/>
      <c r="F51" s="47"/>
    </row>
    <row r="52" spans="2:6">
      <c r="B52" s="40" t="s">
        <v>256</v>
      </c>
      <c r="C52" s="122">
        <v>8766.1003440000004</v>
      </c>
      <c r="D52" s="105">
        <v>4689.8465728200008</v>
      </c>
      <c r="E52" s="112"/>
      <c r="F52" s="47"/>
    </row>
    <row r="53" spans="2:6">
      <c r="B53" s="40" t="s">
        <v>257</v>
      </c>
      <c r="C53" s="122">
        <v>37635.728049999998</v>
      </c>
      <c r="D53" s="105">
        <v>16245.523948179998</v>
      </c>
      <c r="E53" s="112"/>
      <c r="F53" s="47"/>
    </row>
    <row r="54" spans="2:6">
      <c r="B54" s="40" t="s">
        <v>258</v>
      </c>
      <c r="C54" s="122">
        <v>500</v>
      </c>
      <c r="D54" s="105">
        <v>418.49957999999998</v>
      </c>
      <c r="E54" s="112"/>
      <c r="F54" s="47"/>
    </row>
    <row r="55" spans="2:6">
      <c r="B55" s="40" t="s">
        <v>259</v>
      </c>
      <c r="C55" s="122">
        <v>23.45</v>
      </c>
      <c r="D55" s="105">
        <v>161.09978038999998</v>
      </c>
      <c r="E55" s="112"/>
      <c r="F55" s="47"/>
    </row>
    <row r="56" spans="2:6">
      <c r="B56" s="39" t="s">
        <v>260</v>
      </c>
      <c r="C56" s="107">
        <f>SUM(C57:C65)</f>
        <v>26903.259270000002</v>
      </c>
      <c r="D56" s="107">
        <f>SUM(D57:D65)</f>
        <v>6177.1133083100003</v>
      </c>
      <c r="E56" s="112"/>
      <c r="F56" s="47"/>
    </row>
    <row r="57" spans="2:6">
      <c r="B57" s="40" t="s">
        <v>261</v>
      </c>
      <c r="C57" s="122">
        <v>5925.0766880000001</v>
      </c>
      <c r="D57" s="105">
        <v>1541.5670315800003</v>
      </c>
      <c r="E57" s="112"/>
      <c r="F57" s="47"/>
    </row>
    <row r="58" spans="2:6">
      <c r="B58" s="40" t="s">
        <v>262</v>
      </c>
      <c r="C58" s="122">
        <v>748.19675299999994</v>
      </c>
      <c r="D58" s="105">
        <v>149.18516069999993</v>
      </c>
      <c r="E58" s="112"/>
      <c r="F58" s="47"/>
    </row>
    <row r="59" spans="2:6">
      <c r="B59" s="40" t="s">
        <v>263</v>
      </c>
      <c r="C59" s="122">
        <v>1201.148297</v>
      </c>
      <c r="D59" s="105">
        <v>717.38328601000012</v>
      </c>
      <c r="E59" s="112"/>
      <c r="F59" s="47"/>
    </row>
    <row r="60" spans="2:6">
      <c r="B60" s="40" t="s">
        <v>264</v>
      </c>
      <c r="C60" s="122">
        <v>5692.0746920000001</v>
      </c>
      <c r="D60" s="105">
        <v>1185.67184688</v>
      </c>
      <c r="E60" s="112"/>
      <c r="F60" s="47"/>
    </row>
    <row r="61" spans="2:6">
      <c r="B61" s="40" t="s">
        <v>265</v>
      </c>
      <c r="C61" s="122">
        <v>7512.7650709999998</v>
      </c>
      <c r="D61" s="105">
        <v>381.3217015100002</v>
      </c>
      <c r="E61" s="112"/>
      <c r="F61" s="47"/>
    </row>
    <row r="62" spans="2:6">
      <c r="B62" s="40" t="s">
        <v>266</v>
      </c>
      <c r="C62" s="122">
        <v>922.87228800000003</v>
      </c>
      <c r="D62" s="105">
        <v>57.946786359999997</v>
      </c>
      <c r="E62" s="112"/>
      <c r="F62" s="47"/>
    </row>
    <row r="63" spans="2:6">
      <c r="B63" s="40" t="s">
        <v>267</v>
      </c>
      <c r="C63" s="122">
        <v>616.45320200000003</v>
      </c>
      <c r="D63" s="105">
        <v>127.35236954000001</v>
      </c>
      <c r="E63" s="112"/>
      <c r="F63" s="47"/>
    </row>
    <row r="64" spans="2:6">
      <c r="B64" s="40" t="s">
        <v>268</v>
      </c>
      <c r="C64" s="122">
        <v>695.375811</v>
      </c>
      <c r="D64" s="105">
        <v>138.57002993000003</v>
      </c>
      <c r="E64" s="112"/>
      <c r="F64" s="47"/>
    </row>
    <row r="65" spans="2:6">
      <c r="B65" s="40" t="s">
        <v>269</v>
      </c>
      <c r="C65" s="122">
        <v>3589.296468</v>
      </c>
      <c r="D65" s="105">
        <v>1878.1150958000001</v>
      </c>
      <c r="E65" s="112"/>
      <c r="F65" s="47"/>
    </row>
    <row r="66" spans="2:6">
      <c r="B66" s="39" t="s">
        <v>270</v>
      </c>
      <c r="C66" s="107">
        <f>SUM(C67:C70)</f>
        <v>63988.05030699999</v>
      </c>
      <c r="D66" s="106">
        <f>SUM(D67:D70)</f>
        <v>24245.862165339993</v>
      </c>
      <c r="E66" s="112"/>
      <c r="F66" s="47"/>
    </row>
    <row r="67" spans="2:6">
      <c r="B67" s="40" t="s">
        <v>271</v>
      </c>
      <c r="C67" s="122">
        <v>32237.772959999998</v>
      </c>
      <c r="D67" s="105">
        <v>10299.093845619998</v>
      </c>
      <c r="E67" s="112"/>
      <c r="F67" s="47"/>
    </row>
    <row r="68" spans="2:6">
      <c r="B68" s="40" t="s">
        <v>272</v>
      </c>
      <c r="C68" s="122">
        <v>30303.939823000001</v>
      </c>
      <c r="D68" s="105">
        <v>13946.768319719995</v>
      </c>
      <c r="E68" s="112"/>
      <c r="F68" s="47"/>
    </row>
    <row r="69" spans="2:6">
      <c r="B69" s="40" t="s">
        <v>273</v>
      </c>
      <c r="C69" s="122">
        <v>5.3248999999999998E-2</v>
      </c>
      <c r="D69" s="105">
        <v>0</v>
      </c>
      <c r="E69" s="112"/>
      <c r="F69" s="47"/>
    </row>
    <row r="70" spans="2:6">
      <c r="B70" s="40" t="s">
        <v>274</v>
      </c>
      <c r="C70" s="122">
        <v>1446.284275</v>
      </c>
      <c r="D70" s="105">
        <v>0</v>
      </c>
      <c r="E70" s="112"/>
      <c r="F70" s="47"/>
    </row>
    <row r="71" spans="2:6">
      <c r="B71" s="39" t="s">
        <v>275</v>
      </c>
      <c r="C71" s="107">
        <f>SUM(C72:C75)</f>
        <v>225620.946933</v>
      </c>
      <c r="D71" s="107">
        <f>SUM(D72:D75)</f>
        <v>89854.763839920008</v>
      </c>
      <c r="E71" s="112"/>
      <c r="F71" s="47"/>
    </row>
    <row r="72" spans="2:6">
      <c r="B72" s="40" t="s">
        <v>276</v>
      </c>
      <c r="C72" s="122">
        <v>91749.802987000003</v>
      </c>
      <c r="D72" s="105">
        <v>37297.716570999997</v>
      </c>
      <c r="E72" s="112"/>
      <c r="F72" s="47"/>
    </row>
    <row r="73" spans="2:6">
      <c r="B73" s="40" t="s">
        <v>277</v>
      </c>
      <c r="C73" s="122">
        <v>132147.452964</v>
      </c>
      <c r="D73" s="105">
        <v>51919.050564080011</v>
      </c>
      <c r="E73" s="112"/>
      <c r="F73" s="47"/>
    </row>
    <row r="74" spans="2:6">
      <c r="B74" s="40" t="s">
        <v>278</v>
      </c>
      <c r="C74" s="122">
        <v>1723.6909820000001</v>
      </c>
      <c r="D74" s="105">
        <v>637.96955772000001</v>
      </c>
      <c r="E74" s="112"/>
      <c r="F74" s="47"/>
    </row>
    <row r="75" spans="2:6">
      <c r="B75" s="40" t="s">
        <v>1417</v>
      </c>
      <c r="C75" s="105">
        <v>0</v>
      </c>
      <c r="D75" s="105">
        <v>2.714712E-2</v>
      </c>
      <c r="E75" s="112"/>
      <c r="F75" s="47"/>
    </row>
    <row r="76" spans="2:6">
      <c r="B76" s="23" t="s">
        <v>43</v>
      </c>
      <c r="C76" s="20">
        <f>C77+C79</f>
        <v>155685.24233000001</v>
      </c>
      <c r="D76" s="20">
        <f>D77+D79</f>
        <v>55777.930989389999</v>
      </c>
      <c r="E76" s="112"/>
      <c r="F76" s="47"/>
    </row>
    <row r="77" spans="2:6">
      <c r="B77" s="39" t="s">
        <v>279</v>
      </c>
      <c r="C77" s="36">
        <f>C78</f>
        <v>7242.0262359999997</v>
      </c>
      <c r="D77" s="38">
        <f>D78</f>
        <v>2208.9509524999999</v>
      </c>
      <c r="E77" s="112"/>
      <c r="F77" s="47"/>
    </row>
    <row r="78" spans="2:6">
      <c r="B78" s="40" t="s">
        <v>280</v>
      </c>
      <c r="C78" s="37">
        <v>7242.0262359999997</v>
      </c>
      <c r="D78" s="105">
        <v>2208.9509524999999</v>
      </c>
      <c r="E78" s="112"/>
      <c r="F78" s="47"/>
    </row>
    <row r="79" spans="2:6">
      <c r="B79" s="39" t="s">
        <v>281</v>
      </c>
      <c r="C79" s="36">
        <f>C80</f>
        <v>148443.216094</v>
      </c>
      <c r="D79" s="106">
        <f>D80</f>
        <v>53568.980036889996</v>
      </c>
      <c r="E79" s="112"/>
      <c r="F79" s="47"/>
    </row>
    <row r="80" spans="2:6">
      <c r="B80" s="40" t="s">
        <v>282</v>
      </c>
      <c r="C80" s="37">
        <v>148443.216094</v>
      </c>
      <c r="D80" s="30">
        <v>53568.980036889996</v>
      </c>
      <c r="E80" s="112"/>
      <c r="F80" s="47"/>
    </row>
    <row r="81" spans="2:5">
      <c r="B81" s="35" t="s">
        <v>46</v>
      </c>
      <c r="C81" s="31">
        <f>C13+C76</f>
        <v>1403263.3381549998</v>
      </c>
      <c r="D81" s="31">
        <f>D13+D76</f>
        <v>589586.61090900993</v>
      </c>
      <c r="E81" s="112"/>
    </row>
    <row r="82" spans="2:5">
      <c r="B82" s="15" t="s">
        <v>27</v>
      </c>
      <c r="C82" s="15"/>
      <c r="D82" s="15"/>
      <c r="E82" s="112"/>
    </row>
    <row r="83" spans="2:5" ht="38.450000000000003" customHeight="1">
      <c r="B83" s="146" t="s">
        <v>3173</v>
      </c>
      <c r="C83" s="146"/>
      <c r="D83" s="146"/>
      <c r="E83" s="112"/>
    </row>
    <row r="84" spans="2:5" ht="15" customHeight="1">
      <c r="B84" s="15" t="s">
        <v>47</v>
      </c>
      <c r="C84" s="15"/>
      <c r="D84" s="15"/>
      <c r="E84" s="112"/>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55"/>
  <sheetViews>
    <sheetView showGridLines="0" zoomScale="90" zoomScaleNormal="90" workbookViewId="0">
      <selection activeCell="B3159" sqref="B3159"/>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38" t="s">
        <v>0</v>
      </c>
      <c r="B1" s="138"/>
      <c r="C1" s="138"/>
      <c r="D1" s="138"/>
      <c r="E1" s="138"/>
    </row>
    <row r="2" spans="1:6" ht="21" customHeight="1">
      <c r="A2" s="139" t="s">
        <v>1</v>
      </c>
      <c r="B2" s="139"/>
      <c r="C2" s="139"/>
      <c r="D2" s="139"/>
      <c r="E2" s="139"/>
    </row>
    <row r="3" spans="1:6" ht="15" customHeight="1">
      <c r="A3" s="147" t="s">
        <v>2</v>
      </c>
      <c r="B3" s="147"/>
      <c r="C3" s="147"/>
      <c r="D3" s="147"/>
      <c r="E3" s="147"/>
    </row>
    <row r="5" spans="1:6" ht="18.75" customHeight="1">
      <c r="A5" s="149" t="s">
        <v>30</v>
      </c>
      <c r="B5" s="149"/>
      <c r="C5" s="149"/>
      <c r="D5" s="149"/>
      <c r="E5" s="149"/>
      <c r="F5" s="149"/>
    </row>
    <row r="6" spans="1:6" ht="18.75">
      <c r="A6" s="148" t="s">
        <v>283</v>
      </c>
      <c r="B6" s="148"/>
      <c r="C6" s="148"/>
      <c r="D6" s="148"/>
      <c r="E6" s="148"/>
    </row>
    <row r="7" spans="1:6" ht="18.75">
      <c r="A7" s="142" t="s">
        <v>3175</v>
      </c>
      <c r="B7" s="142"/>
      <c r="C7" s="142"/>
      <c r="D7" s="142"/>
      <c r="E7" s="142"/>
      <c r="F7" s="108"/>
    </row>
    <row r="8" spans="1:6" ht="15.75">
      <c r="A8" s="151" t="s">
        <v>5</v>
      </c>
      <c r="B8" s="151"/>
      <c r="C8" s="151"/>
      <c r="D8" s="151"/>
      <c r="E8" s="151"/>
    </row>
    <row r="11" spans="1:6" ht="14.45" customHeight="1">
      <c r="B11" s="150" t="s">
        <v>6</v>
      </c>
      <c r="C11" s="53" t="s">
        <v>7</v>
      </c>
      <c r="D11" s="152" t="s">
        <v>8</v>
      </c>
    </row>
    <row r="12" spans="1:6">
      <c r="B12" s="150"/>
      <c r="C12" s="57" t="s">
        <v>9</v>
      </c>
      <c r="D12" s="152"/>
    </row>
    <row r="13" spans="1:6">
      <c r="B13" s="123" t="s">
        <v>284</v>
      </c>
      <c r="C13" s="124">
        <v>1247578095825</v>
      </c>
      <c r="D13" s="124">
        <v>533808679919.61993</v>
      </c>
    </row>
    <row r="14" spans="1:6">
      <c r="B14" s="66" t="s">
        <v>285</v>
      </c>
      <c r="C14" s="115">
        <v>1184317494550</v>
      </c>
      <c r="D14" s="115">
        <v>504632481333.24976</v>
      </c>
    </row>
    <row r="15" spans="1:6">
      <c r="B15" s="64" t="s">
        <v>3180</v>
      </c>
      <c r="C15" s="113">
        <v>257751021682</v>
      </c>
      <c r="D15" s="113">
        <v>118535521856.54997</v>
      </c>
    </row>
    <row r="16" spans="1:6">
      <c r="B16" s="129" t="s">
        <v>287</v>
      </c>
      <c r="C16" s="130">
        <v>85987428672</v>
      </c>
      <c r="D16" s="130">
        <v>52382475312.549988</v>
      </c>
    </row>
    <row r="17" spans="2:4">
      <c r="B17" s="131" t="s">
        <v>288</v>
      </c>
      <c r="C17" s="113">
        <v>85987428672</v>
      </c>
      <c r="D17" s="113">
        <v>52382475312.549988</v>
      </c>
    </row>
    <row r="18" spans="2:4">
      <c r="B18" s="132" t="s">
        <v>3179</v>
      </c>
      <c r="C18" s="113">
        <v>85987428672</v>
      </c>
      <c r="D18" s="113">
        <v>52382475312.549988</v>
      </c>
    </row>
    <row r="19" spans="2:4">
      <c r="B19" s="129" t="s">
        <v>289</v>
      </c>
      <c r="C19" s="130">
        <v>45063446338</v>
      </c>
      <c r="D19" s="130">
        <v>23783958514.459999</v>
      </c>
    </row>
    <row r="20" spans="2:4">
      <c r="B20" s="131" t="s">
        <v>288</v>
      </c>
      <c r="C20" s="113">
        <v>45063446338</v>
      </c>
      <c r="D20" s="113">
        <v>23783958514.459999</v>
      </c>
    </row>
    <row r="21" spans="2:4">
      <c r="B21" s="132" t="s">
        <v>3179</v>
      </c>
      <c r="C21" s="113">
        <v>45063446338</v>
      </c>
      <c r="D21" s="113">
        <v>23783958514.459999</v>
      </c>
    </row>
    <row r="22" spans="2:4">
      <c r="B22" s="129" t="s">
        <v>304</v>
      </c>
      <c r="C22" s="130">
        <v>50030000000</v>
      </c>
      <c r="D22" s="130">
        <v>13629395911.98</v>
      </c>
    </row>
    <row r="23" spans="2:4">
      <c r="B23" s="131" t="s">
        <v>288</v>
      </c>
      <c r="C23" s="113">
        <v>50030000000</v>
      </c>
      <c r="D23" s="113">
        <v>13629395911.98</v>
      </c>
    </row>
    <row r="24" spans="2:4">
      <c r="B24" s="132" t="s">
        <v>3179</v>
      </c>
      <c r="C24" s="113">
        <v>50030000000</v>
      </c>
      <c r="D24" s="113">
        <v>13629395911.98</v>
      </c>
    </row>
    <row r="25" spans="2:4">
      <c r="B25" s="129" t="s">
        <v>290</v>
      </c>
      <c r="C25" s="130">
        <v>76670146672</v>
      </c>
      <c r="D25" s="130">
        <v>28739692117.559998</v>
      </c>
    </row>
    <row r="26" spans="2:4">
      <c r="B26" s="131" t="s">
        <v>288</v>
      </c>
      <c r="C26" s="113">
        <v>76670146672</v>
      </c>
      <c r="D26" s="113">
        <v>28739692117.559998</v>
      </c>
    </row>
    <row r="27" spans="2:4">
      <c r="B27" s="132" t="s">
        <v>3179</v>
      </c>
      <c r="C27" s="113">
        <v>76670146672</v>
      </c>
      <c r="D27" s="113">
        <v>28739692117.559998</v>
      </c>
    </row>
    <row r="28" spans="2:4">
      <c r="B28" s="64" t="s">
        <v>286</v>
      </c>
      <c r="C28" s="113">
        <v>17821961711</v>
      </c>
      <c r="D28" s="113">
        <v>7235567693.6900005</v>
      </c>
    </row>
    <row r="29" spans="2:4">
      <c r="B29" s="129" t="s">
        <v>287</v>
      </c>
      <c r="C29" s="130">
        <v>16941754681</v>
      </c>
      <c r="D29" s="130">
        <v>7159368010.9900007</v>
      </c>
    </row>
    <row r="30" spans="2:4">
      <c r="B30" s="131" t="s">
        <v>288</v>
      </c>
      <c r="C30" s="113">
        <v>16941754681</v>
      </c>
      <c r="D30" s="113">
        <v>7159368010.9900007</v>
      </c>
    </row>
    <row r="31" spans="2:4">
      <c r="B31" s="132" t="s">
        <v>3179</v>
      </c>
      <c r="C31" s="113">
        <v>16941754681</v>
      </c>
      <c r="D31" s="113">
        <v>7159368010.9900007</v>
      </c>
    </row>
    <row r="32" spans="2:4">
      <c r="B32" s="129" t="s">
        <v>289</v>
      </c>
      <c r="C32" s="130">
        <v>755207030</v>
      </c>
      <c r="D32" s="130">
        <v>61552160.25999999</v>
      </c>
    </row>
    <row r="33" spans="2:4">
      <c r="B33" s="131" t="s">
        <v>288</v>
      </c>
      <c r="C33" s="113">
        <v>755207030</v>
      </c>
      <c r="D33" s="113">
        <v>61552160.25999999</v>
      </c>
    </row>
    <row r="34" spans="2:4">
      <c r="B34" s="132" t="s">
        <v>3179</v>
      </c>
      <c r="C34" s="113">
        <v>755207030</v>
      </c>
      <c r="D34" s="113">
        <v>61552160.25999999</v>
      </c>
    </row>
    <row r="35" spans="2:4">
      <c r="B35" s="129" t="s">
        <v>291</v>
      </c>
      <c r="C35" s="130">
        <v>125000000</v>
      </c>
      <c r="D35" s="130">
        <v>14647522.439999999</v>
      </c>
    </row>
    <row r="36" spans="2:4">
      <c r="B36" s="131" t="s">
        <v>288</v>
      </c>
      <c r="C36" s="113">
        <v>125000000</v>
      </c>
      <c r="D36" s="113">
        <v>14647522.439999999</v>
      </c>
    </row>
    <row r="37" spans="2:4">
      <c r="B37" s="132" t="s">
        <v>3179</v>
      </c>
      <c r="C37" s="113">
        <v>125000000</v>
      </c>
      <c r="D37" s="113">
        <v>14647522.439999999</v>
      </c>
    </row>
    <row r="38" spans="2:4">
      <c r="B38" s="64" t="s">
        <v>292</v>
      </c>
      <c r="C38" s="113">
        <v>11975000</v>
      </c>
      <c r="D38" s="113">
        <v>4010554.17</v>
      </c>
    </row>
    <row r="39" spans="2:4">
      <c r="B39" s="129" t="s">
        <v>287</v>
      </c>
      <c r="C39" s="130">
        <v>11975000</v>
      </c>
      <c r="D39" s="130">
        <v>4010554.17</v>
      </c>
    </row>
    <row r="40" spans="2:4">
      <c r="B40" s="131" t="s">
        <v>288</v>
      </c>
      <c r="C40" s="113">
        <v>11975000</v>
      </c>
      <c r="D40" s="113">
        <v>4010554.17</v>
      </c>
    </row>
    <row r="41" spans="2:4">
      <c r="B41" s="132" t="s">
        <v>3179</v>
      </c>
      <c r="C41" s="113">
        <v>11975000</v>
      </c>
      <c r="D41" s="113">
        <v>4010554.17</v>
      </c>
    </row>
    <row r="42" spans="2:4">
      <c r="B42" s="64" t="s">
        <v>293</v>
      </c>
      <c r="C42" s="113">
        <v>11925000</v>
      </c>
      <c r="D42" s="113">
        <v>4246373.57</v>
      </c>
    </row>
    <row r="43" spans="2:4">
      <c r="B43" s="129" t="s">
        <v>287</v>
      </c>
      <c r="C43" s="130">
        <v>11925000</v>
      </c>
      <c r="D43" s="130">
        <v>4246373.57</v>
      </c>
    </row>
    <row r="44" spans="2:4">
      <c r="B44" s="131" t="s">
        <v>288</v>
      </c>
      <c r="C44" s="113">
        <v>11925000</v>
      </c>
      <c r="D44" s="113">
        <v>4246373.57</v>
      </c>
    </row>
    <row r="45" spans="2:4">
      <c r="B45" s="132" t="s">
        <v>3179</v>
      </c>
      <c r="C45" s="113">
        <v>11925000</v>
      </c>
      <c r="D45" s="113">
        <v>4246373.57</v>
      </c>
    </row>
    <row r="46" spans="2:4">
      <c r="B46" s="64" t="s">
        <v>294</v>
      </c>
      <c r="C46" s="113">
        <v>10450000</v>
      </c>
      <c r="D46" s="113">
        <v>5018543.95</v>
      </c>
    </row>
    <row r="47" spans="2:4">
      <c r="B47" s="129" t="s">
        <v>287</v>
      </c>
      <c r="C47" s="130">
        <v>10450000</v>
      </c>
      <c r="D47" s="130">
        <v>5018543.95</v>
      </c>
    </row>
    <row r="48" spans="2:4">
      <c r="B48" s="131" t="s">
        <v>288</v>
      </c>
      <c r="C48" s="113">
        <v>10450000</v>
      </c>
      <c r="D48" s="113">
        <v>5018543.95</v>
      </c>
    </row>
    <row r="49" spans="2:4">
      <c r="B49" s="132" t="s">
        <v>3179</v>
      </c>
      <c r="C49" s="113">
        <v>10450000</v>
      </c>
      <c r="D49" s="113">
        <v>5018543.95</v>
      </c>
    </row>
    <row r="50" spans="2:4">
      <c r="B50" s="64" t="s">
        <v>295</v>
      </c>
      <c r="C50" s="113">
        <v>39474929</v>
      </c>
      <c r="D50" s="113">
        <v>9034423.7599999998</v>
      </c>
    </row>
    <row r="51" spans="2:4">
      <c r="B51" s="129" t="s">
        <v>287</v>
      </c>
      <c r="C51" s="130">
        <v>39474929</v>
      </c>
      <c r="D51" s="130">
        <v>9034423.7599999998</v>
      </c>
    </row>
    <row r="52" spans="2:4">
      <c r="B52" s="131" t="s">
        <v>288</v>
      </c>
      <c r="C52" s="113">
        <v>39474929</v>
      </c>
      <c r="D52" s="113">
        <v>9034423.7599999998</v>
      </c>
    </row>
    <row r="53" spans="2:4">
      <c r="B53" s="132" t="s">
        <v>3179</v>
      </c>
      <c r="C53" s="113">
        <v>39474929</v>
      </c>
      <c r="D53" s="113">
        <v>9034423.7599999998</v>
      </c>
    </row>
    <row r="54" spans="2:4">
      <c r="B54" s="64" t="s">
        <v>296</v>
      </c>
      <c r="C54" s="113">
        <v>42199425</v>
      </c>
      <c r="D54" s="113">
        <v>10448171.239999998</v>
      </c>
    </row>
    <row r="55" spans="2:4">
      <c r="B55" s="129" t="s">
        <v>287</v>
      </c>
      <c r="C55" s="130">
        <v>42199425</v>
      </c>
      <c r="D55" s="130">
        <v>10448171.239999998</v>
      </c>
    </row>
    <row r="56" spans="2:4">
      <c r="B56" s="131" t="s">
        <v>288</v>
      </c>
      <c r="C56" s="113">
        <v>42199425</v>
      </c>
      <c r="D56" s="113">
        <v>10448171.239999998</v>
      </c>
    </row>
    <row r="57" spans="2:4">
      <c r="B57" s="132" t="s">
        <v>3179</v>
      </c>
      <c r="C57" s="113">
        <v>42199425</v>
      </c>
      <c r="D57" s="113">
        <v>10448171.239999998</v>
      </c>
    </row>
    <row r="58" spans="2:4">
      <c r="B58" s="64" t="s">
        <v>297</v>
      </c>
      <c r="C58" s="113">
        <v>70924371</v>
      </c>
      <c r="D58" s="113">
        <v>24220107.970000003</v>
      </c>
    </row>
    <row r="59" spans="2:4">
      <c r="B59" s="129" t="s">
        <v>287</v>
      </c>
      <c r="C59" s="130">
        <v>70924371</v>
      </c>
      <c r="D59" s="130">
        <v>24220107.970000003</v>
      </c>
    </row>
    <row r="60" spans="2:4">
      <c r="B60" s="131" t="s">
        <v>288</v>
      </c>
      <c r="C60" s="113">
        <v>70924371</v>
      </c>
      <c r="D60" s="113">
        <v>24220107.970000003</v>
      </c>
    </row>
    <row r="61" spans="2:4">
      <c r="B61" s="132" t="s">
        <v>3179</v>
      </c>
      <c r="C61" s="113">
        <v>70924371</v>
      </c>
      <c r="D61" s="113">
        <v>24220107.970000003</v>
      </c>
    </row>
    <row r="62" spans="2:4">
      <c r="B62" s="64" t="s">
        <v>298</v>
      </c>
      <c r="C62" s="113">
        <v>12305000</v>
      </c>
      <c r="D62" s="113">
        <v>4308648.7699999996</v>
      </c>
    </row>
    <row r="63" spans="2:4">
      <c r="B63" s="129" t="s">
        <v>287</v>
      </c>
      <c r="C63" s="130">
        <v>12305000</v>
      </c>
      <c r="D63" s="130">
        <v>4308648.7699999996</v>
      </c>
    </row>
    <row r="64" spans="2:4">
      <c r="B64" s="131" t="s">
        <v>288</v>
      </c>
      <c r="C64" s="113">
        <v>12305000</v>
      </c>
      <c r="D64" s="113">
        <v>4308648.7699999996</v>
      </c>
    </row>
    <row r="65" spans="2:4">
      <c r="B65" s="132" t="s">
        <v>3179</v>
      </c>
      <c r="C65" s="113">
        <v>12305000</v>
      </c>
      <c r="D65" s="113">
        <v>4308648.7699999996</v>
      </c>
    </row>
    <row r="66" spans="2:4">
      <c r="B66" s="64" t="s">
        <v>299</v>
      </c>
      <c r="C66" s="113">
        <v>41965961</v>
      </c>
      <c r="D66" s="113">
        <v>10667339.450000003</v>
      </c>
    </row>
    <row r="67" spans="2:4">
      <c r="B67" s="129" t="s">
        <v>287</v>
      </c>
      <c r="C67" s="130">
        <v>41965961</v>
      </c>
      <c r="D67" s="130">
        <v>10667339.450000003</v>
      </c>
    </row>
    <row r="68" spans="2:4">
      <c r="B68" s="131" t="s">
        <v>288</v>
      </c>
      <c r="C68" s="113">
        <v>41965961</v>
      </c>
      <c r="D68" s="113">
        <v>10667339.450000003</v>
      </c>
    </row>
    <row r="69" spans="2:4">
      <c r="B69" s="132" t="s">
        <v>3179</v>
      </c>
      <c r="C69" s="113">
        <v>41965961</v>
      </c>
      <c r="D69" s="113">
        <v>10667339.450000003</v>
      </c>
    </row>
    <row r="70" spans="2:4">
      <c r="B70" s="64" t="s">
        <v>300</v>
      </c>
      <c r="C70" s="113">
        <v>11925000</v>
      </c>
      <c r="D70" s="113">
        <v>4942603.4800000004</v>
      </c>
    </row>
    <row r="71" spans="2:4">
      <c r="B71" s="129" t="s">
        <v>287</v>
      </c>
      <c r="C71" s="130">
        <v>11925000</v>
      </c>
      <c r="D71" s="130">
        <v>4942603.4800000004</v>
      </c>
    </row>
    <row r="72" spans="2:4">
      <c r="B72" s="131" t="s">
        <v>288</v>
      </c>
      <c r="C72" s="113">
        <v>11925000</v>
      </c>
      <c r="D72" s="113">
        <v>4942603.4800000004</v>
      </c>
    </row>
    <row r="73" spans="2:4">
      <c r="B73" s="132" t="s">
        <v>3179</v>
      </c>
      <c r="C73" s="113">
        <v>11925000</v>
      </c>
      <c r="D73" s="113">
        <v>4942603.4800000004</v>
      </c>
    </row>
    <row r="74" spans="2:4">
      <c r="B74" s="64" t="s">
        <v>301</v>
      </c>
      <c r="C74" s="113">
        <v>45679281</v>
      </c>
      <c r="D74" s="113">
        <v>15760113</v>
      </c>
    </row>
    <row r="75" spans="2:4">
      <c r="B75" s="129" t="s">
        <v>287</v>
      </c>
      <c r="C75" s="130">
        <v>45679281</v>
      </c>
      <c r="D75" s="130">
        <v>15760113</v>
      </c>
    </row>
    <row r="76" spans="2:4">
      <c r="B76" s="131" t="s">
        <v>288</v>
      </c>
      <c r="C76" s="113">
        <v>45679281</v>
      </c>
      <c r="D76" s="113">
        <v>15760113</v>
      </c>
    </row>
    <row r="77" spans="2:4">
      <c r="B77" s="132" t="s">
        <v>3179</v>
      </c>
      <c r="C77" s="113">
        <v>45679281</v>
      </c>
      <c r="D77" s="113">
        <v>15760113</v>
      </c>
    </row>
    <row r="78" spans="2:4">
      <c r="B78" s="64" t="s">
        <v>302</v>
      </c>
      <c r="C78" s="113">
        <v>187883760</v>
      </c>
      <c r="D78" s="113">
        <v>69013924.850000009</v>
      </c>
    </row>
    <row r="79" spans="2:4">
      <c r="B79" s="129" t="s">
        <v>287</v>
      </c>
      <c r="C79" s="130">
        <v>187883760</v>
      </c>
      <c r="D79" s="130">
        <v>69013924.850000009</v>
      </c>
    </row>
    <row r="80" spans="2:4">
      <c r="B80" s="131" t="s">
        <v>288</v>
      </c>
      <c r="C80" s="113">
        <v>187883760</v>
      </c>
      <c r="D80" s="113">
        <v>69013924.850000009</v>
      </c>
    </row>
    <row r="81" spans="2:4">
      <c r="B81" s="132" t="s">
        <v>3179</v>
      </c>
      <c r="C81" s="113">
        <v>187883760</v>
      </c>
      <c r="D81" s="113">
        <v>69013924.850000009</v>
      </c>
    </row>
    <row r="82" spans="2:4">
      <c r="B82" s="64" t="s">
        <v>303</v>
      </c>
      <c r="C82" s="113">
        <v>908257803430</v>
      </c>
      <c r="D82" s="113">
        <v>378699720978.79974</v>
      </c>
    </row>
    <row r="83" spans="2:4">
      <c r="B83" s="129" t="s">
        <v>287</v>
      </c>
      <c r="C83" s="130">
        <v>775490563394</v>
      </c>
      <c r="D83" s="130">
        <v>342209749468.98969</v>
      </c>
    </row>
    <row r="84" spans="2:4">
      <c r="B84" s="131" t="s">
        <v>288</v>
      </c>
      <c r="C84" s="113">
        <v>775490563394</v>
      </c>
      <c r="D84" s="113">
        <v>342209749468.98969</v>
      </c>
    </row>
    <row r="85" spans="2:4">
      <c r="B85" s="132" t="s">
        <v>3179</v>
      </c>
      <c r="C85" s="113">
        <v>775490563394</v>
      </c>
      <c r="D85" s="113">
        <v>342209749468.98969</v>
      </c>
    </row>
    <row r="86" spans="2:4">
      <c r="B86" s="129" t="s">
        <v>289</v>
      </c>
      <c r="C86" s="130">
        <v>51929948594</v>
      </c>
      <c r="D86" s="130">
        <v>18933133541.42004</v>
      </c>
    </row>
    <row r="87" spans="2:4">
      <c r="B87" s="131" t="s">
        <v>288</v>
      </c>
      <c r="C87" s="113">
        <v>51929948594</v>
      </c>
      <c r="D87" s="113">
        <v>18933133541.42004</v>
      </c>
    </row>
    <row r="88" spans="2:4">
      <c r="B88" s="132" t="s">
        <v>3179</v>
      </c>
      <c r="C88" s="113">
        <v>51929948594</v>
      </c>
      <c r="D88" s="113">
        <v>18933133541.42004</v>
      </c>
    </row>
    <row r="89" spans="2:4">
      <c r="B89" s="129" t="s">
        <v>304</v>
      </c>
      <c r="C89" s="130">
        <v>19500000000</v>
      </c>
      <c r="D89" s="130">
        <v>8071834328.0100012</v>
      </c>
    </row>
    <row r="90" spans="2:4">
      <c r="B90" s="131" t="s">
        <v>288</v>
      </c>
      <c r="C90" s="113">
        <v>19500000000</v>
      </c>
      <c r="D90" s="113">
        <v>8071834328.0100012</v>
      </c>
    </row>
    <row r="91" spans="2:4">
      <c r="B91" s="132" t="s">
        <v>3179</v>
      </c>
      <c r="C91" s="113">
        <v>19500000000</v>
      </c>
      <c r="D91" s="113">
        <v>8071834328.0100012</v>
      </c>
    </row>
    <row r="92" spans="2:4">
      <c r="B92" s="129" t="s">
        <v>290</v>
      </c>
      <c r="C92" s="130">
        <v>60392699949</v>
      </c>
      <c r="D92" s="130">
        <v>9440031831.6499996</v>
      </c>
    </row>
    <row r="93" spans="2:4">
      <c r="B93" s="131" t="s">
        <v>288</v>
      </c>
      <c r="C93" s="113">
        <v>60392699949</v>
      </c>
      <c r="D93" s="113">
        <v>9440031831.6499996</v>
      </c>
    </row>
    <row r="94" spans="2:4">
      <c r="B94" s="132" t="s">
        <v>3179</v>
      </c>
      <c r="C94" s="113">
        <v>60392699949</v>
      </c>
      <c r="D94" s="113">
        <v>9440031831.6499996</v>
      </c>
    </row>
    <row r="95" spans="2:4">
      <c r="B95" s="129" t="s">
        <v>291</v>
      </c>
      <c r="C95" s="130">
        <v>944591493</v>
      </c>
      <c r="D95" s="130">
        <v>44971808.729999997</v>
      </c>
    </row>
    <row r="96" spans="2:4">
      <c r="B96" s="131" t="s">
        <v>288</v>
      </c>
      <c r="C96" s="113">
        <v>944591493</v>
      </c>
      <c r="D96" s="113">
        <v>44971808.729999997</v>
      </c>
    </row>
    <row r="97" spans="2:4">
      <c r="B97" s="132" t="s">
        <v>3179</v>
      </c>
      <c r="C97" s="113">
        <v>944591493</v>
      </c>
      <c r="D97" s="113">
        <v>44971808.729999997</v>
      </c>
    </row>
    <row r="98" spans="2:4">
      <c r="B98" s="66" t="s">
        <v>305</v>
      </c>
      <c r="C98" s="115">
        <v>63260601275</v>
      </c>
      <c r="D98" s="115">
        <v>29176198586.369987</v>
      </c>
    </row>
    <row r="99" spans="2:4">
      <c r="B99" s="64" t="s">
        <v>286</v>
      </c>
      <c r="C99" s="113">
        <v>7268807952</v>
      </c>
      <c r="D99" s="113">
        <v>1668403299.9599996</v>
      </c>
    </row>
    <row r="100" spans="2:4">
      <c r="B100" s="129" t="s">
        <v>287</v>
      </c>
      <c r="C100" s="130">
        <v>4794195577</v>
      </c>
      <c r="D100" s="130">
        <v>1640582265.5099998</v>
      </c>
    </row>
    <row r="101" spans="2:4">
      <c r="B101" s="131" t="s">
        <v>288</v>
      </c>
      <c r="C101" s="113">
        <v>150000000</v>
      </c>
      <c r="D101" s="113">
        <v>0</v>
      </c>
    </row>
    <row r="102" spans="2:4">
      <c r="B102" s="132" t="s">
        <v>785</v>
      </c>
      <c r="C102" s="113">
        <v>150000000</v>
      </c>
      <c r="D102" s="113">
        <v>0</v>
      </c>
    </row>
    <row r="103" spans="2:4">
      <c r="B103" s="131" t="s">
        <v>306</v>
      </c>
      <c r="C103" s="113">
        <v>1455300000</v>
      </c>
      <c r="D103" s="113">
        <v>237123202.49999997</v>
      </c>
    </row>
    <row r="104" spans="2:4">
      <c r="B104" s="132" t="s">
        <v>786</v>
      </c>
      <c r="C104" s="113">
        <v>1455300000</v>
      </c>
      <c r="D104" s="113">
        <v>237123202.49999997</v>
      </c>
    </row>
    <row r="105" spans="2:4">
      <c r="B105" s="131" t="s">
        <v>1295</v>
      </c>
      <c r="C105" s="113">
        <v>0</v>
      </c>
      <c r="D105" s="113">
        <v>0</v>
      </c>
    </row>
    <row r="106" spans="2:4">
      <c r="B106" s="132" t="s">
        <v>1296</v>
      </c>
      <c r="C106" s="113">
        <v>0</v>
      </c>
      <c r="D106" s="113">
        <v>0</v>
      </c>
    </row>
    <row r="107" spans="2:4">
      <c r="B107" s="131" t="s">
        <v>307</v>
      </c>
      <c r="C107" s="113">
        <v>23271812</v>
      </c>
      <c r="D107" s="113">
        <v>13276886.24</v>
      </c>
    </row>
    <row r="108" spans="2:4">
      <c r="B108" s="132" t="s">
        <v>787</v>
      </c>
      <c r="C108" s="113">
        <v>23271812</v>
      </c>
      <c r="D108" s="113">
        <v>13276886.24</v>
      </c>
    </row>
    <row r="109" spans="2:4">
      <c r="B109" s="131" t="s">
        <v>2217</v>
      </c>
      <c r="C109" s="113">
        <v>700000000</v>
      </c>
      <c r="D109" s="113">
        <v>0</v>
      </c>
    </row>
    <row r="110" spans="2:4">
      <c r="B110" s="132" t="s">
        <v>788</v>
      </c>
      <c r="C110" s="113">
        <v>700000000</v>
      </c>
      <c r="D110" s="113">
        <v>0</v>
      </c>
    </row>
    <row r="111" spans="2:4">
      <c r="B111" s="131" t="s">
        <v>308</v>
      </c>
      <c r="C111" s="113">
        <v>15619096</v>
      </c>
      <c r="D111" s="113">
        <v>6446016.8399999999</v>
      </c>
    </row>
    <row r="112" spans="2:4">
      <c r="B112" s="132" t="s">
        <v>789</v>
      </c>
      <c r="C112" s="113">
        <v>15619096</v>
      </c>
      <c r="D112" s="113">
        <v>6446016.8399999999</v>
      </c>
    </row>
    <row r="113" spans="2:4">
      <c r="B113" s="131" t="s">
        <v>309</v>
      </c>
      <c r="C113" s="113">
        <v>325000000</v>
      </c>
      <c r="D113" s="113">
        <v>106999999.03</v>
      </c>
    </row>
    <row r="114" spans="2:4">
      <c r="B114" s="132" t="s">
        <v>790</v>
      </c>
      <c r="C114" s="113">
        <v>325000000</v>
      </c>
      <c r="D114" s="113">
        <v>106999999.03</v>
      </c>
    </row>
    <row r="115" spans="2:4">
      <c r="B115" s="131" t="s">
        <v>1500</v>
      </c>
      <c r="C115" s="113">
        <v>0</v>
      </c>
      <c r="D115" s="113">
        <v>0</v>
      </c>
    </row>
    <row r="116" spans="2:4">
      <c r="B116" s="132" t="s">
        <v>1501</v>
      </c>
      <c r="C116" s="113">
        <v>0</v>
      </c>
      <c r="D116" s="113">
        <v>0</v>
      </c>
    </row>
    <row r="117" spans="2:4">
      <c r="B117" s="131" t="s">
        <v>1502</v>
      </c>
      <c r="C117" s="113">
        <v>0</v>
      </c>
      <c r="D117" s="113">
        <v>0</v>
      </c>
    </row>
    <row r="118" spans="2:4">
      <c r="B118" s="132" t="s">
        <v>1503</v>
      </c>
      <c r="C118" s="113">
        <v>0</v>
      </c>
      <c r="D118" s="113">
        <v>0</v>
      </c>
    </row>
    <row r="119" spans="2:4">
      <c r="B119" s="131" t="s">
        <v>2218</v>
      </c>
      <c r="C119" s="113">
        <v>85207981</v>
      </c>
      <c r="D119" s="113">
        <v>62051594</v>
      </c>
    </row>
    <row r="120" spans="2:4">
      <c r="B120" s="132" t="s">
        <v>791</v>
      </c>
      <c r="C120" s="113">
        <v>85207981</v>
      </c>
      <c r="D120" s="113">
        <v>62051594</v>
      </c>
    </row>
    <row r="121" spans="2:4">
      <c r="B121" s="131" t="s">
        <v>310</v>
      </c>
      <c r="C121" s="113">
        <v>67968024</v>
      </c>
      <c r="D121" s="113">
        <v>29907377.73</v>
      </c>
    </row>
    <row r="122" spans="2:4">
      <c r="B122" s="132" t="s">
        <v>792</v>
      </c>
      <c r="C122" s="113">
        <v>67968024</v>
      </c>
      <c r="D122" s="113">
        <v>29907377.73</v>
      </c>
    </row>
    <row r="123" spans="2:4">
      <c r="B123" s="131" t="s">
        <v>2706</v>
      </c>
      <c r="C123" s="113">
        <v>0</v>
      </c>
      <c r="D123" s="113">
        <v>0</v>
      </c>
    </row>
    <row r="124" spans="2:4">
      <c r="B124" s="132" t="s">
        <v>2707</v>
      </c>
      <c r="C124" s="113">
        <v>0</v>
      </c>
      <c r="D124" s="113">
        <v>0</v>
      </c>
    </row>
    <row r="125" spans="2:4">
      <c r="B125" s="131" t="s">
        <v>2219</v>
      </c>
      <c r="C125" s="113">
        <v>0</v>
      </c>
      <c r="D125" s="113">
        <v>0</v>
      </c>
    </row>
    <row r="126" spans="2:4">
      <c r="B126" s="132" t="s">
        <v>2220</v>
      </c>
      <c r="C126" s="113">
        <v>0</v>
      </c>
      <c r="D126" s="113">
        <v>0</v>
      </c>
    </row>
    <row r="127" spans="2:4">
      <c r="B127" s="131" t="s">
        <v>1319</v>
      </c>
      <c r="C127" s="113">
        <v>0</v>
      </c>
      <c r="D127" s="113">
        <v>0</v>
      </c>
    </row>
    <row r="128" spans="2:4">
      <c r="B128" s="132" t="s">
        <v>1320</v>
      </c>
      <c r="C128" s="113">
        <v>0</v>
      </c>
      <c r="D128" s="113">
        <v>0</v>
      </c>
    </row>
    <row r="129" spans="2:4">
      <c r="B129" s="131" t="s">
        <v>2221</v>
      </c>
      <c r="C129" s="113">
        <v>0</v>
      </c>
      <c r="D129" s="113">
        <v>1640412</v>
      </c>
    </row>
    <row r="130" spans="2:4">
      <c r="B130" s="132" t="s">
        <v>1321</v>
      </c>
      <c r="C130" s="113">
        <v>0</v>
      </c>
      <c r="D130" s="113">
        <v>1640412</v>
      </c>
    </row>
    <row r="131" spans="2:4">
      <c r="B131" s="131" t="s">
        <v>311</v>
      </c>
      <c r="C131" s="113">
        <v>17176033</v>
      </c>
      <c r="D131" s="113">
        <v>20287151.640000001</v>
      </c>
    </row>
    <row r="132" spans="2:4">
      <c r="B132" s="132" t="s">
        <v>793</v>
      </c>
      <c r="C132" s="113">
        <v>17176033</v>
      </c>
      <c r="D132" s="113">
        <v>20287151.640000001</v>
      </c>
    </row>
    <row r="133" spans="2:4">
      <c r="B133" s="131" t="s">
        <v>312</v>
      </c>
      <c r="C133" s="113">
        <v>691787</v>
      </c>
      <c r="D133" s="113">
        <v>1380923.71</v>
      </c>
    </row>
    <row r="134" spans="2:4">
      <c r="B134" s="132" t="s">
        <v>794</v>
      </c>
      <c r="C134" s="113">
        <v>691787</v>
      </c>
      <c r="D134" s="113">
        <v>1380923.71</v>
      </c>
    </row>
    <row r="135" spans="2:4">
      <c r="B135" s="131" t="s">
        <v>313</v>
      </c>
      <c r="C135" s="113">
        <v>39301732</v>
      </c>
      <c r="D135" s="113">
        <v>0</v>
      </c>
    </row>
    <row r="136" spans="2:4">
      <c r="B136" s="132" t="s">
        <v>795</v>
      </c>
      <c r="C136" s="113">
        <v>39301732</v>
      </c>
      <c r="D136" s="113">
        <v>0</v>
      </c>
    </row>
    <row r="137" spans="2:4">
      <c r="B137" s="131" t="s">
        <v>2222</v>
      </c>
      <c r="C137" s="113">
        <v>0</v>
      </c>
      <c r="D137" s="113">
        <v>1787773.76</v>
      </c>
    </row>
    <row r="138" spans="2:4">
      <c r="B138" s="132" t="s">
        <v>1322</v>
      </c>
      <c r="C138" s="113">
        <v>0</v>
      </c>
      <c r="D138" s="113">
        <v>1787773.76</v>
      </c>
    </row>
    <row r="139" spans="2:4">
      <c r="B139" s="131" t="s">
        <v>314</v>
      </c>
      <c r="C139" s="113">
        <v>16155542</v>
      </c>
      <c r="D139" s="113">
        <v>11584835.48</v>
      </c>
    </row>
    <row r="140" spans="2:4">
      <c r="B140" s="132" t="s">
        <v>796</v>
      </c>
      <c r="C140" s="113">
        <v>16155542</v>
      </c>
      <c r="D140" s="113">
        <v>11584835.48</v>
      </c>
    </row>
    <row r="141" spans="2:4">
      <c r="B141" s="131" t="s">
        <v>315</v>
      </c>
      <c r="C141" s="113">
        <v>21866735</v>
      </c>
      <c r="D141" s="113">
        <v>19658826.629999999</v>
      </c>
    </row>
    <row r="142" spans="2:4">
      <c r="B142" s="132" t="s">
        <v>797</v>
      </c>
      <c r="C142" s="113">
        <v>21866735</v>
      </c>
      <c r="D142" s="113">
        <v>19658826.629999999</v>
      </c>
    </row>
    <row r="143" spans="2:4">
      <c r="B143" s="131" t="s">
        <v>2223</v>
      </c>
      <c r="C143" s="113">
        <v>706851252</v>
      </c>
      <c r="D143" s="113">
        <v>489947470.79000002</v>
      </c>
    </row>
    <row r="144" spans="2:4">
      <c r="B144" s="132" t="s">
        <v>798</v>
      </c>
      <c r="C144" s="113">
        <v>706851252</v>
      </c>
      <c r="D144" s="113">
        <v>489947470.79000002</v>
      </c>
    </row>
    <row r="145" spans="2:4">
      <c r="B145" s="131" t="s">
        <v>2224</v>
      </c>
      <c r="C145" s="113">
        <v>26753420</v>
      </c>
      <c r="D145" s="113">
        <v>13544860.560000001</v>
      </c>
    </row>
    <row r="146" spans="2:4">
      <c r="B146" s="132" t="s">
        <v>799</v>
      </c>
      <c r="C146" s="113">
        <v>26753420</v>
      </c>
      <c r="D146" s="113">
        <v>13544860.560000001</v>
      </c>
    </row>
    <row r="147" spans="2:4">
      <c r="B147" s="131" t="s">
        <v>316</v>
      </c>
      <c r="C147" s="113">
        <v>11113631</v>
      </c>
      <c r="D147" s="113">
        <v>0</v>
      </c>
    </row>
    <row r="148" spans="2:4">
      <c r="B148" s="132" t="s">
        <v>800</v>
      </c>
      <c r="C148" s="113">
        <v>11113631</v>
      </c>
      <c r="D148" s="113">
        <v>0</v>
      </c>
    </row>
    <row r="149" spans="2:4">
      <c r="B149" s="131" t="s">
        <v>2225</v>
      </c>
      <c r="C149" s="113">
        <v>8851628</v>
      </c>
      <c r="D149" s="113">
        <v>3961849.77</v>
      </c>
    </row>
    <row r="150" spans="2:4">
      <c r="B150" s="132" t="s">
        <v>801</v>
      </c>
      <c r="C150" s="113">
        <v>8851628</v>
      </c>
      <c r="D150" s="113">
        <v>3961849.77</v>
      </c>
    </row>
    <row r="151" spans="2:4">
      <c r="B151" s="131" t="s">
        <v>317</v>
      </c>
      <c r="C151" s="113">
        <v>496713226</v>
      </c>
      <c r="D151" s="113">
        <v>83087994.769999996</v>
      </c>
    </row>
    <row r="152" spans="2:4">
      <c r="B152" s="132" t="s">
        <v>802</v>
      </c>
      <c r="C152" s="113">
        <v>496713226</v>
      </c>
      <c r="D152" s="113">
        <v>83087994.769999996</v>
      </c>
    </row>
    <row r="153" spans="2:4">
      <c r="B153" s="131" t="s">
        <v>318</v>
      </c>
      <c r="C153" s="113">
        <v>12333354</v>
      </c>
      <c r="D153" s="113">
        <v>14271213.4</v>
      </c>
    </row>
    <row r="154" spans="2:4">
      <c r="B154" s="132" t="s">
        <v>803</v>
      </c>
      <c r="C154" s="113">
        <v>12333354</v>
      </c>
      <c r="D154" s="113">
        <v>14271213.4</v>
      </c>
    </row>
    <row r="155" spans="2:4">
      <c r="B155" s="131" t="s">
        <v>742</v>
      </c>
      <c r="C155" s="113">
        <v>0</v>
      </c>
      <c r="D155" s="113">
        <v>19479928.079999998</v>
      </c>
    </row>
    <row r="156" spans="2:4">
      <c r="B156" s="132" t="s">
        <v>1250</v>
      </c>
      <c r="C156" s="113">
        <v>0</v>
      </c>
      <c r="D156" s="113">
        <v>19479928.079999998</v>
      </c>
    </row>
    <row r="157" spans="2:4">
      <c r="B157" s="131" t="s">
        <v>319</v>
      </c>
      <c r="C157" s="113">
        <v>27590835</v>
      </c>
      <c r="D157" s="113">
        <v>68419624.349999994</v>
      </c>
    </row>
    <row r="158" spans="2:4">
      <c r="B158" s="132" t="s">
        <v>804</v>
      </c>
      <c r="C158" s="113">
        <v>27590835</v>
      </c>
      <c r="D158" s="113">
        <v>68419624.349999994</v>
      </c>
    </row>
    <row r="159" spans="2:4">
      <c r="B159" s="131" t="s">
        <v>320</v>
      </c>
      <c r="C159" s="113">
        <v>150000000</v>
      </c>
      <c r="D159" s="113">
        <v>58195048.590000004</v>
      </c>
    </row>
    <row r="160" spans="2:4">
      <c r="B160" s="132" t="s">
        <v>805</v>
      </c>
      <c r="C160" s="113">
        <v>150000000</v>
      </c>
      <c r="D160" s="113">
        <v>58195048.590000004</v>
      </c>
    </row>
    <row r="161" spans="2:4">
      <c r="B161" s="131" t="s">
        <v>321</v>
      </c>
      <c r="C161" s="113">
        <v>1241916</v>
      </c>
      <c r="D161" s="113">
        <v>0</v>
      </c>
    </row>
    <row r="162" spans="2:4">
      <c r="B162" s="132" t="s">
        <v>806</v>
      </c>
      <c r="C162" s="113">
        <v>1241916</v>
      </c>
      <c r="D162" s="113">
        <v>0</v>
      </c>
    </row>
    <row r="163" spans="2:4">
      <c r="B163" s="131" t="s">
        <v>322</v>
      </c>
      <c r="C163" s="113">
        <v>12419163</v>
      </c>
      <c r="D163" s="113">
        <v>85256363.609999999</v>
      </c>
    </row>
    <row r="164" spans="2:4">
      <c r="B164" s="132" t="s">
        <v>807</v>
      </c>
      <c r="C164" s="113">
        <v>12419163</v>
      </c>
      <c r="D164" s="113">
        <v>85256363.609999999</v>
      </c>
    </row>
    <row r="165" spans="2:4">
      <c r="B165" s="131" t="s">
        <v>323</v>
      </c>
      <c r="C165" s="113">
        <v>9399011</v>
      </c>
      <c r="D165" s="113">
        <v>21098071.879999999</v>
      </c>
    </row>
    <row r="166" spans="2:4">
      <c r="B166" s="132" t="s">
        <v>808</v>
      </c>
      <c r="C166" s="113">
        <v>9399011</v>
      </c>
      <c r="D166" s="113">
        <v>21098071.879999999</v>
      </c>
    </row>
    <row r="167" spans="2:4">
      <c r="B167" s="131" t="s">
        <v>324</v>
      </c>
      <c r="C167" s="113">
        <v>8776603</v>
      </c>
      <c r="D167" s="113">
        <v>0</v>
      </c>
    </row>
    <row r="168" spans="2:4">
      <c r="B168" s="132" t="s">
        <v>809</v>
      </c>
      <c r="C168" s="113">
        <v>8776603</v>
      </c>
      <c r="D168" s="113">
        <v>0</v>
      </c>
    </row>
    <row r="169" spans="2:4">
      <c r="B169" s="131" t="s">
        <v>325</v>
      </c>
      <c r="C169" s="113">
        <v>27490398</v>
      </c>
      <c r="D169" s="113">
        <v>2808259.59</v>
      </c>
    </row>
    <row r="170" spans="2:4">
      <c r="B170" s="132" t="s">
        <v>810</v>
      </c>
      <c r="C170" s="113">
        <v>27490398</v>
      </c>
      <c r="D170" s="113">
        <v>2808259.59</v>
      </c>
    </row>
    <row r="171" spans="2:4">
      <c r="B171" s="131" t="s">
        <v>326</v>
      </c>
      <c r="C171" s="113">
        <v>319084021</v>
      </c>
      <c r="D171" s="113">
        <v>256764667.87999997</v>
      </c>
    </row>
    <row r="172" spans="2:4">
      <c r="B172" s="132" t="s">
        <v>811</v>
      </c>
      <c r="C172" s="113">
        <v>319084021</v>
      </c>
      <c r="D172" s="113">
        <v>256764667.87999997</v>
      </c>
    </row>
    <row r="173" spans="2:4">
      <c r="B173" s="131" t="s">
        <v>327</v>
      </c>
      <c r="C173" s="113">
        <v>28114372</v>
      </c>
      <c r="D173" s="113">
        <v>3601912.68</v>
      </c>
    </row>
    <row r="174" spans="2:4">
      <c r="B174" s="132" t="s">
        <v>812</v>
      </c>
      <c r="C174" s="113">
        <v>28114372</v>
      </c>
      <c r="D174" s="113">
        <v>3601912.68</v>
      </c>
    </row>
    <row r="175" spans="2:4">
      <c r="B175" s="131" t="s">
        <v>2708</v>
      </c>
      <c r="C175" s="113">
        <v>0</v>
      </c>
      <c r="D175" s="113">
        <v>0</v>
      </c>
    </row>
    <row r="176" spans="2:4">
      <c r="B176" s="132" t="s">
        <v>2709</v>
      </c>
      <c r="C176" s="113">
        <v>0</v>
      </c>
      <c r="D176" s="113">
        <v>0</v>
      </c>
    </row>
    <row r="177" spans="2:4">
      <c r="B177" s="131" t="s">
        <v>2710</v>
      </c>
      <c r="C177" s="113">
        <v>0</v>
      </c>
      <c r="D177" s="113">
        <v>0</v>
      </c>
    </row>
    <row r="178" spans="2:4">
      <c r="B178" s="132" t="s">
        <v>2711</v>
      </c>
      <c r="C178" s="113">
        <v>0</v>
      </c>
      <c r="D178" s="113">
        <v>0</v>
      </c>
    </row>
    <row r="179" spans="2:4">
      <c r="B179" s="131" t="s">
        <v>1418</v>
      </c>
      <c r="C179" s="113">
        <v>0</v>
      </c>
      <c r="D179" s="113">
        <v>0</v>
      </c>
    </row>
    <row r="180" spans="2:4">
      <c r="B180" s="132" t="s">
        <v>1419</v>
      </c>
      <c r="C180" s="113">
        <v>0</v>
      </c>
      <c r="D180" s="113">
        <v>0</v>
      </c>
    </row>
    <row r="181" spans="2:4">
      <c r="B181" s="131" t="s">
        <v>2712</v>
      </c>
      <c r="C181" s="113">
        <v>0</v>
      </c>
      <c r="D181" s="113">
        <v>0</v>
      </c>
    </row>
    <row r="182" spans="2:4">
      <c r="B182" s="132" t="s">
        <v>2713</v>
      </c>
      <c r="C182" s="113">
        <v>0</v>
      </c>
      <c r="D182" s="113">
        <v>0</v>
      </c>
    </row>
    <row r="183" spans="2:4">
      <c r="B183" s="131" t="s">
        <v>2714</v>
      </c>
      <c r="C183" s="113">
        <v>0</v>
      </c>
      <c r="D183" s="113">
        <v>0</v>
      </c>
    </row>
    <row r="184" spans="2:4">
      <c r="B184" s="132" t="s">
        <v>2715</v>
      </c>
      <c r="C184" s="113">
        <v>0</v>
      </c>
      <c r="D184" s="113">
        <v>0</v>
      </c>
    </row>
    <row r="185" spans="2:4">
      <c r="B185" s="131" t="s">
        <v>2716</v>
      </c>
      <c r="C185" s="113">
        <v>0</v>
      </c>
      <c r="D185" s="113">
        <v>0</v>
      </c>
    </row>
    <row r="186" spans="2:4">
      <c r="B186" s="132" t="s">
        <v>2717</v>
      </c>
      <c r="C186" s="113">
        <v>0</v>
      </c>
      <c r="D186" s="113">
        <v>0</v>
      </c>
    </row>
    <row r="187" spans="2:4">
      <c r="B187" s="131" t="s">
        <v>2226</v>
      </c>
      <c r="C187" s="113">
        <v>0</v>
      </c>
      <c r="D187" s="113">
        <v>0</v>
      </c>
    </row>
    <row r="188" spans="2:4">
      <c r="B188" s="132" t="s">
        <v>2227</v>
      </c>
      <c r="C188" s="113">
        <v>0</v>
      </c>
      <c r="D188" s="113">
        <v>0</v>
      </c>
    </row>
    <row r="189" spans="2:4">
      <c r="B189" s="131" t="s">
        <v>2228</v>
      </c>
      <c r="C189" s="113">
        <v>0</v>
      </c>
      <c r="D189" s="113">
        <v>0</v>
      </c>
    </row>
    <row r="190" spans="2:4">
      <c r="B190" s="132" t="s">
        <v>2229</v>
      </c>
      <c r="C190" s="113">
        <v>0</v>
      </c>
      <c r="D190" s="113">
        <v>0</v>
      </c>
    </row>
    <row r="191" spans="2:4">
      <c r="B191" s="131" t="s">
        <v>3165</v>
      </c>
      <c r="C191" s="113">
        <v>0</v>
      </c>
      <c r="D191" s="113">
        <v>0</v>
      </c>
    </row>
    <row r="192" spans="2:4">
      <c r="B192" s="132" t="s">
        <v>3166</v>
      </c>
      <c r="C192" s="113">
        <v>0</v>
      </c>
      <c r="D192" s="113">
        <v>0</v>
      </c>
    </row>
    <row r="193" spans="2:4">
      <c r="B193" s="131" t="s">
        <v>328</v>
      </c>
      <c r="C193" s="113">
        <v>29904005</v>
      </c>
      <c r="D193" s="113">
        <v>8000000</v>
      </c>
    </row>
    <row r="194" spans="2:4">
      <c r="B194" s="132" t="s">
        <v>813</v>
      </c>
      <c r="C194" s="113">
        <v>29904005</v>
      </c>
      <c r="D194" s="113">
        <v>8000000</v>
      </c>
    </row>
    <row r="195" spans="2:4">
      <c r="B195" s="129" t="s">
        <v>289</v>
      </c>
      <c r="C195" s="130">
        <v>0</v>
      </c>
      <c r="D195" s="130">
        <v>27560162.829999998</v>
      </c>
    </row>
    <row r="196" spans="2:4">
      <c r="B196" s="131" t="s">
        <v>2230</v>
      </c>
      <c r="C196" s="113">
        <v>0</v>
      </c>
      <c r="D196" s="113">
        <v>27560162.829999998</v>
      </c>
    </row>
    <row r="197" spans="2:4">
      <c r="B197" s="132" t="s">
        <v>1430</v>
      </c>
      <c r="C197" s="113">
        <v>0</v>
      </c>
      <c r="D197" s="113">
        <v>27560162.829999998</v>
      </c>
    </row>
    <row r="198" spans="2:4">
      <c r="B198" s="129" t="s">
        <v>290</v>
      </c>
      <c r="C198" s="130">
        <v>2474612375</v>
      </c>
      <c r="D198" s="130">
        <v>260871.62</v>
      </c>
    </row>
    <row r="199" spans="2:4">
      <c r="B199" s="131" t="s">
        <v>288</v>
      </c>
      <c r="C199" s="113">
        <v>197340880</v>
      </c>
      <c r="D199" s="113">
        <v>260871.62</v>
      </c>
    </row>
    <row r="200" spans="2:4">
      <c r="B200" s="132" t="s">
        <v>785</v>
      </c>
      <c r="C200" s="113">
        <v>197340880</v>
      </c>
      <c r="D200" s="113">
        <v>260871.62</v>
      </c>
    </row>
    <row r="201" spans="2:4">
      <c r="B201" s="131" t="s">
        <v>329</v>
      </c>
      <c r="C201" s="113">
        <v>2277271495</v>
      </c>
      <c r="D201" s="113">
        <v>0</v>
      </c>
    </row>
    <row r="202" spans="2:4">
      <c r="B202" s="132" t="s">
        <v>814</v>
      </c>
      <c r="C202" s="113">
        <v>2277271495</v>
      </c>
      <c r="D202" s="113">
        <v>0</v>
      </c>
    </row>
    <row r="203" spans="2:4">
      <c r="B203" s="64" t="s">
        <v>330</v>
      </c>
      <c r="C203" s="113">
        <v>2005247299</v>
      </c>
      <c r="D203" s="113">
        <v>692590647.25</v>
      </c>
    </row>
    <row r="204" spans="2:4">
      <c r="B204" s="129" t="s">
        <v>287</v>
      </c>
      <c r="C204" s="130">
        <v>774959982</v>
      </c>
      <c r="D204" s="130">
        <v>511666371.57999998</v>
      </c>
    </row>
    <row r="205" spans="2:4">
      <c r="B205" s="131" t="s">
        <v>2231</v>
      </c>
      <c r="C205" s="113">
        <v>72459838</v>
      </c>
      <c r="D205" s="113">
        <v>0</v>
      </c>
    </row>
    <row r="206" spans="2:4">
      <c r="B206" s="132" t="s">
        <v>815</v>
      </c>
      <c r="C206" s="113">
        <v>72459838</v>
      </c>
      <c r="D206" s="113">
        <v>0</v>
      </c>
    </row>
    <row r="207" spans="2:4">
      <c r="B207" s="131" t="s">
        <v>331</v>
      </c>
      <c r="C207" s="113">
        <v>24990554</v>
      </c>
      <c r="D207" s="113">
        <v>21155922.18</v>
      </c>
    </row>
    <row r="208" spans="2:4">
      <c r="B208" s="132" t="s">
        <v>816</v>
      </c>
      <c r="C208" s="113">
        <v>24990554</v>
      </c>
      <c r="D208" s="113">
        <v>21155922.18</v>
      </c>
    </row>
    <row r="209" spans="2:4">
      <c r="B209" s="131" t="s">
        <v>2232</v>
      </c>
      <c r="C209" s="113">
        <v>29700000</v>
      </c>
      <c r="D209" s="113">
        <v>0</v>
      </c>
    </row>
    <row r="210" spans="2:4">
      <c r="B210" s="132" t="s">
        <v>817</v>
      </c>
      <c r="C210" s="113">
        <v>29700000</v>
      </c>
      <c r="D210" s="113">
        <v>0</v>
      </c>
    </row>
    <row r="211" spans="2:4">
      <c r="B211" s="131" t="s">
        <v>1323</v>
      </c>
      <c r="C211" s="113">
        <v>0</v>
      </c>
      <c r="D211" s="113">
        <v>0</v>
      </c>
    </row>
    <row r="212" spans="2:4">
      <c r="B212" s="132" t="s">
        <v>1324</v>
      </c>
      <c r="C212" s="113">
        <v>0</v>
      </c>
      <c r="D212" s="113">
        <v>0</v>
      </c>
    </row>
    <row r="213" spans="2:4">
      <c r="B213" s="131" t="s">
        <v>1504</v>
      </c>
      <c r="C213" s="113">
        <v>0</v>
      </c>
      <c r="D213" s="113">
        <v>0</v>
      </c>
    </row>
    <row r="214" spans="2:4">
      <c r="B214" s="132" t="s">
        <v>1505</v>
      </c>
      <c r="C214" s="113">
        <v>0</v>
      </c>
      <c r="D214" s="113">
        <v>0</v>
      </c>
    </row>
    <row r="215" spans="2:4">
      <c r="B215" s="131" t="s">
        <v>2233</v>
      </c>
      <c r="C215" s="113">
        <v>0</v>
      </c>
      <c r="D215" s="113">
        <v>0</v>
      </c>
    </row>
    <row r="216" spans="2:4">
      <c r="B216" s="132" t="s">
        <v>1837</v>
      </c>
      <c r="C216" s="113">
        <v>0</v>
      </c>
      <c r="D216" s="113">
        <v>0</v>
      </c>
    </row>
    <row r="217" spans="2:4">
      <c r="B217" s="131" t="s">
        <v>2234</v>
      </c>
      <c r="C217" s="113">
        <v>0</v>
      </c>
      <c r="D217" s="113">
        <v>0</v>
      </c>
    </row>
    <row r="218" spans="2:4">
      <c r="B218" s="132" t="s">
        <v>1506</v>
      </c>
      <c r="C218" s="113">
        <v>0</v>
      </c>
      <c r="D218" s="113">
        <v>0</v>
      </c>
    </row>
    <row r="219" spans="2:4">
      <c r="B219" s="132" t="s">
        <v>1837</v>
      </c>
      <c r="C219" s="113">
        <v>0</v>
      </c>
      <c r="D219" s="113">
        <v>0</v>
      </c>
    </row>
    <row r="220" spans="2:4">
      <c r="B220" s="131" t="s">
        <v>332</v>
      </c>
      <c r="C220" s="113">
        <v>12419163</v>
      </c>
      <c r="D220" s="113">
        <v>0</v>
      </c>
    </row>
    <row r="221" spans="2:4">
      <c r="B221" s="132" t="s">
        <v>818</v>
      </c>
      <c r="C221" s="113">
        <v>12419163</v>
      </c>
      <c r="D221" s="113">
        <v>0</v>
      </c>
    </row>
    <row r="222" spans="2:4">
      <c r="B222" s="131" t="s">
        <v>1507</v>
      </c>
      <c r="C222" s="113">
        <v>0</v>
      </c>
      <c r="D222" s="113">
        <v>0</v>
      </c>
    </row>
    <row r="223" spans="2:4">
      <c r="B223" s="132" t="s">
        <v>1508</v>
      </c>
      <c r="C223" s="113">
        <v>0</v>
      </c>
      <c r="D223" s="113">
        <v>0</v>
      </c>
    </row>
    <row r="224" spans="2:4">
      <c r="B224" s="132" t="s">
        <v>1838</v>
      </c>
      <c r="C224" s="113">
        <v>0</v>
      </c>
      <c r="D224" s="113">
        <v>0</v>
      </c>
    </row>
    <row r="225" spans="2:4">
      <c r="B225" s="131" t="s">
        <v>2235</v>
      </c>
      <c r="C225" s="113">
        <v>0</v>
      </c>
      <c r="D225" s="113">
        <v>0</v>
      </c>
    </row>
    <row r="226" spans="2:4">
      <c r="B226" s="132" t="s">
        <v>1839</v>
      </c>
      <c r="C226" s="113">
        <v>0</v>
      </c>
      <c r="D226" s="113">
        <v>0</v>
      </c>
    </row>
    <row r="227" spans="2:4">
      <c r="B227" s="131" t="s">
        <v>1509</v>
      </c>
      <c r="C227" s="113">
        <v>0</v>
      </c>
      <c r="D227" s="113">
        <v>0</v>
      </c>
    </row>
    <row r="228" spans="2:4">
      <c r="B228" s="132" t="s">
        <v>1510</v>
      </c>
      <c r="C228" s="113">
        <v>0</v>
      </c>
      <c r="D228" s="113">
        <v>0</v>
      </c>
    </row>
    <row r="229" spans="2:4">
      <c r="B229" s="131" t="s">
        <v>1840</v>
      </c>
      <c r="C229" s="113">
        <v>0</v>
      </c>
      <c r="D229" s="113">
        <v>0</v>
      </c>
    </row>
    <row r="230" spans="2:4">
      <c r="B230" s="132" t="s">
        <v>1841</v>
      </c>
      <c r="C230" s="113">
        <v>0</v>
      </c>
      <c r="D230" s="113">
        <v>0</v>
      </c>
    </row>
    <row r="231" spans="2:4">
      <c r="B231" s="131" t="s">
        <v>1842</v>
      </c>
      <c r="C231" s="113">
        <v>0</v>
      </c>
      <c r="D231" s="113">
        <v>0</v>
      </c>
    </row>
    <row r="232" spans="2:4">
      <c r="B232" s="132" t="s">
        <v>1843</v>
      </c>
      <c r="C232" s="113">
        <v>0</v>
      </c>
      <c r="D232" s="113">
        <v>0</v>
      </c>
    </row>
    <row r="233" spans="2:4">
      <c r="B233" s="131" t="s">
        <v>1844</v>
      </c>
      <c r="C233" s="113">
        <v>0</v>
      </c>
      <c r="D233" s="113">
        <v>0</v>
      </c>
    </row>
    <row r="234" spans="2:4">
      <c r="B234" s="132" t="s">
        <v>1845</v>
      </c>
      <c r="C234" s="113">
        <v>0</v>
      </c>
      <c r="D234" s="113">
        <v>0</v>
      </c>
    </row>
    <row r="235" spans="2:4">
      <c r="B235" s="131" t="s">
        <v>1846</v>
      </c>
      <c r="C235" s="113">
        <v>0</v>
      </c>
      <c r="D235" s="113">
        <v>0</v>
      </c>
    </row>
    <row r="236" spans="2:4">
      <c r="B236" s="132" t="s">
        <v>1847</v>
      </c>
      <c r="C236" s="113">
        <v>0</v>
      </c>
      <c r="D236" s="113">
        <v>0</v>
      </c>
    </row>
    <row r="237" spans="2:4">
      <c r="B237" s="131" t="s">
        <v>2718</v>
      </c>
      <c r="C237" s="113">
        <v>0</v>
      </c>
      <c r="D237" s="113">
        <v>0</v>
      </c>
    </row>
    <row r="238" spans="2:4">
      <c r="B238" s="132" t="s">
        <v>2719</v>
      </c>
      <c r="C238" s="113">
        <v>0</v>
      </c>
      <c r="D238" s="113">
        <v>0</v>
      </c>
    </row>
    <row r="239" spans="2:4">
      <c r="B239" s="131" t="s">
        <v>2236</v>
      </c>
      <c r="C239" s="113">
        <v>0</v>
      </c>
      <c r="D239" s="113">
        <v>0</v>
      </c>
    </row>
    <row r="240" spans="2:4">
      <c r="B240" s="132" t="s">
        <v>1848</v>
      </c>
      <c r="C240" s="113">
        <v>0</v>
      </c>
      <c r="D240" s="113">
        <v>0</v>
      </c>
    </row>
    <row r="241" spans="2:4">
      <c r="B241" s="131" t="s">
        <v>333</v>
      </c>
      <c r="C241" s="113">
        <v>1167998</v>
      </c>
      <c r="D241" s="113">
        <v>0</v>
      </c>
    </row>
    <row r="242" spans="2:4">
      <c r="B242" s="132" t="s">
        <v>819</v>
      </c>
      <c r="C242" s="113">
        <v>1167998</v>
      </c>
      <c r="D242" s="113">
        <v>0</v>
      </c>
    </row>
    <row r="243" spans="2:4">
      <c r="B243" s="131" t="s">
        <v>1849</v>
      </c>
      <c r="C243" s="113">
        <v>0</v>
      </c>
      <c r="D243" s="113">
        <v>0</v>
      </c>
    </row>
    <row r="244" spans="2:4">
      <c r="B244" s="132" t="s">
        <v>1850</v>
      </c>
      <c r="C244" s="113">
        <v>0</v>
      </c>
      <c r="D244" s="113">
        <v>0</v>
      </c>
    </row>
    <row r="245" spans="2:4">
      <c r="B245" s="131" t="s">
        <v>1851</v>
      </c>
      <c r="C245" s="113">
        <v>0</v>
      </c>
      <c r="D245" s="113">
        <v>0</v>
      </c>
    </row>
    <row r="246" spans="2:4">
      <c r="B246" s="132" t="s">
        <v>1852</v>
      </c>
      <c r="C246" s="113">
        <v>0</v>
      </c>
      <c r="D246" s="113">
        <v>0</v>
      </c>
    </row>
    <row r="247" spans="2:4">
      <c r="B247" s="131" t="s">
        <v>1853</v>
      </c>
      <c r="C247" s="113">
        <v>0</v>
      </c>
      <c r="D247" s="113">
        <v>0</v>
      </c>
    </row>
    <row r="248" spans="2:4">
      <c r="B248" s="132" t="s">
        <v>1854</v>
      </c>
      <c r="C248" s="113">
        <v>0</v>
      </c>
      <c r="D248" s="113">
        <v>0</v>
      </c>
    </row>
    <row r="249" spans="2:4">
      <c r="B249" s="131" t="s">
        <v>1855</v>
      </c>
      <c r="C249" s="113">
        <v>0</v>
      </c>
      <c r="D249" s="113">
        <v>0</v>
      </c>
    </row>
    <row r="250" spans="2:4">
      <c r="B250" s="132" t="s">
        <v>1856</v>
      </c>
      <c r="C250" s="113">
        <v>0</v>
      </c>
      <c r="D250" s="113">
        <v>0</v>
      </c>
    </row>
    <row r="251" spans="2:4">
      <c r="B251" s="131" t="s">
        <v>1857</v>
      </c>
      <c r="C251" s="113">
        <v>0</v>
      </c>
      <c r="D251" s="113">
        <v>0</v>
      </c>
    </row>
    <row r="252" spans="2:4">
      <c r="B252" s="132" t="s">
        <v>1858</v>
      </c>
      <c r="C252" s="113">
        <v>0</v>
      </c>
      <c r="D252" s="113">
        <v>0</v>
      </c>
    </row>
    <row r="253" spans="2:4">
      <c r="B253" s="131" t="s">
        <v>2237</v>
      </c>
      <c r="C253" s="113">
        <v>0</v>
      </c>
      <c r="D253" s="113">
        <v>0</v>
      </c>
    </row>
    <row r="254" spans="2:4">
      <c r="B254" s="132" t="s">
        <v>1859</v>
      </c>
      <c r="C254" s="113">
        <v>0</v>
      </c>
      <c r="D254" s="113">
        <v>0</v>
      </c>
    </row>
    <row r="255" spans="2:4">
      <c r="B255" s="131" t="s">
        <v>1297</v>
      </c>
      <c r="C255" s="113">
        <v>0</v>
      </c>
      <c r="D255" s="113">
        <v>3602749.39</v>
      </c>
    </row>
    <row r="256" spans="2:4">
      <c r="B256" s="132" t="s">
        <v>1298</v>
      </c>
      <c r="C256" s="113">
        <v>0</v>
      </c>
      <c r="D256" s="113">
        <v>3602749.39</v>
      </c>
    </row>
    <row r="257" spans="2:4">
      <c r="B257" s="131" t="s">
        <v>334</v>
      </c>
      <c r="C257" s="113">
        <v>2466671</v>
      </c>
      <c r="D257" s="113">
        <v>0</v>
      </c>
    </row>
    <row r="258" spans="2:4">
      <c r="B258" s="132" t="s">
        <v>820</v>
      </c>
      <c r="C258" s="113">
        <v>2466671</v>
      </c>
      <c r="D258" s="113">
        <v>0</v>
      </c>
    </row>
    <row r="259" spans="2:4">
      <c r="B259" s="131" t="s">
        <v>2238</v>
      </c>
      <c r="C259" s="113">
        <v>0</v>
      </c>
      <c r="D259" s="113">
        <v>0</v>
      </c>
    </row>
    <row r="260" spans="2:4">
      <c r="B260" s="132" t="s">
        <v>1860</v>
      </c>
      <c r="C260" s="113">
        <v>0</v>
      </c>
      <c r="D260" s="113">
        <v>0</v>
      </c>
    </row>
    <row r="261" spans="2:4">
      <c r="B261" s="131" t="s">
        <v>2239</v>
      </c>
      <c r="C261" s="113">
        <v>0</v>
      </c>
      <c r="D261" s="113">
        <v>0</v>
      </c>
    </row>
    <row r="262" spans="2:4">
      <c r="B262" s="132" t="s">
        <v>1861</v>
      </c>
      <c r="C262" s="113">
        <v>0</v>
      </c>
      <c r="D262" s="113">
        <v>0</v>
      </c>
    </row>
    <row r="263" spans="2:4">
      <c r="B263" s="131" t="s">
        <v>335</v>
      </c>
      <c r="C263" s="113">
        <v>4231239</v>
      </c>
      <c r="D263" s="113">
        <v>0</v>
      </c>
    </row>
    <row r="264" spans="2:4">
      <c r="B264" s="132" t="s">
        <v>821</v>
      </c>
      <c r="C264" s="113">
        <v>4231239</v>
      </c>
      <c r="D264" s="113">
        <v>0</v>
      </c>
    </row>
    <row r="265" spans="2:4">
      <c r="B265" s="132" t="s">
        <v>1861</v>
      </c>
      <c r="C265" s="113">
        <v>0</v>
      </c>
      <c r="D265" s="113">
        <v>0</v>
      </c>
    </row>
    <row r="266" spans="2:4">
      <c r="B266" s="131" t="s">
        <v>1862</v>
      </c>
      <c r="C266" s="113">
        <v>0</v>
      </c>
      <c r="D266" s="113">
        <v>0</v>
      </c>
    </row>
    <row r="267" spans="2:4">
      <c r="B267" s="132" t="s">
        <v>1863</v>
      </c>
      <c r="C267" s="113">
        <v>0</v>
      </c>
      <c r="D267" s="113">
        <v>0</v>
      </c>
    </row>
    <row r="268" spans="2:4">
      <c r="B268" s="131" t="s">
        <v>2240</v>
      </c>
      <c r="C268" s="113">
        <v>0</v>
      </c>
      <c r="D268" s="113">
        <v>0</v>
      </c>
    </row>
    <row r="269" spans="2:4">
      <c r="B269" s="132" t="s">
        <v>1864</v>
      </c>
      <c r="C269" s="113">
        <v>0</v>
      </c>
      <c r="D269" s="113">
        <v>0</v>
      </c>
    </row>
    <row r="270" spans="2:4">
      <c r="B270" s="131" t="s">
        <v>1325</v>
      </c>
      <c r="C270" s="113">
        <v>0</v>
      </c>
      <c r="D270" s="113">
        <v>5314337.82</v>
      </c>
    </row>
    <row r="271" spans="2:4">
      <c r="B271" s="132" t="s">
        <v>1326</v>
      </c>
      <c r="C271" s="113">
        <v>0</v>
      </c>
      <c r="D271" s="113">
        <v>5314337.82</v>
      </c>
    </row>
    <row r="272" spans="2:4">
      <c r="B272" s="131" t="s">
        <v>1865</v>
      </c>
      <c r="C272" s="113">
        <v>0</v>
      </c>
      <c r="D272" s="113">
        <v>0</v>
      </c>
    </row>
    <row r="273" spans="2:4">
      <c r="B273" s="132" t="s">
        <v>1866</v>
      </c>
      <c r="C273" s="113">
        <v>0</v>
      </c>
      <c r="D273" s="113">
        <v>0</v>
      </c>
    </row>
    <row r="274" spans="2:4">
      <c r="B274" s="131" t="s">
        <v>1867</v>
      </c>
      <c r="C274" s="113">
        <v>0</v>
      </c>
      <c r="D274" s="113">
        <v>0</v>
      </c>
    </row>
    <row r="275" spans="2:4">
      <c r="B275" s="132" t="s">
        <v>1868</v>
      </c>
      <c r="C275" s="113">
        <v>0</v>
      </c>
      <c r="D275" s="113">
        <v>0</v>
      </c>
    </row>
    <row r="276" spans="2:4">
      <c r="B276" s="131" t="s">
        <v>2241</v>
      </c>
      <c r="C276" s="113">
        <v>0</v>
      </c>
      <c r="D276" s="113">
        <v>0</v>
      </c>
    </row>
    <row r="277" spans="2:4">
      <c r="B277" s="132" t="s">
        <v>1869</v>
      </c>
      <c r="C277" s="113">
        <v>0</v>
      </c>
      <c r="D277" s="113">
        <v>0</v>
      </c>
    </row>
    <row r="278" spans="2:4">
      <c r="B278" s="131" t="s">
        <v>336</v>
      </c>
      <c r="C278" s="113">
        <v>14800024</v>
      </c>
      <c r="D278" s="113">
        <v>0</v>
      </c>
    </row>
    <row r="279" spans="2:4">
      <c r="B279" s="132" t="s">
        <v>822</v>
      </c>
      <c r="C279" s="113">
        <v>14800024</v>
      </c>
      <c r="D279" s="113">
        <v>0</v>
      </c>
    </row>
    <row r="280" spans="2:4">
      <c r="B280" s="131" t="s">
        <v>337</v>
      </c>
      <c r="C280" s="113">
        <v>2502534</v>
      </c>
      <c r="D280" s="113">
        <v>1681011.95</v>
      </c>
    </row>
    <row r="281" spans="2:4">
      <c r="B281" s="132" t="s">
        <v>823</v>
      </c>
      <c r="C281" s="113">
        <v>2502534</v>
      </c>
      <c r="D281" s="113">
        <v>1681011.95</v>
      </c>
    </row>
    <row r="282" spans="2:4">
      <c r="B282" s="131" t="s">
        <v>1299</v>
      </c>
      <c r="C282" s="113">
        <v>0</v>
      </c>
      <c r="D282" s="113">
        <v>125000000</v>
      </c>
    </row>
    <row r="283" spans="2:4">
      <c r="B283" s="132" t="s">
        <v>1300</v>
      </c>
      <c r="C283" s="113">
        <v>0</v>
      </c>
      <c r="D283" s="113">
        <v>125000000</v>
      </c>
    </row>
    <row r="284" spans="2:4">
      <c r="B284" s="131" t="s">
        <v>338</v>
      </c>
      <c r="C284" s="113">
        <v>7451498</v>
      </c>
      <c r="D284" s="113">
        <v>9144963.3300000001</v>
      </c>
    </row>
    <row r="285" spans="2:4">
      <c r="B285" s="132" t="s">
        <v>824</v>
      </c>
      <c r="C285" s="113">
        <v>7451498</v>
      </c>
      <c r="D285" s="113">
        <v>9144963.3300000001</v>
      </c>
    </row>
    <row r="286" spans="2:4">
      <c r="B286" s="131" t="s">
        <v>2242</v>
      </c>
      <c r="C286" s="113">
        <v>252598277</v>
      </c>
      <c r="D286" s="113">
        <v>152700598.47</v>
      </c>
    </row>
    <row r="287" spans="2:4">
      <c r="B287" s="132" t="s">
        <v>825</v>
      </c>
      <c r="C287" s="113">
        <v>252598277</v>
      </c>
      <c r="D287" s="113">
        <v>152700598.47</v>
      </c>
    </row>
    <row r="288" spans="2:4">
      <c r="B288" s="131" t="s">
        <v>339</v>
      </c>
      <c r="C288" s="113">
        <v>2115619</v>
      </c>
      <c r="D288" s="113">
        <v>0</v>
      </c>
    </row>
    <row r="289" spans="2:4">
      <c r="B289" s="132" t="s">
        <v>826</v>
      </c>
      <c r="C289" s="113">
        <v>2115619</v>
      </c>
      <c r="D289" s="113">
        <v>0</v>
      </c>
    </row>
    <row r="290" spans="2:4">
      <c r="B290" s="131" t="s">
        <v>340</v>
      </c>
      <c r="C290" s="113">
        <v>10000000</v>
      </c>
      <c r="D290" s="113">
        <v>0</v>
      </c>
    </row>
    <row r="291" spans="2:4">
      <c r="B291" s="132" t="s">
        <v>827</v>
      </c>
      <c r="C291" s="113">
        <v>10000000</v>
      </c>
      <c r="D291" s="113">
        <v>0</v>
      </c>
    </row>
    <row r="292" spans="2:4">
      <c r="B292" s="131" t="s">
        <v>341</v>
      </c>
      <c r="C292" s="113">
        <v>143298681</v>
      </c>
      <c r="D292" s="113">
        <v>61496248.229999989</v>
      </c>
    </row>
    <row r="293" spans="2:4">
      <c r="B293" s="132" t="s">
        <v>828</v>
      </c>
      <c r="C293" s="113">
        <v>143298681</v>
      </c>
      <c r="D293" s="113">
        <v>61496248.229999989</v>
      </c>
    </row>
    <row r="294" spans="2:4">
      <c r="B294" s="131" t="s">
        <v>342</v>
      </c>
      <c r="C294" s="113">
        <v>192869700</v>
      </c>
      <c r="D294" s="113">
        <v>130469691.37000003</v>
      </c>
    </row>
    <row r="295" spans="2:4">
      <c r="B295" s="132" t="s">
        <v>829</v>
      </c>
      <c r="C295" s="113">
        <v>192869700</v>
      </c>
      <c r="D295" s="113">
        <v>130469691.37000003</v>
      </c>
    </row>
    <row r="296" spans="2:4">
      <c r="B296" s="131" t="s">
        <v>343</v>
      </c>
      <c r="C296" s="113">
        <v>1888186</v>
      </c>
      <c r="D296" s="113">
        <v>1100848.8400000001</v>
      </c>
    </row>
    <row r="297" spans="2:4">
      <c r="B297" s="132" t="s">
        <v>830</v>
      </c>
      <c r="C297" s="113">
        <v>1888186</v>
      </c>
      <c r="D297" s="113">
        <v>1100848.8400000001</v>
      </c>
    </row>
    <row r="298" spans="2:4">
      <c r="B298" s="129" t="s">
        <v>304</v>
      </c>
      <c r="C298" s="130">
        <v>0</v>
      </c>
      <c r="D298" s="130">
        <v>7943253.8700000001</v>
      </c>
    </row>
    <row r="299" spans="2:4">
      <c r="B299" s="131" t="s">
        <v>1323</v>
      </c>
      <c r="C299" s="113">
        <v>0</v>
      </c>
      <c r="D299" s="113">
        <v>7223389</v>
      </c>
    </row>
    <row r="300" spans="2:4">
      <c r="B300" s="132" t="s">
        <v>1324</v>
      </c>
      <c r="C300" s="113">
        <v>0</v>
      </c>
      <c r="D300" s="113">
        <v>7223389</v>
      </c>
    </row>
    <row r="301" spans="2:4">
      <c r="B301" s="131" t="s">
        <v>1431</v>
      </c>
      <c r="C301" s="113">
        <v>0</v>
      </c>
      <c r="D301" s="113">
        <v>719864.87</v>
      </c>
    </row>
    <row r="302" spans="2:4">
      <c r="B302" s="132" t="s">
        <v>1432</v>
      </c>
      <c r="C302" s="113">
        <v>0</v>
      </c>
      <c r="D302" s="113">
        <v>719864.87</v>
      </c>
    </row>
    <row r="303" spans="2:4">
      <c r="B303" s="129" t="s">
        <v>290</v>
      </c>
      <c r="C303" s="130">
        <v>1230287317</v>
      </c>
      <c r="D303" s="130">
        <v>172981021.80000004</v>
      </c>
    </row>
    <row r="304" spans="2:4">
      <c r="B304" s="131" t="s">
        <v>2232</v>
      </c>
      <c r="C304" s="113">
        <v>853818779</v>
      </c>
      <c r="D304" s="113">
        <v>61851118.469999999</v>
      </c>
    </row>
    <row r="305" spans="2:4">
      <c r="B305" s="132" t="s">
        <v>817</v>
      </c>
      <c r="C305" s="113">
        <v>853818779</v>
      </c>
      <c r="D305" s="113">
        <v>61851118.469999999</v>
      </c>
    </row>
    <row r="306" spans="2:4">
      <c r="B306" s="131" t="s">
        <v>344</v>
      </c>
      <c r="C306" s="113">
        <v>376468538</v>
      </c>
      <c r="D306" s="113">
        <v>111129903.33000004</v>
      </c>
    </row>
    <row r="307" spans="2:4">
      <c r="B307" s="132" t="s">
        <v>817</v>
      </c>
      <c r="C307" s="113">
        <v>376468538</v>
      </c>
      <c r="D307" s="113">
        <v>111129903.33000004</v>
      </c>
    </row>
    <row r="308" spans="2:4">
      <c r="B308" s="64" t="s">
        <v>345</v>
      </c>
      <c r="C308" s="113">
        <v>512665249</v>
      </c>
      <c r="D308" s="113">
        <v>281859387.38999999</v>
      </c>
    </row>
    <row r="309" spans="2:4">
      <c r="B309" s="129" t="s">
        <v>287</v>
      </c>
      <c r="C309" s="130">
        <v>255522400</v>
      </c>
      <c r="D309" s="130">
        <v>134201585.01000001</v>
      </c>
    </row>
    <row r="310" spans="2:4">
      <c r="B310" s="131" t="s">
        <v>1511</v>
      </c>
      <c r="C310" s="113">
        <v>0</v>
      </c>
      <c r="D310" s="113">
        <v>0</v>
      </c>
    </row>
    <row r="311" spans="2:4">
      <c r="B311" s="132" t="s">
        <v>1512</v>
      </c>
      <c r="C311" s="113">
        <v>0</v>
      </c>
      <c r="D311" s="113">
        <v>0</v>
      </c>
    </row>
    <row r="312" spans="2:4">
      <c r="B312" s="131" t="s">
        <v>346</v>
      </c>
      <c r="C312" s="113">
        <v>2466670</v>
      </c>
      <c r="D312" s="113">
        <v>0</v>
      </c>
    </row>
    <row r="313" spans="2:4">
      <c r="B313" s="132" t="s">
        <v>831</v>
      </c>
      <c r="C313" s="113">
        <v>2466670</v>
      </c>
      <c r="D313" s="113">
        <v>0</v>
      </c>
    </row>
    <row r="314" spans="2:4">
      <c r="B314" s="131" t="s">
        <v>2243</v>
      </c>
      <c r="C314" s="113">
        <v>0</v>
      </c>
      <c r="D314" s="113">
        <v>0</v>
      </c>
    </row>
    <row r="315" spans="2:4">
      <c r="B315" s="132" t="s">
        <v>1513</v>
      </c>
      <c r="C315" s="113">
        <v>0</v>
      </c>
      <c r="D315" s="113">
        <v>0</v>
      </c>
    </row>
    <row r="316" spans="2:4">
      <c r="B316" s="131" t="s">
        <v>2244</v>
      </c>
      <c r="C316" s="113">
        <v>12495276</v>
      </c>
      <c r="D316" s="113">
        <v>22801420.969999999</v>
      </c>
    </row>
    <row r="317" spans="2:4">
      <c r="B317" s="132" t="s">
        <v>832</v>
      </c>
      <c r="C317" s="113">
        <v>12495276</v>
      </c>
      <c r="D317" s="113">
        <v>22801420.969999999</v>
      </c>
    </row>
    <row r="318" spans="2:4">
      <c r="B318" s="131" t="s">
        <v>2245</v>
      </c>
      <c r="C318" s="113">
        <v>16001865</v>
      </c>
      <c r="D318" s="113">
        <v>3846610.39</v>
      </c>
    </row>
    <row r="319" spans="2:4">
      <c r="B319" s="132" t="s">
        <v>833</v>
      </c>
      <c r="C319" s="113">
        <v>16001865</v>
      </c>
      <c r="D319" s="113">
        <v>3846610.39</v>
      </c>
    </row>
    <row r="320" spans="2:4">
      <c r="B320" s="131" t="s">
        <v>1514</v>
      </c>
      <c r="C320" s="113">
        <v>0</v>
      </c>
      <c r="D320" s="113">
        <v>0</v>
      </c>
    </row>
    <row r="321" spans="2:4">
      <c r="B321" s="132" t="s">
        <v>1515</v>
      </c>
      <c r="C321" s="113">
        <v>0</v>
      </c>
      <c r="D321" s="113">
        <v>0</v>
      </c>
    </row>
    <row r="322" spans="2:4">
      <c r="B322" s="131" t="s">
        <v>2246</v>
      </c>
      <c r="C322" s="113">
        <v>0</v>
      </c>
      <c r="D322" s="113">
        <v>0</v>
      </c>
    </row>
    <row r="323" spans="2:4">
      <c r="B323" s="132" t="s">
        <v>1516</v>
      </c>
      <c r="C323" s="113">
        <v>0</v>
      </c>
      <c r="D323" s="113">
        <v>0</v>
      </c>
    </row>
    <row r="324" spans="2:4">
      <c r="B324" s="131" t="s">
        <v>1327</v>
      </c>
      <c r="C324" s="113">
        <v>0</v>
      </c>
      <c r="D324" s="113">
        <v>100000000</v>
      </c>
    </row>
    <row r="325" spans="2:4">
      <c r="B325" s="132" t="s">
        <v>1328</v>
      </c>
      <c r="C325" s="113">
        <v>0</v>
      </c>
      <c r="D325" s="113">
        <v>100000000</v>
      </c>
    </row>
    <row r="326" spans="2:4">
      <c r="B326" s="131" t="s">
        <v>1517</v>
      </c>
      <c r="C326" s="113">
        <v>0</v>
      </c>
      <c r="D326" s="113">
        <v>0</v>
      </c>
    </row>
    <row r="327" spans="2:4">
      <c r="B327" s="132" t="s">
        <v>1518</v>
      </c>
      <c r="C327" s="113">
        <v>0</v>
      </c>
      <c r="D327" s="113">
        <v>0</v>
      </c>
    </row>
    <row r="328" spans="2:4">
      <c r="B328" s="131" t="s">
        <v>1519</v>
      </c>
      <c r="C328" s="113">
        <v>0</v>
      </c>
      <c r="D328" s="113">
        <v>0</v>
      </c>
    </row>
    <row r="329" spans="2:4">
      <c r="B329" s="132" t="s">
        <v>1520</v>
      </c>
      <c r="C329" s="113">
        <v>0</v>
      </c>
      <c r="D329" s="113">
        <v>0</v>
      </c>
    </row>
    <row r="330" spans="2:4">
      <c r="B330" s="131" t="s">
        <v>347</v>
      </c>
      <c r="C330" s="113">
        <v>1241916</v>
      </c>
      <c r="D330" s="113">
        <v>3621485.87</v>
      </c>
    </row>
    <row r="331" spans="2:4">
      <c r="B331" s="132" t="s">
        <v>834</v>
      </c>
      <c r="C331" s="113">
        <v>1241916</v>
      </c>
      <c r="D331" s="113">
        <v>3621485.87</v>
      </c>
    </row>
    <row r="332" spans="2:4">
      <c r="B332" s="131" t="s">
        <v>348</v>
      </c>
      <c r="C332" s="113">
        <v>1057624</v>
      </c>
      <c r="D332" s="113">
        <v>0</v>
      </c>
    </row>
    <row r="333" spans="2:4">
      <c r="B333" s="132" t="s">
        <v>835</v>
      </c>
      <c r="C333" s="113">
        <v>1057624</v>
      </c>
      <c r="D333" s="113">
        <v>0</v>
      </c>
    </row>
    <row r="334" spans="2:4">
      <c r="B334" s="131" t="s">
        <v>349</v>
      </c>
      <c r="C334" s="113">
        <v>9866683</v>
      </c>
      <c r="D334" s="113">
        <v>2964921.27</v>
      </c>
    </row>
    <row r="335" spans="2:4">
      <c r="B335" s="132" t="s">
        <v>836</v>
      </c>
      <c r="C335" s="113">
        <v>9866683</v>
      </c>
      <c r="D335" s="113">
        <v>2964921.27</v>
      </c>
    </row>
    <row r="336" spans="2:4">
      <c r="B336" s="131" t="s">
        <v>2720</v>
      </c>
      <c r="C336" s="113">
        <v>0</v>
      </c>
      <c r="D336" s="113">
        <v>0</v>
      </c>
    </row>
    <row r="337" spans="2:4">
      <c r="B337" s="132" t="s">
        <v>2721</v>
      </c>
      <c r="C337" s="113">
        <v>0</v>
      </c>
      <c r="D337" s="113">
        <v>0</v>
      </c>
    </row>
    <row r="338" spans="2:4">
      <c r="B338" s="131" t="s">
        <v>2722</v>
      </c>
      <c r="C338" s="113">
        <v>0</v>
      </c>
      <c r="D338" s="113">
        <v>0</v>
      </c>
    </row>
    <row r="339" spans="2:4">
      <c r="B339" s="132" t="s">
        <v>2723</v>
      </c>
      <c r="C339" s="113">
        <v>0</v>
      </c>
      <c r="D339" s="113">
        <v>0</v>
      </c>
    </row>
    <row r="340" spans="2:4">
      <c r="B340" s="131" t="s">
        <v>2724</v>
      </c>
      <c r="C340" s="113">
        <v>0</v>
      </c>
      <c r="D340" s="113">
        <v>0</v>
      </c>
    </row>
    <row r="341" spans="2:4">
      <c r="B341" s="132" t="s">
        <v>2725</v>
      </c>
      <c r="C341" s="113">
        <v>0</v>
      </c>
      <c r="D341" s="113">
        <v>0</v>
      </c>
    </row>
    <row r="342" spans="2:4">
      <c r="B342" s="131" t="s">
        <v>2726</v>
      </c>
      <c r="C342" s="113">
        <v>0</v>
      </c>
      <c r="D342" s="113">
        <v>0</v>
      </c>
    </row>
    <row r="343" spans="2:4">
      <c r="B343" s="132" t="s">
        <v>2727</v>
      </c>
      <c r="C343" s="113">
        <v>0</v>
      </c>
      <c r="D343" s="113">
        <v>0</v>
      </c>
    </row>
    <row r="344" spans="2:4">
      <c r="B344" s="131" t="s">
        <v>2728</v>
      </c>
      <c r="C344" s="113">
        <v>0</v>
      </c>
      <c r="D344" s="113">
        <v>0</v>
      </c>
    </row>
    <row r="345" spans="2:4">
      <c r="B345" s="132" t="s">
        <v>2729</v>
      </c>
      <c r="C345" s="113">
        <v>0</v>
      </c>
      <c r="D345" s="113">
        <v>0</v>
      </c>
    </row>
    <row r="346" spans="2:4">
      <c r="B346" s="131" t="s">
        <v>2730</v>
      </c>
      <c r="C346" s="113">
        <v>0</v>
      </c>
      <c r="D346" s="113">
        <v>0</v>
      </c>
    </row>
    <row r="347" spans="2:4">
      <c r="B347" s="132" t="s">
        <v>2731</v>
      </c>
      <c r="C347" s="113">
        <v>0</v>
      </c>
      <c r="D347" s="113">
        <v>0</v>
      </c>
    </row>
    <row r="348" spans="2:4">
      <c r="B348" s="131" t="s">
        <v>2732</v>
      </c>
      <c r="C348" s="113">
        <v>0</v>
      </c>
      <c r="D348" s="113">
        <v>0</v>
      </c>
    </row>
    <row r="349" spans="2:4">
      <c r="B349" s="132" t="s">
        <v>2733</v>
      </c>
      <c r="C349" s="113">
        <v>0</v>
      </c>
      <c r="D349" s="113">
        <v>0</v>
      </c>
    </row>
    <row r="350" spans="2:4">
      <c r="B350" s="131" t="s">
        <v>2734</v>
      </c>
      <c r="C350" s="113">
        <v>0</v>
      </c>
      <c r="D350" s="113">
        <v>0</v>
      </c>
    </row>
    <row r="351" spans="2:4">
      <c r="B351" s="132" t="s">
        <v>2735</v>
      </c>
      <c r="C351" s="113">
        <v>0</v>
      </c>
      <c r="D351" s="113">
        <v>0</v>
      </c>
    </row>
    <row r="352" spans="2:4">
      <c r="B352" s="131" t="s">
        <v>350</v>
      </c>
      <c r="C352" s="113">
        <v>198764637</v>
      </c>
      <c r="D352" s="113">
        <v>0</v>
      </c>
    </row>
    <row r="353" spans="2:4">
      <c r="B353" s="132" t="s">
        <v>837</v>
      </c>
      <c r="C353" s="113">
        <v>198764637</v>
      </c>
      <c r="D353" s="113">
        <v>0</v>
      </c>
    </row>
    <row r="354" spans="2:4">
      <c r="B354" s="131" t="s">
        <v>2736</v>
      </c>
      <c r="C354" s="113">
        <v>0</v>
      </c>
      <c r="D354" s="113">
        <v>0</v>
      </c>
    </row>
    <row r="355" spans="2:4">
      <c r="B355" s="132" t="s">
        <v>2737</v>
      </c>
      <c r="C355" s="113">
        <v>0</v>
      </c>
      <c r="D355" s="113">
        <v>0</v>
      </c>
    </row>
    <row r="356" spans="2:4">
      <c r="B356" s="131" t="s">
        <v>2738</v>
      </c>
      <c r="C356" s="113">
        <v>0</v>
      </c>
      <c r="D356" s="113">
        <v>0</v>
      </c>
    </row>
    <row r="357" spans="2:4">
      <c r="B357" s="132" t="s">
        <v>2739</v>
      </c>
      <c r="C357" s="113">
        <v>0</v>
      </c>
      <c r="D357" s="113">
        <v>0</v>
      </c>
    </row>
    <row r="358" spans="2:4">
      <c r="B358" s="131" t="s">
        <v>351</v>
      </c>
      <c r="C358" s="113">
        <v>3725749</v>
      </c>
      <c r="D358" s="113">
        <v>0</v>
      </c>
    </row>
    <row r="359" spans="2:4">
      <c r="B359" s="132" t="s">
        <v>838</v>
      </c>
      <c r="C359" s="113">
        <v>3725749</v>
      </c>
      <c r="D359" s="113">
        <v>0</v>
      </c>
    </row>
    <row r="360" spans="2:4">
      <c r="B360" s="131" t="s">
        <v>2740</v>
      </c>
      <c r="C360" s="113">
        <v>0</v>
      </c>
      <c r="D360" s="113">
        <v>0</v>
      </c>
    </row>
    <row r="361" spans="2:4">
      <c r="B361" s="132" t="s">
        <v>2741</v>
      </c>
      <c r="C361" s="113">
        <v>0</v>
      </c>
      <c r="D361" s="113">
        <v>0</v>
      </c>
    </row>
    <row r="362" spans="2:4">
      <c r="B362" s="131" t="s">
        <v>2742</v>
      </c>
      <c r="C362" s="113">
        <v>0</v>
      </c>
      <c r="D362" s="113">
        <v>0</v>
      </c>
    </row>
    <row r="363" spans="2:4">
      <c r="B363" s="132" t="s">
        <v>2743</v>
      </c>
      <c r="C363" s="113">
        <v>0</v>
      </c>
      <c r="D363" s="113">
        <v>0</v>
      </c>
    </row>
    <row r="364" spans="2:4">
      <c r="B364" s="131" t="s">
        <v>352</v>
      </c>
      <c r="C364" s="113">
        <v>2999337</v>
      </c>
      <c r="D364" s="113">
        <v>0</v>
      </c>
    </row>
    <row r="365" spans="2:4">
      <c r="B365" s="132" t="s">
        <v>839</v>
      </c>
      <c r="C365" s="113">
        <v>2999337</v>
      </c>
      <c r="D365" s="113">
        <v>0</v>
      </c>
    </row>
    <row r="366" spans="2:4">
      <c r="B366" s="131" t="s">
        <v>353</v>
      </c>
      <c r="C366" s="113">
        <v>3123819</v>
      </c>
      <c r="D366" s="113">
        <v>967146.51</v>
      </c>
    </row>
    <row r="367" spans="2:4">
      <c r="B367" s="132" t="s">
        <v>840</v>
      </c>
      <c r="C367" s="113">
        <v>3123819</v>
      </c>
      <c r="D367" s="113">
        <v>967146.51</v>
      </c>
    </row>
    <row r="368" spans="2:4">
      <c r="B368" s="131" t="s">
        <v>354</v>
      </c>
      <c r="C368" s="113">
        <v>3157638</v>
      </c>
      <c r="D368" s="113">
        <v>0</v>
      </c>
    </row>
    <row r="369" spans="2:4">
      <c r="B369" s="132" t="s">
        <v>841</v>
      </c>
      <c r="C369" s="113">
        <v>3157638</v>
      </c>
      <c r="D369" s="113">
        <v>0</v>
      </c>
    </row>
    <row r="370" spans="2:4">
      <c r="B370" s="131" t="s">
        <v>355</v>
      </c>
      <c r="C370" s="113">
        <v>621186</v>
      </c>
      <c r="D370" s="113">
        <v>0</v>
      </c>
    </row>
    <row r="371" spans="2:4">
      <c r="B371" s="132" t="s">
        <v>842</v>
      </c>
      <c r="C371" s="113">
        <v>621186</v>
      </c>
      <c r="D371" s="113">
        <v>0</v>
      </c>
    </row>
    <row r="372" spans="2:4">
      <c r="B372" s="129" t="s">
        <v>304</v>
      </c>
      <c r="C372" s="130">
        <v>0</v>
      </c>
      <c r="D372" s="130">
        <v>14999998.5</v>
      </c>
    </row>
    <row r="373" spans="2:4">
      <c r="B373" s="131" t="s">
        <v>1433</v>
      </c>
      <c r="C373" s="113">
        <v>0</v>
      </c>
      <c r="D373" s="113">
        <v>14999998.5</v>
      </c>
    </row>
    <row r="374" spans="2:4">
      <c r="B374" s="132" t="s">
        <v>1434</v>
      </c>
      <c r="C374" s="113">
        <v>0</v>
      </c>
      <c r="D374" s="113">
        <v>14999998.5</v>
      </c>
    </row>
    <row r="375" spans="2:4">
      <c r="B375" s="129" t="s">
        <v>290</v>
      </c>
      <c r="C375" s="130">
        <v>257142849</v>
      </c>
      <c r="D375" s="130">
        <v>132657803.88</v>
      </c>
    </row>
    <row r="376" spans="2:4">
      <c r="B376" s="131" t="s">
        <v>344</v>
      </c>
      <c r="C376" s="113">
        <v>257142849</v>
      </c>
      <c r="D376" s="113">
        <v>132657803.88</v>
      </c>
    </row>
    <row r="377" spans="2:4">
      <c r="B377" s="132" t="s">
        <v>817</v>
      </c>
      <c r="C377" s="113">
        <v>257142849</v>
      </c>
      <c r="D377" s="113">
        <v>132657803.88</v>
      </c>
    </row>
    <row r="378" spans="2:4">
      <c r="B378" s="64" t="s">
        <v>292</v>
      </c>
      <c r="C378" s="113">
        <v>1208114791</v>
      </c>
      <c r="D378" s="113">
        <v>548399167.81999993</v>
      </c>
    </row>
    <row r="379" spans="2:4">
      <c r="B379" s="129" t="s">
        <v>287</v>
      </c>
      <c r="C379" s="130">
        <v>921661155</v>
      </c>
      <c r="D379" s="130">
        <v>465860225.58999997</v>
      </c>
    </row>
    <row r="380" spans="2:4">
      <c r="B380" s="131" t="s">
        <v>1329</v>
      </c>
      <c r="C380" s="113">
        <v>0</v>
      </c>
      <c r="D380" s="113">
        <v>40702749</v>
      </c>
    </row>
    <row r="381" spans="2:4">
      <c r="B381" s="132" t="s">
        <v>1330</v>
      </c>
      <c r="C381" s="113">
        <v>0</v>
      </c>
      <c r="D381" s="113">
        <v>40702749</v>
      </c>
    </row>
    <row r="382" spans="2:4">
      <c r="B382" s="131" t="s">
        <v>356</v>
      </c>
      <c r="C382" s="113">
        <v>18742915</v>
      </c>
      <c r="D382" s="113">
        <v>13650191.559999999</v>
      </c>
    </row>
    <row r="383" spans="2:4">
      <c r="B383" s="132" t="s">
        <v>843</v>
      </c>
      <c r="C383" s="113">
        <v>18742915</v>
      </c>
      <c r="D383" s="113">
        <v>13650191.559999999</v>
      </c>
    </row>
    <row r="384" spans="2:4">
      <c r="B384" s="131" t="s">
        <v>2247</v>
      </c>
      <c r="C384" s="113">
        <v>0</v>
      </c>
      <c r="D384" s="113">
        <v>0</v>
      </c>
    </row>
    <row r="385" spans="2:4">
      <c r="B385" s="132" t="s">
        <v>1331</v>
      </c>
      <c r="C385" s="113">
        <v>0</v>
      </c>
      <c r="D385" s="113">
        <v>0</v>
      </c>
    </row>
    <row r="386" spans="2:4">
      <c r="B386" s="131" t="s">
        <v>357</v>
      </c>
      <c r="C386" s="113">
        <v>4703981</v>
      </c>
      <c r="D386" s="113">
        <v>2904153.9</v>
      </c>
    </row>
    <row r="387" spans="2:4">
      <c r="B387" s="132" t="s">
        <v>844</v>
      </c>
      <c r="C387" s="113">
        <v>4703981</v>
      </c>
      <c r="D387" s="113">
        <v>2904153.9</v>
      </c>
    </row>
    <row r="388" spans="2:4">
      <c r="B388" s="131" t="s">
        <v>2248</v>
      </c>
      <c r="C388" s="113">
        <v>0</v>
      </c>
      <c r="D388" s="113">
        <v>903644.6</v>
      </c>
    </row>
    <row r="389" spans="2:4">
      <c r="B389" s="132" t="s">
        <v>1332</v>
      </c>
      <c r="C389" s="113">
        <v>0</v>
      </c>
      <c r="D389" s="113">
        <v>903644.6</v>
      </c>
    </row>
    <row r="390" spans="2:4">
      <c r="B390" s="131" t="s">
        <v>358</v>
      </c>
      <c r="C390" s="113">
        <v>10667846</v>
      </c>
      <c r="D390" s="113">
        <v>0</v>
      </c>
    </row>
    <row r="391" spans="2:4">
      <c r="B391" s="132" t="s">
        <v>845</v>
      </c>
      <c r="C391" s="113">
        <v>10667846</v>
      </c>
      <c r="D391" s="113">
        <v>0</v>
      </c>
    </row>
    <row r="392" spans="2:4">
      <c r="B392" s="131" t="s">
        <v>359</v>
      </c>
      <c r="C392" s="113">
        <v>24800000</v>
      </c>
      <c r="D392" s="113">
        <v>10776193.689999999</v>
      </c>
    </row>
    <row r="393" spans="2:4">
      <c r="B393" s="132" t="s">
        <v>846</v>
      </c>
      <c r="C393" s="113">
        <v>24800000</v>
      </c>
      <c r="D393" s="113">
        <v>10776193.689999999</v>
      </c>
    </row>
    <row r="394" spans="2:4">
      <c r="B394" s="131" t="s">
        <v>1333</v>
      </c>
      <c r="C394" s="113">
        <v>0</v>
      </c>
      <c r="D394" s="113">
        <v>16784488.120000001</v>
      </c>
    </row>
    <row r="395" spans="2:4">
      <c r="B395" s="132" t="s">
        <v>1334</v>
      </c>
      <c r="C395" s="113">
        <v>0</v>
      </c>
      <c r="D395" s="113">
        <v>16784488.120000001</v>
      </c>
    </row>
    <row r="396" spans="2:4">
      <c r="B396" s="131" t="s">
        <v>1521</v>
      </c>
      <c r="C396" s="113">
        <v>0</v>
      </c>
      <c r="D396" s="113">
        <v>0</v>
      </c>
    </row>
    <row r="397" spans="2:4">
      <c r="B397" s="132" t="s">
        <v>1522</v>
      </c>
      <c r="C397" s="113">
        <v>0</v>
      </c>
      <c r="D397" s="113">
        <v>0</v>
      </c>
    </row>
    <row r="398" spans="2:4">
      <c r="B398" s="131" t="s">
        <v>1523</v>
      </c>
      <c r="C398" s="113">
        <v>0</v>
      </c>
      <c r="D398" s="113">
        <v>0</v>
      </c>
    </row>
    <row r="399" spans="2:4">
      <c r="B399" s="132" t="s">
        <v>1524</v>
      </c>
      <c r="C399" s="113">
        <v>0</v>
      </c>
      <c r="D399" s="113">
        <v>0</v>
      </c>
    </row>
    <row r="400" spans="2:4">
      <c r="B400" s="131" t="s">
        <v>3167</v>
      </c>
      <c r="C400" s="113">
        <v>0</v>
      </c>
      <c r="D400" s="113">
        <v>0</v>
      </c>
    </row>
    <row r="401" spans="2:4">
      <c r="B401" s="132" t="s">
        <v>3168</v>
      </c>
      <c r="C401" s="113">
        <v>0</v>
      </c>
      <c r="D401" s="113">
        <v>0</v>
      </c>
    </row>
    <row r="402" spans="2:4">
      <c r="B402" s="131" t="s">
        <v>1525</v>
      </c>
      <c r="C402" s="113">
        <v>0</v>
      </c>
      <c r="D402" s="113">
        <v>0</v>
      </c>
    </row>
    <row r="403" spans="2:4">
      <c r="B403" s="132" t="s">
        <v>1526</v>
      </c>
      <c r="C403" s="113">
        <v>0</v>
      </c>
      <c r="D403" s="113">
        <v>0</v>
      </c>
    </row>
    <row r="404" spans="2:4">
      <c r="B404" s="131" t="s">
        <v>1527</v>
      </c>
      <c r="C404" s="113">
        <v>0</v>
      </c>
      <c r="D404" s="113">
        <v>0</v>
      </c>
    </row>
    <row r="405" spans="2:4">
      <c r="B405" s="132" t="s">
        <v>1528</v>
      </c>
      <c r="C405" s="113">
        <v>0</v>
      </c>
      <c r="D405" s="113">
        <v>0</v>
      </c>
    </row>
    <row r="406" spans="2:4">
      <c r="B406" s="131" t="s">
        <v>1529</v>
      </c>
      <c r="C406" s="113">
        <v>0</v>
      </c>
      <c r="D406" s="113">
        <v>0</v>
      </c>
    </row>
    <row r="407" spans="2:4">
      <c r="B407" s="132" t="s">
        <v>1530</v>
      </c>
      <c r="C407" s="113">
        <v>0</v>
      </c>
      <c r="D407" s="113">
        <v>0</v>
      </c>
    </row>
    <row r="408" spans="2:4">
      <c r="B408" s="131" t="s">
        <v>1531</v>
      </c>
      <c r="C408" s="113">
        <v>0</v>
      </c>
      <c r="D408" s="113">
        <v>0</v>
      </c>
    </row>
    <row r="409" spans="2:4">
      <c r="B409" s="132" t="s">
        <v>1532</v>
      </c>
      <c r="C409" s="113">
        <v>0</v>
      </c>
      <c r="D409" s="113">
        <v>0</v>
      </c>
    </row>
    <row r="410" spans="2:4">
      <c r="B410" s="131" t="s">
        <v>1533</v>
      </c>
      <c r="C410" s="113">
        <v>0</v>
      </c>
      <c r="D410" s="113">
        <v>0</v>
      </c>
    </row>
    <row r="411" spans="2:4">
      <c r="B411" s="132" t="s">
        <v>1534</v>
      </c>
      <c r="C411" s="113">
        <v>0</v>
      </c>
      <c r="D411" s="113">
        <v>0</v>
      </c>
    </row>
    <row r="412" spans="2:4">
      <c r="B412" s="131" t="s">
        <v>1535</v>
      </c>
      <c r="C412" s="113">
        <v>0</v>
      </c>
      <c r="D412" s="113">
        <v>0</v>
      </c>
    </row>
    <row r="413" spans="2:4">
      <c r="B413" s="132" t="s">
        <v>1536</v>
      </c>
      <c r="C413" s="113">
        <v>0</v>
      </c>
      <c r="D413" s="113">
        <v>0</v>
      </c>
    </row>
    <row r="414" spans="2:4">
      <c r="B414" s="131" t="s">
        <v>1537</v>
      </c>
      <c r="C414" s="113">
        <v>0</v>
      </c>
      <c r="D414" s="113">
        <v>0</v>
      </c>
    </row>
    <row r="415" spans="2:4">
      <c r="B415" s="132" t="s">
        <v>1538</v>
      </c>
      <c r="C415" s="113">
        <v>0</v>
      </c>
      <c r="D415" s="113">
        <v>0</v>
      </c>
    </row>
    <row r="416" spans="2:4">
      <c r="B416" s="131" t="s">
        <v>1780</v>
      </c>
      <c r="C416" s="113">
        <v>0</v>
      </c>
      <c r="D416" s="113">
        <v>0</v>
      </c>
    </row>
    <row r="417" spans="2:4">
      <c r="B417" s="132" t="s">
        <v>1781</v>
      </c>
      <c r="C417" s="113">
        <v>0</v>
      </c>
      <c r="D417" s="113">
        <v>0</v>
      </c>
    </row>
    <row r="418" spans="2:4">
      <c r="B418" s="131" t="s">
        <v>2249</v>
      </c>
      <c r="C418" s="113">
        <v>0</v>
      </c>
      <c r="D418" s="113">
        <v>0</v>
      </c>
    </row>
    <row r="419" spans="2:4">
      <c r="B419" s="132" t="s">
        <v>1782</v>
      </c>
      <c r="C419" s="113">
        <v>0</v>
      </c>
      <c r="D419" s="113">
        <v>0</v>
      </c>
    </row>
    <row r="420" spans="2:4">
      <c r="B420" s="131" t="s">
        <v>360</v>
      </c>
      <c r="C420" s="113">
        <v>19248559</v>
      </c>
      <c r="D420" s="113">
        <v>17365143.039999999</v>
      </c>
    </row>
    <row r="421" spans="2:4">
      <c r="B421" s="132" t="s">
        <v>847</v>
      </c>
      <c r="C421" s="113">
        <v>19248559</v>
      </c>
      <c r="D421" s="113">
        <v>17365143.039999999</v>
      </c>
    </row>
    <row r="422" spans="2:4">
      <c r="B422" s="131" t="s">
        <v>2250</v>
      </c>
      <c r="C422" s="113">
        <v>0</v>
      </c>
      <c r="D422" s="113">
        <v>0</v>
      </c>
    </row>
    <row r="423" spans="2:4">
      <c r="B423" s="132" t="s">
        <v>1783</v>
      </c>
      <c r="C423" s="113">
        <v>0</v>
      </c>
      <c r="D423" s="113">
        <v>0</v>
      </c>
    </row>
    <row r="424" spans="2:4">
      <c r="B424" s="131" t="s">
        <v>1301</v>
      </c>
      <c r="C424" s="113">
        <v>0</v>
      </c>
      <c r="D424" s="113">
        <v>20717432.170000002</v>
      </c>
    </row>
    <row r="425" spans="2:4">
      <c r="B425" s="132" t="s">
        <v>1302</v>
      </c>
      <c r="C425" s="113">
        <v>0</v>
      </c>
      <c r="D425" s="113">
        <v>20717432.170000002</v>
      </c>
    </row>
    <row r="426" spans="2:4">
      <c r="B426" s="131" t="s">
        <v>2251</v>
      </c>
      <c r="C426" s="113">
        <v>0</v>
      </c>
      <c r="D426" s="113">
        <v>0</v>
      </c>
    </row>
    <row r="427" spans="2:4">
      <c r="B427" s="132" t="s">
        <v>1784</v>
      </c>
      <c r="C427" s="113">
        <v>0</v>
      </c>
      <c r="D427" s="113">
        <v>0</v>
      </c>
    </row>
    <row r="428" spans="2:4">
      <c r="B428" s="131" t="s">
        <v>361</v>
      </c>
      <c r="C428" s="113">
        <v>29729478</v>
      </c>
      <c r="D428" s="113">
        <v>26912870.530000001</v>
      </c>
    </row>
    <row r="429" spans="2:4">
      <c r="B429" s="132" t="s">
        <v>848</v>
      </c>
      <c r="C429" s="113">
        <v>29729478</v>
      </c>
      <c r="D429" s="113">
        <v>26912870.530000001</v>
      </c>
    </row>
    <row r="430" spans="2:4">
      <c r="B430" s="131" t="s">
        <v>1785</v>
      </c>
      <c r="C430" s="113">
        <v>0</v>
      </c>
      <c r="D430" s="113">
        <v>0</v>
      </c>
    </row>
    <row r="431" spans="2:4">
      <c r="B431" s="132" t="s">
        <v>1786</v>
      </c>
      <c r="C431" s="113">
        <v>0</v>
      </c>
      <c r="D431" s="113">
        <v>0</v>
      </c>
    </row>
    <row r="432" spans="2:4">
      <c r="B432" s="131" t="s">
        <v>1787</v>
      </c>
      <c r="C432" s="113">
        <v>0</v>
      </c>
      <c r="D432" s="113">
        <v>0</v>
      </c>
    </row>
    <row r="433" spans="2:4">
      <c r="B433" s="132" t="s">
        <v>1788</v>
      </c>
      <c r="C433" s="113">
        <v>0</v>
      </c>
      <c r="D433" s="113">
        <v>0</v>
      </c>
    </row>
    <row r="434" spans="2:4">
      <c r="B434" s="131" t="s">
        <v>2252</v>
      </c>
      <c r="C434" s="113">
        <v>0</v>
      </c>
      <c r="D434" s="113">
        <v>0</v>
      </c>
    </row>
    <row r="435" spans="2:4">
      <c r="B435" s="132" t="s">
        <v>1789</v>
      </c>
      <c r="C435" s="113">
        <v>0</v>
      </c>
      <c r="D435" s="113">
        <v>0</v>
      </c>
    </row>
    <row r="436" spans="2:4">
      <c r="B436" s="131" t="s">
        <v>362</v>
      </c>
      <c r="C436" s="113">
        <v>14472207</v>
      </c>
      <c r="D436" s="113">
        <v>6960350.8400000008</v>
      </c>
    </row>
    <row r="437" spans="2:4">
      <c r="B437" s="132" t="s">
        <v>849</v>
      </c>
      <c r="C437" s="113">
        <v>14472207</v>
      </c>
      <c r="D437" s="113">
        <v>6960350.8400000008</v>
      </c>
    </row>
    <row r="438" spans="2:4">
      <c r="B438" s="131" t="s">
        <v>1790</v>
      </c>
      <c r="C438" s="113">
        <v>0</v>
      </c>
      <c r="D438" s="113">
        <v>0</v>
      </c>
    </row>
    <row r="439" spans="2:4">
      <c r="B439" s="132" t="s">
        <v>1791</v>
      </c>
      <c r="C439" s="113">
        <v>0</v>
      </c>
      <c r="D439" s="113">
        <v>0</v>
      </c>
    </row>
    <row r="440" spans="2:4">
      <c r="B440" s="131" t="s">
        <v>2253</v>
      </c>
      <c r="C440" s="113">
        <v>0</v>
      </c>
      <c r="D440" s="113">
        <v>0</v>
      </c>
    </row>
    <row r="441" spans="2:4">
      <c r="B441" s="132" t="s">
        <v>1792</v>
      </c>
      <c r="C441" s="113">
        <v>0</v>
      </c>
      <c r="D441" s="113">
        <v>0</v>
      </c>
    </row>
    <row r="442" spans="2:4">
      <c r="B442" s="131" t="s">
        <v>363</v>
      </c>
      <c r="C442" s="113">
        <v>4933341</v>
      </c>
      <c r="D442" s="113">
        <v>0</v>
      </c>
    </row>
    <row r="443" spans="2:4">
      <c r="B443" s="132" t="s">
        <v>850</v>
      </c>
      <c r="C443" s="113">
        <v>4933341</v>
      </c>
      <c r="D443" s="113">
        <v>0</v>
      </c>
    </row>
    <row r="444" spans="2:4">
      <c r="B444" s="131" t="s">
        <v>1793</v>
      </c>
      <c r="C444" s="113">
        <v>0</v>
      </c>
      <c r="D444" s="113">
        <v>0</v>
      </c>
    </row>
    <row r="445" spans="2:4">
      <c r="B445" s="132" t="s">
        <v>1794</v>
      </c>
      <c r="C445" s="113">
        <v>0</v>
      </c>
      <c r="D445" s="113">
        <v>0</v>
      </c>
    </row>
    <row r="446" spans="2:4">
      <c r="B446" s="131" t="s">
        <v>2744</v>
      </c>
      <c r="C446" s="113">
        <v>0</v>
      </c>
      <c r="D446" s="113">
        <v>0</v>
      </c>
    </row>
    <row r="447" spans="2:4">
      <c r="B447" s="132" t="s">
        <v>2745</v>
      </c>
      <c r="C447" s="113">
        <v>0</v>
      </c>
      <c r="D447" s="113">
        <v>0</v>
      </c>
    </row>
    <row r="448" spans="2:4">
      <c r="B448" s="131" t="s">
        <v>1795</v>
      </c>
      <c r="C448" s="113">
        <v>0</v>
      </c>
      <c r="D448" s="113">
        <v>0</v>
      </c>
    </row>
    <row r="449" spans="2:4">
      <c r="B449" s="132" t="s">
        <v>1796</v>
      </c>
      <c r="C449" s="113">
        <v>0</v>
      </c>
      <c r="D449" s="113">
        <v>0</v>
      </c>
    </row>
    <row r="450" spans="2:4">
      <c r="B450" s="131" t="s">
        <v>364</v>
      </c>
      <c r="C450" s="113">
        <v>204130100</v>
      </c>
      <c r="D450" s="113">
        <v>195266261.84999993</v>
      </c>
    </row>
    <row r="451" spans="2:4">
      <c r="B451" s="132" t="s">
        <v>851</v>
      </c>
      <c r="C451" s="113">
        <v>204130100</v>
      </c>
      <c r="D451" s="113">
        <v>195266261.84999993</v>
      </c>
    </row>
    <row r="452" spans="2:4">
      <c r="B452" s="131" t="s">
        <v>365</v>
      </c>
      <c r="C452" s="113">
        <v>470348158</v>
      </c>
      <c r="D452" s="113">
        <v>19348158</v>
      </c>
    </row>
    <row r="453" spans="2:4">
      <c r="B453" s="132" t="s">
        <v>852</v>
      </c>
      <c r="C453" s="113">
        <v>450000000</v>
      </c>
      <c r="D453" s="113">
        <v>0</v>
      </c>
    </row>
    <row r="454" spans="2:4">
      <c r="B454" s="132" t="s">
        <v>853</v>
      </c>
      <c r="C454" s="113">
        <v>20348158</v>
      </c>
      <c r="D454" s="113">
        <v>19348158</v>
      </c>
    </row>
    <row r="455" spans="2:4">
      <c r="B455" s="131" t="s">
        <v>2254</v>
      </c>
      <c r="C455" s="113">
        <v>1499942</v>
      </c>
      <c r="D455" s="113">
        <v>1486646.69</v>
      </c>
    </row>
    <row r="456" spans="2:4">
      <c r="B456" s="132" t="s">
        <v>853</v>
      </c>
      <c r="C456" s="113">
        <v>1499942</v>
      </c>
      <c r="D456" s="113">
        <v>1486646.69</v>
      </c>
    </row>
    <row r="457" spans="2:4">
      <c r="B457" s="131" t="s">
        <v>366</v>
      </c>
      <c r="C457" s="113">
        <v>3615288</v>
      </c>
      <c r="D457" s="113">
        <v>0</v>
      </c>
    </row>
    <row r="458" spans="2:4">
      <c r="B458" s="132" t="s">
        <v>854</v>
      </c>
      <c r="C458" s="113">
        <v>3615288</v>
      </c>
      <c r="D458" s="113">
        <v>0</v>
      </c>
    </row>
    <row r="459" spans="2:4">
      <c r="B459" s="131" t="s">
        <v>2255</v>
      </c>
      <c r="C459" s="113">
        <v>13026561</v>
      </c>
      <c r="D459" s="113">
        <v>0</v>
      </c>
    </row>
    <row r="460" spans="2:4">
      <c r="B460" s="132" t="s">
        <v>855</v>
      </c>
      <c r="C460" s="113">
        <v>13026561</v>
      </c>
      <c r="D460" s="113">
        <v>0</v>
      </c>
    </row>
    <row r="461" spans="2:4">
      <c r="B461" s="131" t="s">
        <v>2256</v>
      </c>
      <c r="C461" s="113">
        <v>25625926</v>
      </c>
      <c r="D461" s="113">
        <v>23069003.649999999</v>
      </c>
    </row>
    <row r="462" spans="2:4">
      <c r="B462" s="132" t="s">
        <v>856</v>
      </c>
      <c r="C462" s="113">
        <v>25625926</v>
      </c>
      <c r="D462" s="113">
        <v>23069003.649999999</v>
      </c>
    </row>
    <row r="463" spans="2:4">
      <c r="B463" s="131" t="s">
        <v>367</v>
      </c>
      <c r="C463" s="113">
        <v>44664191</v>
      </c>
      <c r="D463" s="113">
        <v>42204101.68</v>
      </c>
    </row>
    <row r="464" spans="2:4">
      <c r="B464" s="132" t="s">
        <v>857</v>
      </c>
      <c r="C464" s="113">
        <v>44664191</v>
      </c>
      <c r="D464" s="113">
        <v>42204101.68</v>
      </c>
    </row>
    <row r="465" spans="2:4">
      <c r="B465" s="131" t="s">
        <v>368</v>
      </c>
      <c r="C465" s="113">
        <v>26484997</v>
      </c>
      <c r="D465" s="113">
        <v>22479117.350000005</v>
      </c>
    </row>
    <row r="466" spans="2:4">
      <c r="B466" s="132" t="s">
        <v>858</v>
      </c>
      <c r="C466" s="113">
        <v>26484997</v>
      </c>
      <c r="D466" s="113">
        <v>22479117.350000005</v>
      </c>
    </row>
    <row r="467" spans="2:4">
      <c r="B467" s="131" t="s">
        <v>369</v>
      </c>
      <c r="C467" s="113">
        <v>4967665</v>
      </c>
      <c r="D467" s="113">
        <v>4329718.92</v>
      </c>
    </row>
    <row r="468" spans="2:4">
      <c r="B468" s="132" t="s">
        <v>859</v>
      </c>
      <c r="C468" s="113">
        <v>4967665</v>
      </c>
      <c r="D468" s="113">
        <v>4329718.92</v>
      </c>
    </row>
    <row r="469" spans="2:4">
      <c r="B469" s="129" t="s">
        <v>304</v>
      </c>
      <c r="C469" s="130">
        <v>0</v>
      </c>
      <c r="D469" s="130">
        <v>0</v>
      </c>
    </row>
    <row r="470" spans="2:4">
      <c r="B470" s="131" t="s">
        <v>1435</v>
      </c>
      <c r="C470" s="113">
        <v>0</v>
      </c>
      <c r="D470" s="113">
        <v>0</v>
      </c>
    </row>
    <row r="471" spans="2:4">
      <c r="B471" s="132" t="s">
        <v>1436</v>
      </c>
      <c r="C471" s="113">
        <v>0</v>
      </c>
      <c r="D471" s="113">
        <v>0</v>
      </c>
    </row>
    <row r="472" spans="2:4">
      <c r="B472" s="129" t="s">
        <v>290</v>
      </c>
      <c r="C472" s="130">
        <v>286453636</v>
      </c>
      <c r="D472" s="130">
        <v>82538942.230000004</v>
      </c>
    </row>
    <row r="473" spans="2:4">
      <c r="B473" s="131" t="s">
        <v>344</v>
      </c>
      <c r="C473" s="113">
        <v>286453636</v>
      </c>
      <c r="D473" s="113">
        <v>82538942.230000004</v>
      </c>
    </row>
    <row r="474" spans="2:4">
      <c r="B474" s="132" t="s">
        <v>817</v>
      </c>
      <c r="C474" s="113">
        <v>286453636</v>
      </c>
      <c r="D474" s="113">
        <v>82538942.230000004</v>
      </c>
    </row>
    <row r="475" spans="2:4">
      <c r="B475" s="64" t="s">
        <v>370</v>
      </c>
      <c r="C475" s="113">
        <v>2687131713</v>
      </c>
      <c r="D475" s="113">
        <v>594522738.08000016</v>
      </c>
    </row>
    <row r="476" spans="2:4">
      <c r="B476" s="129" t="s">
        <v>287</v>
      </c>
      <c r="C476" s="130">
        <v>2687131713</v>
      </c>
      <c r="D476" s="130">
        <v>557315444.3900001</v>
      </c>
    </row>
    <row r="477" spans="2:4">
      <c r="B477" s="131" t="s">
        <v>371</v>
      </c>
      <c r="C477" s="113">
        <v>2115619</v>
      </c>
      <c r="D477" s="113">
        <v>0</v>
      </c>
    </row>
    <row r="478" spans="2:4">
      <c r="B478" s="132" t="s">
        <v>860</v>
      </c>
      <c r="C478" s="113">
        <v>2115619</v>
      </c>
      <c r="D478" s="113">
        <v>0</v>
      </c>
    </row>
    <row r="479" spans="2:4">
      <c r="B479" s="131" t="s">
        <v>2257</v>
      </c>
      <c r="C479" s="113">
        <v>2550000000</v>
      </c>
      <c r="D479" s="113">
        <v>383581942.15000004</v>
      </c>
    </row>
    <row r="480" spans="2:4">
      <c r="B480" s="132" t="s">
        <v>861</v>
      </c>
      <c r="C480" s="113">
        <v>2550000000</v>
      </c>
      <c r="D480" s="113">
        <v>383581942.15000004</v>
      </c>
    </row>
    <row r="481" spans="2:4">
      <c r="B481" s="131" t="s">
        <v>372</v>
      </c>
      <c r="C481" s="113">
        <v>6247638</v>
      </c>
      <c r="D481" s="113">
        <v>15458671.779999999</v>
      </c>
    </row>
    <row r="482" spans="2:4">
      <c r="B482" s="132" t="s">
        <v>862</v>
      </c>
      <c r="C482" s="113">
        <v>6247638</v>
      </c>
      <c r="D482" s="113">
        <v>15458671.779999999</v>
      </c>
    </row>
    <row r="483" spans="2:4">
      <c r="B483" s="131" t="s">
        <v>1539</v>
      </c>
      <c r="C483" s="113">
        <v>0</v>
      </c>
      <c r="D483" s="113">
        <v>0</v>
      </c>
    </row>
    <row r="484" spans="2:4">
      <c r="B484" s="132" t="s">
        <v>1540</v>
      </c>
      <c r="C484" s="113">
        <v>0</v>
      </c>
      <c r="D484" s="113">
        <v>0</v>
      </c>
    </row>
    <row r="485" spans="2:4">
      <c r="B485" s="131" t="s">
        <v>1541</v>
      </c>
      <c r="C485" s="113">
        <v>0</v>
      </c>
      <c r="D485" s="113">
        <v>0</v>
      </c>
    </row>
    <row r="486" spans="2:4">
      <c r="B486" s="132" t="s">
        <v>1542</v>
      </c>
      <c r="C486" s="113">
        <v>0</v>
      </c>
      <c r="D486" s="113">
        <v>0</v>
      </c>
    </row>
    <row r="487" spans="2:4">
      <c r="B487" s="131" t="s">
        <v>1543</v>
      </c>
      <c r="C487" s="113">
        <v>0</v>
      </c>
      <c r="D487" s="113">
        <v>0</v>
      </c>
    </row>
    <row r="488" spans="2:4">
      <c r="B488" s="132" t="s">
        <v>1544</v>
      </c>
      <c r="C488" s="113">
        <v>0</v>
      </c>
      <c r="D488" s="113">
        <v>0</v>
      </c>
    </row>
    <row r="489" spans="2:4">
      <c r="B489" s="131" t="s">
        <v>1545</v>
      </c>
      <c r="C489" s="113">
        <v>0</v>
      </c>
      <c r="D489" s="113">
        <v>0</v>
      </c>
    </row>
    <row r="490" spans="2:4">
      <c r="B490" s="132" t="s">
        <v>1546</v>
      </c>
      <c r="C490" s="113">
        <v>0</v>
      </c>
      <c r="D490" s="113">
        <v>0</v>
      </c>
    </row>
    <row r="491" spans="2:4">
      <c r="B491" s="131" t="s">
        <v>373</v>
      </c>
      <c r="C491" s="113">
        <v>4967665</v>
      </c>
      <c r="D491" s="113">
        <v>2446659.9700000002</v>
      </c>
    </row>
    <row r="492" spans="2:4">
      <c r="B492" s="132" t="s">
        <v>863</v>
      </c>
      <c r="C492" s="113">
        <v>4967665</v>
      </c>
      <c r="D492" s="113">
        <v>2446659.9700000002</v>
      </c>
    </row>
    <row r="493" spans="2:4">
      <c r="B493" s="131" t="s">
        <v>374</v>
      </c>
      <c r="C493" s="113">
        <v>7400012</v>
      </c>
      <c r="D493" s="113">
        <v>3107750.92</v>
      </c>
    </row>
    <row r="494" spans="2:4">
      <c r="B494" s="132" t="s">
        <v>864</v>
      </c>
      <c r="C494" s="113">
        <v>7400012</v>
      </c>
      <c r="D494" s="113">
        <v>3107750.92</v>
      </c>
    </row>
    <row r="495" spans="2:4">
      <c r="B495" s="131" t="s">
        <v>375</v>
      </c>
      <c r="C495" s="113">
        <v>2483832</v>
      </c>
      <c r="D495" s="113">
        <v>12867584.810000001</v>
      </c>
    </row>
    <row r="496" spans="2:4">
      <c r="B496" s="132" t="s">
        <v>865</v>
      </c>
      <c r="C496" s="113">
        <v>2483832</v>
      </c>
      <c r="D496" s="113">
        <v>12867584.810000001</v>
      </c>
    </row>
    <row r="497" spans="2:4">
      <c r="B497" s="131" t="s">
        <v>376</v>
      </c>
      <c r="C497" s="113">
        <v>1499668</v>
      </c>
      <c r="D497" s="113">
        <v>8448060.4700000007</v>
      </c>
    </row>
    <row r="498" spans="2:4">
      <c r="B498" s="132" t="s">
        <v>866</v>
      </c>
      <c r="C498" s="113">
        <v>1499668</v>
      </c>
      <c r="D498" s="113">
        <v>8448060.4700000007</v>
      </c>
    </row>
    <row r="499" spans="2:4">
      <c r="B499" s="131" t="s">
        <v>2746</v>
      </c>
      <c r="C499" s="113">
        <v>0</v>
      </c>
      <c r="D499" s="113">
        <v>0</v>
      </c>
    </row>
    <row r="500" spans="2:4">
      <c r="B500" s="132" t="s">
        <v>2747</v>
      </c>
      <c r="C500" s="113">
        <v>0</v>
      </c>
      <c r="D500" s="113">
        <v>0</v>
      </c>
    </row>
    <row r="501" spans="2:4">
      <c r="B501" s="131" t="s">
        <v>2748</v>
      </c>
      <c r="C501" s="113">
        <v>0</v>
      </c>
      <c r="D501" s="113">
        <v>0</v>
      </c>
    </row>
    <row r="502" spans="2:4">
      <c r="B502" s="132" t="s">
        <v>2749</v>
      </c>
      <c r="C502" s="113">
        <v>0</v>
      </c>
      <c r="D502" s="113">
        <v>0</v>
      </c>
    </row>
    <row r="503" spans="2:4">
      <c r="B503" s="131" t="s">
        <v>2750</v>
      </c>
      <c r="C503" s="113">
        <v>0</v>
      </c>
      <c r="D503" s="113">
        <v>0</v>
      </c>
    </row>
    <row r="504" spans="2:4">
      <c r="B504" s="132" t="s">
        <v>2751</v>
      </c>
      <c r="C504" s="113">
        <v>0</v>
      </c>
      <c r="D504" s="113">
        <v>0</v>
      </c>
    </row>
    <row r="505" spans="2:4">
      <c r="B505" s="131" t="s">
        <v>377</v>
      </c>
      <c r="C505" s="113">
        <v>2221823</v>
      </c>
      <c r="D505" s="113">
        <v>1431588.3</v>
      </c>
    </row>
    <row r="506" spans="2:4">
      <c r="B506" s="132" t="s">
        <v>867</v>
      </c>
      <c r="C506" s="113">
        <v>2221823</v>
      </c>
      <c r="D506" s="113">
        <v>1431588.3</v>
      </c>
    </row>
    <row r="507" spans="2:4">
      <c r="B507" s="131" t="s">
        <v>1437</v>
      </c>
      <c r="C507" s="113">
        <v>0</v>
      </c>
      <c r="D507" s="113">
        <v>13200000</v>
      </c>
    </row>
    <row r="508" spans="2:4">
      <c r="B508" s="132" t="s">
        <v>1438</v>
      </c>
      <c r="C508" s="113">
        <v>0</v>
      </c>
      <c r="D508" s="113">
        <v>13200000</v>
      </c>
    </row>
    <row r="509" spans="2:4">
      <c r="B509" s="131" t="s">
        <v>378</v>
      </c>
      <c r="C509" s="113">
        <v>110195456</v>
      </c>
      <c r="D509" s="113">
        <v>116773185.99000001</v>
      </c>
    </row>
    <row r="510" spans="2:4">
      <c r="B510" s="132" t="s">
        <v>868</v>
      </c>
      <c r="C510" s="113">
        <v>110195456</v>
      </c>
      <c r="D510" s="113">
        <v>116773185.99000001</v>
      </c>
    </row>
    <row r="511" spans="2:4">
      <c r="B511" s="129" t="s">
        <v>304</v>
      </c>
      <c r="C511" s="130">
        <v>0</v>
      </c>
      <c r="D511" s="130">
        <v>37207293.689999998</v>
      </c>
    </row>
    <row r="512" spans="2:4">
      <c r="B512" s="131" t="s">
        <v>1335</v>
      </c>
      <c r="C512" s="113">
        <v>0</v>
      </c>
      <c r="D512" s="113">
        <v>37207293.689999998</v>
      </c>
    </row>
    <row r="513" spans="2:4">
      <c r="B513" s="132" t="s">
        <v>1336</v>
      </c>
      <c r="C513" s="113">
        <v>0</v>
      </c>
      <c r="D513" s="113">
        <v>37207293.689999998</v>
      </c>
    </row>
    <row r="514" spans="2:4">
      <c r="B514" s="64" t="s">
        <v>293</v>
      </c>
      <c r="C514" s="113">
        <v>1414803954</v>
      </c>
      <c r="D514" s="113">
        <v>1296387604.8100002</v>
      </c>
    </row>
    <row r="515" spans="2:4">
      <c r="B515" s="129" t="s">
        <v>287</v>
      </c>
      <c r="C515" s="130">
        <v>1226179939</v>
      </c>
      <c r="D515" s="130">
        <v>1281700283.8500001</v>
      </c>
    </row>
    <row r="516" spans="2:4">
      <c r="B516" s="131" t="s">
        <v>379</v>
      </c>
      <c r="C516" s="113">
        <v>4847189</v>
      </c>
      <c r="D516" s="113">
        <v>0</v>
      </c>
    </row>
    <row r="517" spans="2:4">
      <c r="B517" s="132" t="s">
        <v>869</v>
      </c>
      <c r="C517" s="113">
        <v>4847189</v>
      </c>
      <c r="D517" s="113">
        <v>0</v>
      </c>
    </row>
    <row r="518" spans="2:4">
      <c r="B518" s="131" t="s">
        <v>2258</v>
      </c>
      <c r="C518" s="113">
        <v>0</v>
      </c>
      <c r="D518" s="113">
        <v>0</v>
      </c>
    </row>
    <row r="519" spans="2:4">
      <c r="B519" s="132" t="s">
        <v>1547</v>
      </c>
      <c r="C519" s="113">
        <v>0</v>
      </c>
      <c r="D519" s="113">
        <v>0</v>
      </c>
    </row>
    <row r="520" spans="2:4">
      <c r="B520" s="131" t="s">
        <v>380</v>
      </c>
      <c r="C520" s="113">
        <v>15619096</v>
      </c>
      <c r="D520" s="113">
        <v>2270487.15</v>
      </c>
    </row>
    <row r="521" spans="2:4">
      <c r="B521" s="132" t="s">
        <v>870</v>
      </c>
      <c r="C521" s="113">
        <v>15619096</v>
      </c>
      <c r="D521" s="113">
        <v>2270487.15</v>
      </c>
    </row>
    <row r="522" spans="2:4">
      <c r="B522" s="131" t="s">
        <v>1548</v>
      </c>
      <c r="C522" s="113">
        <v>0</v>
      </c>
      <c r="D522" s="113">
        <v>0</v>
      </c>
    </row>
    <row r="523" spans="2:4">
      <c r="B523" s="132" t="s">
        <v>1549</v>
      </c>
      <c r="C523" s="113">
        <v>0</v>
      </c>
      <c r="D523" s="113">
        <v>0</v>
      </c>
    </row>
    <row r="524" spans="2:4">
      <c r="B524" s="131" t="s">
        <v>2259</v>
      </c>
      <c r="C524" s="113">
        <v>0</v>
      </c>
      <c r="D524" s="113">
        <v>0</v>
      </c>
    </row>
    <row r="525" spans="2:4">
      <c r="B525" s="132" t="s">
        <v>1550</v>
      </c>
      <c r="C525" s="113">
        <v>0</v>
      </c>
      <c r="D525" s="113">
        <v>0</v>
      </c>
    </row>
    <row r="526" spans="2:4">
      <c r="B526" s="131" t="s">
        <v>381</v>
      </c>
      <c r="C526" s="113">
        <v>10266898</v>
      </c>
      <c r="D526" s="113">
        <v>0</v>
      </c>
    </row>
    <row r="527" spans="2:4">
      <c r="B527" s="132" t="s">
        <v>871</v>
      </c>
      <c r="C527" s="113">
        <v>10266898</v>
      </c>
      <c r="D527" s="113">
        <v>0</v>
      </c>
    </row>
    <row r="528" spans="2:4">
      <c r="B528" s="131" t="s">
        <v>382</v>
      </c>
      <c r="C528" s="113">
        <v>5771250</v>
      </c>
      <c r="D528" s="113">
        <v>0</v>
      </c>
    </row>
    <row r="529" spans="2:4">
      <c r="B529" s="132" t="s">
        <v>872</v>
      </c>
      <c r="C529" s="113">
        <v>5771250</v>
      </c>
      <c r="D529" s="113">
        <v>0</v>
      </c>
    </row>
    <row r="530" spans="2:4">
      <c r="B530" s="131" t="s">
        <v>2260</v>
      </c>
      <c r="C530" s="113">
        <v>0</v>
      </c>
      <c r="D530" s="113">
        <v>0</v>
      </c>
    </row>
    <row r="531" spans="2:4">
      <c r="B531" s="132" t="s">
        <v>1337</v>
      </c>
      <c r="C531" s="113">
        <v>0</v>
      </c>
      <c r="D531" s="113">
        <v>0</v>
      </c>
    </row>
    <row r="532" spans="2:4">
      <c r="B532" s="131" t="s">
        <v>383</v>
      </c>
      <c r="C532" s="113">
        <v>13350406</v>
      </c>
      <c r="D532" s="113">
        <v>0</v>
      </c>
    </row>
    <row r="533" spans="2:4">
      <c r="B533" s="132" t="s">
        <v>873</v>
      </c>
      <c r="C533" s="113">
        <v>13350406</v>
      </c>
      <c r="D533" s="113">
        <v>0</v>
      </c>
    </row>
    <row r="534" spans="2:4">
      <c r="B534" s="131" t="s">
        <v>384</v>
      </c>
      <c r="C534" s="113">
        <v>29645701</v>
      </c>
      <c r="D534" s="113">
        <v>7378071.29</v>
      </c>
    </row>
    <row r="535" spans="2:4">
      <c r="B535" s="132" t="s">
        <v>874</v>
      </c>
      <c r="C535" s="113">
        <v>29645701</v>
      </c>
      <c r="D535" s="113">
        <v>7378071.29</v>
      </c>
    </row>
    <row r="536" spans="2:4">
      <c r="B536" s="131" t="s">
        <v>2261</v>
      </c>
      <c r="C536" s="113">
        <v>0</v>
      </c>
      <c r="D536" s="113">
        <v>78546914.150000006</v>
      </c>
    </row>
    <row r="537" spans="2:4">
      <c r="B537" s="132" t="s">
        <v>1338</v>
      </c>
      <c r="C537" s="113">
        <v>0</v>
      </c>
      <c r="D537" s="113">
        <v>78546914.150000006</v>
      </c>
    </row>
    <row r="538" spans="2:4">
      <c r="B538" s="131" t="s">
        <v>385</v>
      </c>
      <c r="C538" s="113">
        <v>26491464</v>
      </c>
      <c r="D538" s="113">
        <v>91953047.359999999</v>
      </c>
    </row>
    <row r="539" spans="2:4">
      <c r="B539" s="132" t="s">
        <v>875</v>
      </c>
      <c r="C539" s="113">
        <v>26491464</v>
      </c>
      <c r="D539" s="113">
        <v>91953047.359999999</v>
      </c>
    </row>
    <row r="540" spans="2:4">
      <c r="B540" s="131" t="s">
        <v>386</v>
      </c>
      <c r="C540" s="113">
        <v>9738250</v>
      </c>
      <c r="D540" s="113">
        <v>8738250</v>
      </c>
    </row>
    <row r="541" spans="2:4">
      <c r="B541" s="132" t="s">
        <v>876</v>
      </c>
      <c r="C541" s="113">
        <v>9738250</v>
      </c>
      <c r="D541" s="113">
        <v>8738250</v>
      </c>
    </row>
    <row r="542" spans="2:4">
      <c r="B542" s="131" t="s">
        <v>2262</v>
      </c>
      <c r="C542" s="113">
        <v>0</v>
      </c>
      <c r="D542" s="113">
        <v>0</v>
      </c>
    </row>
    <row r="543" spans="2:4">
      <c r="B543" s="132" t="s">
        <v>2263</v>
      </c>
      <c r="C543" s="113">
        <v>0</v>
      </c>
      <c r="D543" s="113">
        <v>0</v>
      </c>
    </row>
    <row r="544" spans="2:4">
      <c r="B544" s="131" t="s">
        <v>2264</v>
      </c>
      <c r="C544" s="113">
        <v>0</v>
      </c>
      <c r="D544" s="113">
        <v>0</v>
      </c>
    </row>
    <row r="545" spans="2:4">
      <c r="B545" s="132" t="s">
        <v>2265</v>
      </c>
      <c r="C545" s="113">
        <v>0</v>
      </c>
      <c r="D545" s="113">
        <v>0</v>
      </c>
    </row>
    <row r="546" spans="2:4">
      <c r="B546" s="131" t="s">
        <v>2266</v>
      </c>
      <c r="C546" s="113">
        <v>0</v>
      </c>
      <c r="D546" s="113">
        <v>0</v>
      </c>
    </row>
    <row r="547" spans="2:4">
      <c r="B547" s="132" t="s">
        <v>2267</v>
      </c>
      <c r="C547" s="113">
        <v>0</v>
      </c>
      <c r="D547" s="113">
        <v>0</v>
      </c>
    </row>
    <row r="548" spans="2:4">
      <c r="B548" s="131" t="s">
        <v>387</v>
      </c>
      <c r="C548" s="113">
        <v>3123819</v>
      </c>
      <c r="D548" s="113">
        <v>0</v>
      </c>
    </row>
    <row r="549" spans="2:4">
      <c r="B549" s="132" t="s">
        <v>877</v>
      </c>
      <c r="C549" s="113">
        <v>3123819</v>
      </c>
      <c r="D549" s="113">
        <v>0</v>
      </c>
    </row>
    <row r="550" spans="2:4">
      <c r="B550" s="131" t="s">
        <v>2268</v>
      </c>
      <c r="C550" s="113">
        <v>0</v>
      </c>
      <c r="D550" s="113">
        <v>0</v>
      </c>
    </row>
    <row r="551" spans="2:4">
      <c r="B551" s="132" t="s">
        <v>2269</v>
      </c>
      <c r="C551" s="113">
        <v>0</v>
      </c>
      <c r="D551" s="113">
        <v>0</v>
      </c>
    </row>
    <row r="552" spans="2:4">
      <c r="B552" s="131" t="s">
        <v>2270</v>
      </c>
      <c r="C552" s="113">
        <v>0</v>
      </c>
      <c r="D552" s="113">
        <v>0</v>
      </c>
    </row>
    <row r="553" spans="2:4">
      <c r="B553" s="132" t="s">
        <v>2271</v>
      </c>
      <c r="C553" s="113">
        <v>0</v>
      </c>
      <c r="D553" s="113">
        <v>0</v>
      </c>
    </row>
    <row r="554" spans="2:4">
      <c r="B554" s="131" t="s">
        <v>2272</v>
      </c>
      <c r="C554" s="113">
        <v>0</v>
      </c>
      <c r="D554" s="113">
        <v>0</v>
      </c>
    </row>
    <row r="555" spans="2:4">
      <c r="B555" s="132" t="s">
        <v>2273</v>
      </c>
      <c r="C555" s="113">
        <v>0</v>
      </c>
      <c r="D555" s="113">
        <v>0</v>
      </c>
    </row>
    <row r="556" spans="2:4">
      <c r="B556" s="131" t="s">
        <v>2274</v>
      </c>
      <c r="C556" s="113">
        <v>0</v>
      </c>
      <c r="D556" s="113">
        <v>0</v>
      </c>
    </row>
    <row r="557" spans="2:4">
      <c r="B557" s="132" t="s">
        <v>2275</v>
      </c>
      <c r="C557" s="113">
        <v>0</v>
      </c>
      <c r="D557" s="113">
        <v>0</v>
      </c>
    </row>
    <row r="558" spans="2:4">
      <c r="B558" s="131" t="s">
        <v>2276</v>
      </c>
      <c r="C558" s="113">
        <v>0</v>
      </c>
      <c r="D558" s="113">
        <v>0</v>
      </c>
    </row>
    <row r="559" spans="2:4">
      <c r="B559" s="132" t="s">
        <v>2277</v>
      </c>
      <c r="C559" s="113">
        <v>0</v>
      </c>
      <c r="D559" s="113">
        <v>0</v>
      </c>
    </row>
    <row r="560" spans="2:4">
      <c r="B560" s="131" t="s">
        <v>388</v>
      </c>
      <c r="C560" s="113">
        <v>22200036</v>
      </c>
      <c r="D560" s="113">
        <v>17754453.469999999</v>
      </c>
    </row>
    <row r="561" spans="2:4">
      <c r="B561" s="132" t="s">
        <v>878</v>
      </c>
      <c r="C561" s="113">
        <v>22200036</v>
      </c>
      <c r="D561" s="113">
        <v>17754453.469999999</v>
      </c>
    </row>
    <row r="562" spans="2:4">
      <c r="B562" s="131" t="s">
        <v>2278</v>
      </c>
      <c r="C562" s="113">
        <v>0</v>
      </c>
      <c r="D562" s="113">
        <v>0</v>
      </c>
    </row>
    <row r="563" spans="2:4">
      <c r="B563" s="132" t="s">
        <v>2279</v>
      </c>
      <c r="C563" s="113">
        <v>0</v>
      </c>
      <c r="D563" s="113">
        <v>0</v>
      </c>
    </row>
    <row r="564" spans="2:4">
      <c r="B564" s="131" t="s">
        <v>2280</v>
      </c>
      <c r="C564" s="113">
        <v>0</v>
      </c>
      <c r="D564" s="113">
        <v>0</v>
      </c>
    </row>
    <row r="565" spans="2:4">
      <c r="B565" s="132" t="s">
        <v>2281</v>
      </c>
      <c r="C565" s="113">
        <v>0</v>
      </c>
      <c r="D565" s="113">
        <v>0</v>
      </c>
    </row>
    <row r="566" spans="2:4">
      <c r="B566" s="131" t="s">
        <v>2282</v>
      </c>
      <c r="C566" s="113">
        <v>0</v>
      </c>
      <c r="D566" s="113">
        <v>0</v>
      </c>
    </row>
    <row r="567" spans="2:4">
      <c r="B567" s="132" t="s">
        <v>2283</v>
      </c>
      <c r="C567" s="113">
        <v>0</v>
      </c>
      <c r="D567" s="113">
        <v>0</v>
      </c>
    </row>
    <row r="568" spans="2:4">
      <c r="B568" s="131" t="s">
        <v>1339</v>
      </c>
      <c r="C568" s="113">
        <v>0</v>
      </c>
      <c r="D568" s="113">
        <v>21548926.329999998</v>
      </c>
    </row>
    <row r="569" spans="2:4">
      <c r="B569" s="132" t="s">
        <v>1340</v>
      </c>
      <c r="C569" s="113">
        <v>0</v>
      </c>
      <c r="D569" s="113">
        <v>21548926.329999998</v>
      </c>
    </row>
    <row r="570" spans="2:4">
      <c r="B570" s="131" t="s">
        <v>2284</v>
      </c>
      <c r="C570" s="113">
        <v>0</v>
      </c>
      <c r="D570" s="113">
        <v>0</v>
      </c>
    </row>
    <row r="571" spans="2:4">
      <c r="B571" s="132" t="s">
        <v>2285</v>
      </c>
      <c r="C571" s="113">
        <v>0</v>
      </c>
      <c r="D571" s="113">
        <v>0</v>
      </c>
    </row>
    <row r="572" spans="2:4">
      <c r="B572" s="131" t="s">
        <v>389</v>
      </c>
      <c r="C572" s="113">
        <v>2115619</v>
      </c>
      <c r="D572" s="113">
        <v>0</v>
      </c>
    </row>
    <row r="573" spans="2:4">
      <c r="B573" s="132" t="s">
        <v>879</v>
      </c>
      <c r="C573" s="113">
        <v>2115619</v>
      </c>
      <c r="D573" s="113">
        <v>0</v>
      </c>
    </row>
    <row r="574" spans="2:4">
      <c r="B574" s="131" t="s">
        <v>2286</v>
      </c>
      <c r="C574" s="113">
        <v>0</v>
      </c>
      <c r="D574" s="113">
        <v>0</v>
      </c>
    </row>
    <row r="575" spans="2:4">
      <c r="B575" s="132" t="s">
        <v>2287</v>
      </c>
      <c r="C575" s="113">
        <v>0</v>
      </c>
      <c r="D575" s="113">
        <v>0</v>
      </c>
    </row>
    <row r="576" spans="2:4">
      <c r="B576" s="131" t="s">
        <v>2288</v>
      </c>
      <c r="C576" s="113">
        <v>0</v>
      </c>
      <c r="D576" s="113">
        <v>0</v>
      </c>
    </row>
    <row r="577" spans="2:4">
      <c r="B577" s="132" t="s">
        <v>2289</v>
      </c>
      <c r="C577" s="113">
        <v>0</v>
      </c>
      <c r="D577" s="113">
        <v>0</v>
      </c>
    </row>
    <row r="578" spans="2:4">
      <c r="B578" s="131" t="s">
        <v>2290</v>
      </c>
      <c r="C578" s="113">
        <v>0</v>
      </c>
      <c r="D578" s="113">
        <v>0</v>
      </c>
    </row>
    <row r="579" spans="2:4">
      <c r="B579" s="132" t="s">
        <v>2291</v>
      </c>
      <c r="C579" s="113">
        <v>0</v>
      </c>
      <c r="D579" s="113">
        <v>0</v>
      </c>
    </row>
    <row r="580" spans="2:4">
      <c r="B580" s="131" t="s">
        <v>2292</v>
      </c>
      <c r="C580" s="113">
        <v>0</v>
      </c>
      <c r="D580" s="113">
        <v>0</v>
      </c>
    </row>
    <row r="581" spans="2:4">
      <c r="B581" s="132" t="s">
        <v>2293</v>
      </c>
      <c r="C581" s="113">
        <v>0</v>
      </c>
      <c r="D581" s="113">
        <v>0</v>
      </c>
    </row>
    <row r="582" spans="2:4">
      <c r="B582" s="131" t="s">
        <v>1341</v>
      </c>
      <c r="C582" s="113">
        <v>0</v>
      </c>
      <c r="D582" s="113">
        <v>105803303.40000001</v>
      </c>
    </row>
    <row r="583" spans="2:4">
      <c r="B583" s="132" t="s">
        <v>1342</v>
      </c>
      <c r="C583" s="113">
        <v>0</v>
      </c>
      <c r="D583" s="113">
        <v>105803303.40000001</v>
      </c>
    </row>
    <row r="584" spans="2:4">
      <c r="B584" s="131" t="s">
        <v>2294</v>
      </c>
      <c r="C584" s="113">
        <v>0</v>
      </c>
      <c r="D584" s="113">
        <v>0</v>
      </c>
    </row>
    <row r="585" spans="2:4">
      <c r="B585" s="132" t="s">
        <v>2295</v>
      </c>
      <c r="C585" s="113">
        <v>0</v>
      </c>
      <c r="D585" s="113">
        <v>0</v>
      </c>
    </row>
    <row r="586" spans="2:4">
      <c r="B586" s="131" t="s">
        <v>2296</v>
      </c>
      <c r="C586" s="113">
        <v>0</v>
      </c>
      <c r="D586" s="113">
        <v>0</v>
      </c>
    </row>
    <row r="587" spans="2:4">
      <c r="B587" s="132" t="s">
        <v>2297</v>
      </c>
      <c r="C587" s="113">
        <v>0</v>
      </c>
      <c r="D587" s="113">
        <v>0</v>
      </c>
    </row>
    <row r="588" spans="2:4">
      <c r="B588" s="131" t="s">
        <v>2298</v>
      </c>
      <c r="C588" s="113">
        <v>0</v>
      </c>
      <c r="D588" s="113">
        <v>0</v>
      </c>
    </row>
    <row r="589" spans="2:4">
      <c r="B589" s="132" t="s">
        <v>2299</v>
      </c>
      <c r="C589" s="113">
        <v>0</v>
      </c>
      <c r="D589" s="113">
        <v>0</v>
      </c>
    </row>
    <row r="590" spans="2:4">
      <c r="B590" s="131" t="s">
        <v>2300</v>
      </c>
      <c r="C590" s="113">
        <v>0</v>
      </c>
      <c r="D590" s="113">
        <v>0</v>
      </c>
    </row>
    <row r="591" spans="2:4">
      <c r="B591" s="132" t="s">
        <v>2301</v>
      </c>
      <c r="C591" s="113">
        <v>0</v>
      </c>
      <c r="D591" s="113">
        <v>0</v>
      </c>
    </row>
    <row r="592" spans="2:4">
      <c r="B592" s="131" t="s">
        <v>2302</v>
      </c>
      <c r="C592" s="113">
        <v>0</v>
      </c>
      <c r="D592" s="113">
        <v>0</v>
      </c>
    </row>
    <row r="593" spans="2:4">
      <c r="B593" s="132" t="s">
        <v>2303</v>
      </c>
      <c r="C593" s="113">
        <v>0</v>
      </c>
      <c r="D593" s="113">
        <v>0</v>
      </c>
    </row>
    <row r="594" spans="2:4">
      <c r="B594" s="131" t="s">
        <v>1343</v>
      </c>
      <c r="C594" s="113">
        <v>0</v>
      </c>
      <c r="D594" s="113">
        <v>9000000</v>
      </c>
    </row>
    <row r="595" spans="2:4">
      <c r="B595" s="132" t="s">
        <v>1344</v>
      </c>
      <c r="C595" s="113">
        <v>0</v>
      </c>
      <c r="D595" s="113">
        <v>9000000</v>
      </c>
    </row>
    <row r="596" spans="2:4">
      <c r="B596" s="131" t="s">
        <v>390</v>
      </c>
      <c r="C596" s="113">
        <v>13661079</v>
      </c>
      <c r="D596" s="113">
        <v>8777501.8499999996</v>
      </c>
    </row>
    <row r="597" spans="2:4">
      <c r="B597" s="132" t="s">
        <v>880</v>
      </c>
      <c r="C597" s="113">
        <v>13661079</v>
      </c>
      <c r="D597" s="113">
        <v>8777501.8499999996</v>
      </c>
    </row>
    <row r="598" spans="2:4">
      <c r="B598" s="131" t="s">
        <v>2304</v>
      </c>
      <c r="C598" s="113">
        <v>0</v>
      </c>
      <c r="D598" s="113">
        <v>0</v>
      </c>
    </row>
    <row r="599" spans="2:4">
      <c r="B599" s="132" t="s">
        <v>2305</v>
      </c>
      <c r="C599" s="113">
        <v>0</v>
      </c>
      <c r="D599" s="113">
        <v>0</v>
      </c>
    </row>
    <row r="600" spans="2:4">
      <c r="B600" s="131" t="s">
        <v>2306</v>
      </c>
      <c r="C600" s="113">
        <v>0</v>
      </c>
      <c r="D600" s="113">
        <v>0</v>
      </c>
    </row>
    <row r="601" spans="2:4">
      <c r="B601" s="132" t="s">
        <v>2307</v>
      </c>
      <c r="C601" s="113">
        <v>0</v>
      </c>
      <c r="D601" s="113">
        <v>0</v>
      </c>
    </row>
    <row r="602" spans="2:4">
      <c r="B602" s="131" t="s">
        <v>2308</v>
      </c>
      <c r="C602" s="113">
        <v>0</v>
      </c>
      <c r="D602" s="113">
        <v>0</v>
      </c>
    </row>
    <row r="603" spans="2:4">
      <c r="B603" s="132" t="s">
        <v>2309</v>
      </c>
      <c r="C603" s="113">
        <v>0</v>
      </c>
      <c r="D603" s="113">
        <v>0</v>
      </c>
    </row>
    <row r="604" spans="2:4">
      <c r="B604" s="131" t="s">
        <v>2310</v>
      </c>
      <c r="C604" s="113">
        <v>0</v>
      </c>
      <c r="D604" s="113">
        <v>0</v>
      </c>
    </row>
    <row r="605" spans="2:4">
      <c r="B605" s="132" t="s">
        <v>2311</v>
      </c>
      <c r="C605" s="113">
        <v>0</v>
      </c>
      <c r="D605" s="113">
        <v>0</v>
      </c>
    </row>
    <row r="606" spans="2:4">
      <c r="B606" s="131" t="s">
        <v>2312</v>
      </c>
      <c r="C606" s="113">
        <v>0</v>
      </c>
      <c r="D606" s="113">
        <v>0</v>
      </c>
    </row>
    <row r="607" spans="2:4">
      <c r="B607" s="132" t="s">
        <v>2313</v>
      </c>
      <c r="C607" s="113">
        <v>0</v>
      </c>
      <c r="D607" s="113">
        <v>0</v>
      </c>
    </row>
    <row r="608" spans="2:4">
      <c r="B608" s="131" t="s">
        <v>2314</v>
      </c>
      <c r="C608" s="113">
        <v>0</v>
      </c>
      <c r="D608" s="113">
        <v>0</v>
      </c>
    </row>
    <row r="609" spans="2:4">
      <c r="B609" s="132" t="s">
        <v>2315</v>
      </c>
      <c r="C609" s="113">
        <v>0</v>
      </c>
      <c r="D609" s="113">
        <v>0</v>
      </c>
    </row>
    <row r="610" spans="2:4">
      <c r="B610" s="131" t="s">
        <v>2316</v>
      </c>
      <c r="C610" s="113">
        <v>0</v>
      </c>
      <c r="D610" s="113">
        <v>0</v>
      </c>
    </row>
    <row r="611" spans="2:4">
      <c r="B611" s="132" t="s">
        <v>2317</v>
      </c>
      <c r="C611" s="113">
        <v>0</v>
      </c>
      <c r="D611" s="113">
        <v>0</v>
      </c>
    </row>
    <row r="612" spans="2:4">
      <c r="B612" s="131" t="s">
        <v>2318</v>
      </c>
      <c r="C612" s="113">
        <v>0</v>
      </c>
      <c r="D612" s="113">
        <v>0</v>
      </c>
    </row>
    <row r="613" spans="2:4">
      <c r="B613" s="132" t="s">
        <v>2319</v>
      </c>
      <c r="C613" s="113">
        <v>0</v>
      </c>
      <c r="D613" s="113">
        <v>0</v>
      </c>
    </row>
    <row r="614" spans="2:4">
      <c r="B614" s="131" t="s">
        <v>391</v>
      </c>
      <c r="C614" s="113">
        <v>6906676</v>
      </c>
      <c r="D614" s="113">
        <v>2340773.16</v>
      </c>
    </row>
    <row r="615" spans="2:4">
      <c r="B615" s="132" t="s">
        <v>881</v>
      </c>
      <c r="C615" s="113">
        <v>6906676</v>
      </c>
      <c r="D615" s="113">
        <v>2340773.16</v>
      </c>
    </row>
    <row r="616" spans="2:4">
      <c r="B616" s="131" t="s">
        <v>2320</v>
      </c>
      <c r="C616" s="113">
        <v>0</v>
      </c>
      <c r="D616" s="113">
        <v>0</v>
      </c>
    </row>
    <row r="617" spans="2:4">
      <c r="B617" s="132" t="s">
        <v>2321</v>
      </c>
      <c r="C617" s="113">
        <v>0</v>
      </c>
      <c r="D617" s="113">
        <v>0</v>
      </c>
    </row>
    <row r="618" spans="2:4">
      <c r="B618" s="131" t="s">
        <v>2322</v>
      </c>
      <c r="C618" s="113">
        <v>0</v>
      </c>
      <c r="D618" s="113">
        <v>0</v>
      </c>
    </row>
    <row r="619" spans="2:4">
      <c r="B619" s="132" t="s">
        <v>2323</v>
      </c>
      <c r="C619" s="113">
        <v>0</v>
      </c>
      <c r="D619" s="113">
        <v>0</v>
      </c>
    </row>
    <row r="620" spans="2:4">
      <c r="B620" s="131" t="s">
        <v>2324</v>
      </c>
      <c r="C620" s="113">
        <v>0</v>
      </c>
      <c r="D620" s="113">
        <v>0</v>
      </c>
    </row>
    <row r="621" spans="2:4">
      <c r="B621" s="132" t="s">
        <v>2325</v>
      </c>
      <c r="C621" s="113">
        <v>0</v>
      </c>
      <c r="D621" s="113">
        <v>0</v>
      </c>
    </row>
    <row r="622" spans="2:4">
      <c r="B622" s="131" t="s">
        <v>392</v>
      </c>
      <c r="C622" s="113">
        <v>181008283</v>
      </c>
      <c r="D622" s="113">
        <v>154962020.55000007</v>
      </c>
    </row>
    <row r="623" spans="2:4">
      <c r="B623" s="132" t="s">
        <v>882</v>
      </c>
      <c r="C623" s="113">
        <v>181008283</v>
      </c>
      <c r="D623" s="113">
        <v>154962020.55000007</v>
      </c>
    </row>
    <row r="624" spans="2:4">
      <c r="B624" s="131" t="s">
        <v>2326</v>
      </c>
      <c r="C624" s="113">
        <v>0</v>
      </c>
      <c r="D624" s="113">
        <v>0</v>
      </c>
    </row>
    <row r="625" spans="2:4">
      <c r="B625" s="132" t="s">
        <v>2327</v>
      </c>
      <c r="C625" s="113">
        <v>0</v>
      </c>
      <c r="D625" s="113">
        <v>0</v>
      </c>
    </row>
    <row r="626" spans="2:4">
      <c r="B626" s="131" t="s">
        <v>2328</v>
      </c>
      <c r="C626" s="113">
        <v>0</v>
      </c>
      <c r="D626" s="113">
        <v>0</v>
      </c>
    </row>
    <row r="627" spans="2:4">
      <c r="B627" s="132" t="s">
        <v>2329</v>
      </c>
      <c r="C627" s="113">
        <v>0</v>
      </c>
      <c r="D627" s="113">
        <v>0</v>
      </c>
    </row>
    <row r="628" spans="2:4">
      <c r="B628" s="131" t="s">
        <v>2330</v>
      </c>
      <c r="C628" s="113">
        <v>0</v>
      </c>
      <c r="D628" s="113">
        <v>0</v>
      </c>
    </row>
    <row r="629" spans="2:4">
      <c r="B629" s="132" t="s">
        <v>2331</v>
      </c>
      <c r="C629" s="113">
        <v>0</v>
      </c>
      <c r="D629" s="113">
        <v>0</v>
      </c>
    </row>
    <row r="630" spans="2:4">
      <c r="B630" s="131" t="s">
        <v>2332</v>
      </c>
      <c r="C630" s="113">
        <v>0</v>
      </c>
      <c r="D630" s="113">
        <v>0</v>
      </c>
    </row>
    <row r="631" spans="2:4">
      <c r="B631" s="132" t="s">
        <v>2333</v>
      </c>
      <c r="C631" s="113">
        <v>0</v>
      </c>
      <c r="D631" s="113">
        <v>0</v>
      </c>
    </row>
    <row r="632" spans="2:4">
      <c r="B632" s="131" t="s">
        <v>2334</v>
      </c>
      <c r="C632" s="113">
        <v>0</v>
      </c>
      <c r="D632" s="113">
        <v>0</v>
      </c>
    </row>
    <row r="633" spans="2:4">
      <c r="B633" s="132" t="s">
        <v>2335</v>
      </c>
      <c r="C633" s="113">
        <v>0</v>
      </c>
      <c r="D633" s="113">
        <v>0</v>
      </c>
    </row>
    <row r="634" spans="2:4">
      <c r="B634" s="131" t="s">
        <v>393</v>
      </c>
      <c r="C634" s="113">
        <v>817826522</v>
      </c>
      <c r="D634" s="113">
        <v>710613001.15999997</v>
      </c>
    </row>
    <row r="635" spans="2:4">
      <c r="B635" s="132" t="s">
        <v>883</v>
      </c>
      <c r="C635" s="113">
        <v>817826522</v>
      </c>
      <c r="D635" s="113">
        <v>710613001.15999997</v>
      </c>
    </row>
    <row r="636" spans="2:4">
      <c r="B636" s="131" t="s">
        <v>394</v>
      </c>
      <c r="C636" s="113">
        <v>2483832</v>
      </c>
      <c r="D636" s="113">
        <v>0</v>
      </c>
    </row>
    <row r="637" spans="2:4">
      <c r="B637" s="132" t="s">
        <v>884</v>
      </c>
      <c r="C637" s="113">
        <v>2483832</v>
      </c>
      <c r="D637" s="113">
        <v>0</v>
      </c>
    </row>
    <row r="638" spans="2:4">
      <c r="B638" s="131" t="s">
        <v>395</v>
      </c>
      <c r="C638" s="113">
        <v>1123819</v>
      </c>
      <c r="D638" s="113">
        <v>2040046.39</v>
      </c>
    </row>
    <row r="639" spans="2:4">
      <c r="B639" s="132" t="s">
        <v>885</v>
      </c>
      <c r="C639" s="113">
        <v>1123819</v>
      </c>
      <c r="D639" s="113">
        <v>2040046.39</v>
      </c>
    </row>
    <row r="640" spans="2:4">
      <c r="B640" s="131" t="s">
        <v>396</v>
      </c>
      <c r="C640" s="113">
        <v>60000000</v>
      </c>
      <c r="D640" s="113">
        <v>59973487.590000004</v>
      </c>
    </row>
    <row r="641" spans="2:4">
      <c r="B641" s="132" t="s">
        <v>886</v>
      </c>
      <c r="C641" s="113">
        <v>60000000</v>
      </c>
      <c r="D641" s="113">
        <v>59973487.590000004</v>
      </c>
    </row>
    <row r="642" spans="2:4">
      <c r="B642" s="129" t="s">
        <v>304</v>
      </c>
      <c r="C642" s="130">
        <v>0</v>
      </c>
      <c r="D642" s="130">
        <v>14687320.960000001</v>
      </c>
    </row>
    <row r="643" spans="2:4">
      <c r="B643" s="131" t="s">
        <v>1343</v>
      </c>
      <c r="C643" s="113">
        <v>0</v>
      </c>
      <c r="D643" s="113">
        <v>14687320.960000001</v>
      </c>
    </row>
    <row r="644" spans="2:4">
      <c r="B644" s="132" t="s">
        <v>1344</v>
      </c>
      <c r="C644" s="113">
        <v>0</v>
      </c>
      <c r="D644" s="113">
        <v>14687320.960000001</v>
      </c>
    </row>
    <row r="645" spans="2:4">
      <c r="B645" s="131" t="s">
        <v>1439</v>
      </c>
      <c r="C645" s="113">
        <v>0</v>
      </c>
      <c r="D645" s="113">
        <v>0</v>
      </c>
    </row>
    <row r="646" spans="2:4">
      <c r="B646" s="132" t="s">
        <v>1440</v>
      </c>
      <c r="C646" s="113">
        <v>0</v>
      </c>
      <c r="D646" s="113">
        <v>0</v>
      </c>
    </row>
    <row r="647" spans="2:4">
      <c r="B647" s="129" t="s">
        <v>290</v>
      </c>
      <c r="C647" s="130">
        <v>79094839</v>
      </c>
      <c r="D647" s="130">
        <v>0</v>
      </c>
    </row>
    <row r="648" spans="2:4">
      <c r="B648" s="131" t="s">
        <v>382</v>
      </c>
      <c r="C648" s="113">
        <v>79094839</v>
      </c>
      <c r="D648" s="113">
        <v>0</v>
      </c>
    </row>
    <row r="649" spans="2:4">
      <c r="B649" s="132" t="s">
        <v>872</v>
      </c>
      <c r="C649" s="113">
        <v>79094839</v>
      </c>
      <c r="D649" s="113">
        <v>0</v>
      </c>
    </row>
    <row r="650" spans="2:4">
      <c r="B650" s="129" t="s">
        <v>291</v>
      </c>
      <c r="C650" s="130">
        <v>109529176</v>
      </c>
      <c r="D650" s="130">
        <v>0</v>
      </c>
    </row>
    <row r="651" spans="2:4">
      <c r="B651" s="131" t="s">
        <v>381</v>
      </c>
      <c r="C651" s="113">
        <v>43093200</v>
      </c>
      <c r="D651" s="113">
        <v>0</v>
      </c>
    </row>
    <row r="652" spans="2:4">
      <c r="B652" s="132" t="s">
        <v>871</v>
      </c>
      <c r="C652" s="113">
        <v>43093200</v>
      </c>
      <c r="D652" s="113">
        <v>0</v>
      </c>
    </row>
    <row r="653" spans="2:4">
      <c r="B653" s="131" t="s">
        <v>382</v>
      </c>
      <c r="C653" s="113">
        <v>66435976</v>
      </c>
      <c r="D653" s="113">
        <v>0</v>
      </c>
    </row>
    <row r="654" spans="2:4">
      <c r="B654" s="132" t="s">
        <v>872</v>
      </c>
      <c r="C654" s="113">
        <v>66435976</v>
      </c>
      <c r="D654" s="113">
        <v>0</v>
      </c>
    </row>
    <row r="655" spans="2:4">
      <c r="B655" s="64" t="s">
        <v>397</v>
      </c>
      <c r="C655" s="113">
        <v>894463111</v>
      </c>
      <c r="D655" s="113">
        <v>481246217.03999996</v>
      </c>
    </row>
    <row r="656" spans="2:4">
      <c r="B656" s="129" t="s">
        <v>287</v>
      </c>
      <c r="C656" s="130">
        <v>303932913</v>
      </c>
      <c r="D656" s="130">
        <v>99869878.599999994</v>
      </c>
    </row>
    <row r="657" spans="2:4">
      <c r="B657" s="131" t="s">
        <v>1551</v>
      </c>
      <c r="C657" s="113">
        <v>0</v>
      </c>
      <c r="D657" s="113">
        <v>0</v>
      </c>
    </row>
    <row r="658" spans="2:4">
      <c r="B658" s="132" t="s">
        <v>1552</v>
      </c>
      <c r="C658" s="113">
        <v>0</v>
      </c>
      <c r="D658" s="113">
        <v>0</v>
      </c>
    </row>
    <row r="659" spans="2:4">
      <c r="B659" s="131" t="s">
        <v>1553</v>
      </c>
      <c r="C659" s="113">
        <v>0</v>
      </c>
      <c r="D659" s="113">
        <v>0</v>
      </c>
    </row>
    <row r="660" spans="2:4">
      <c r="B660" s="132" t="s">
        <v>1554</v>
      </c>
      <c r="C660" s="113">
        <v>0</v>
      </c>
      <c r="D660" s="113">
        <v>0</v>
      </c>
    </row>
    <row r="661" spans="2:4">
      <c r="B661" s="131" t="s">
        <v>398</v>
      </c>
      <c r="C661" s="113">
        <v>2115619</v>
      </c>
      <c r="D661" s="113">
        <v>0</v>
      </c>
    </row>
    <row r="662" spans="2:4">
      <c r="B662" s="132" t="s">
        <v>887</v>
      </c>
      <c r="C662" s="113">
        <v>2115619</v>
      </c>
      <c r="D662" s="113">
        <v>0</v>
      </c>
    </row>
    <row r="663" spans="2:4">
      <c r="B663" s="131" t="s">
        <v>399</v>
      </c>
      <c r="C663" s="113">
        <v>9371457</v>
      </c>
      <c r="D663" s="113">
        <v>2215090.0099999998</v>
      </c>
    </row>
    <row r="664" spans="2:4">
      <c r="B664" s="132" t="s">
        <v>888</v>
      </c>
      <c r="C664" s="113">
        <v>9371457</v>
      </c>
      <c r="D664" s="113">
        <v>2215090.0099999998</v>
      </c>
    </row>
    <row r="665" spans="2:4">
      <c r="B665" s="131" t="s">
        <v>2336</v>
      </c>
      <c r="C665" s="113">
        <v>0</v>
      </c>
      <c r="D665" s="113">
        <v>0</v>
      </c>
    </row>
    <row r="666" spans="2:4">
      <c r="B666" s="132" t="s">
        <v>1779</v>
      </c>
      <c r="C666" s="113">
        <v>0</v>
      </c>
      <c r="D666" s="113">
        <v>0</v>
      </c>
    </row>
    <row r="667" spans="2:4">
      <c r="B667" s="131" t="s">
        <v>1555</v>
      </c>
      <c r="C667" s="113">
        <v>0</v>
      </c>
      <c r="D667" s="113">
        <v>0</v>
      </c>
    </row>
    <row r="668" spans="2:4">
      <c r="B668" s="132" t="s">
        <v>1556</v>
      </c>
      <c r="C668" s="113">
        <v>0</v>
      </c>
      <c r="D668" s="113">
        <v>0</v>
      </c>
    </row>
    <row r="669" spans="2:4">
      <c r="B669" s="131" t="s">
        <v>1557</v>
      </c>
      <c r="C669" s="113">
        <v>0</v>
      </c>
      <c r="D669" s="113">
        <v>0</v>
      </c>
    </row>
    <row r="670" spans="2:4">
      <c r="B670" s="132" t="s">
        <v>1558</v>
      </c>
      <c r="C670" s="113">
        <v>0</v>
      </c>
      <c r="D670" s="113">
        <v>0</v>
      </c>
    </row>
    <row r="671" spans="2:4">
      <c r="B671" s="131" t="s">
        <v>1797</v>
      </c>
      <c r="C671" s="113">
        <v>0</v>
      </c>
      <c r="D671" s="113">
        <v>0</v>
      </c>
    </row>
    <row r="672" spans="2:4">
      <c r="B672" s="132" t="s">
        <v>1798</v>
      </c>
      <c r="C672" s="113">
        <v>0</v>
      </c>
      <c r="D672" s="113">
        <v>0</v>
      </c>
    </row>
    <row r="673" spans="2:4">
      <c r="B673" s="131" t="s">
        <v>1799</v>
      </c>
      <c r="C673" s="113">
        <v>0</v>
      </c>
      <c r="D673" s="113">
        <v>0</v>
      </c>
    </row>
    <row r="674" spans="2:4">
      <c r="B674" s="132" t="s">
        <v>1800</v>
      </c>
      <c r="C674" s="113">
        <v>0</v>
      </c>
      <c r="D674" s="113">
        <v>0</v>
      </c>
    </row>
    <row r="675" spans="2:4">
      <c r="B675" s="131" t="s">
        <v>1801</v>
      </c>
      <c r="C675" s="113">
        <v>0</v>
      </c>
      <c r="D675" s="113">
        <v>0</v>
      </c>
    </row>
    <row r="676" spans="2:4">
      <c r="B676" s="132" t="s">
        <v>1802</v>
      </c>
      <c r="C676" s="113">
        <v>0</v>
      </c>
      <c r="D676" s="113">
        <v>0</v>
      </c>
    </row>
    <row r="677" spans="2:4">
      <c r="B677" s="131" t="s">
        <v>1803</v>
      </c>
      <c r="C677" s="113">
        <v>0</v>
      </c>
      <c r="D677" s="113">
        <v>0</v>
      </c>
    </row>
    <row r="678" spans="2:4">
      <c r="B678" s="132" t="s">
        <v>1804</v>
      </c>
      <c r="C678" s="113">
        <v>0</v>
      </c>
      <c r="D678" s="113">
        <v>0</v>
      </c>
    </row>
    <row r="679" spans="2:4">
      <c r="B679" s="131" t="s">
        <v>1805</v>
      </c>
      <c r="C679" s="113">
        <v>0</v>
      </c>
      <c r="D679" s="113">
        <v>0</v>
      </c>
    </row>
    <row r="680" spans="2:4">
      <c r="B680" s="132" t="s">
        <v>1806</v>
      </c>
      <c r="C680" s="113">
        <v>0</v>
      </c>
      <c r="D680" s="113">
        <v>0</v>
      </c>
    </row>
    <row r="681" spans="2:4">
      <c r="B681" s="131" t="s">
        <v>1807</v>
      </c>
      <c r="C681" s="113">
        <v>0</v>
      </c>
      <c r="D681" s="113">
        <v>0</v>
      </c>
    </row>
    <row r="682" spans="2:4">
      <c r="B682" s="132" t="s">
        <v>1808</v>
      </c>
      <c r="C682" s="113">
        <v>0</v>
      </c>
      <c r="D682" s="113">
        <v>0</v>
      </c>
    </row>
    <row r="683" spans="2:4">
      <c r="B683" s="131" t="s">
        <v>1809</v>
      </c>
      <c r="C683" s="113">
        <v>0</v>
      </c>
      <c r="D683" s="113">
        <v>0</v>
      </c>
    </row>
    <row r="684" spans="2:4">
      <c r="B684" s="132" t="s">
        <v>1810</v>
      </c>
      <c r="C684" s="113">
        <v>0</v>
      </c>
      <c r="D684" s="113">
        <v>0</v>
      </c>
    </row>
    <row r="685" spans="2:4">
      <c r="B685" s="131" t="s">
        <v>1811</v>
      </c>
      <c r="C685" s="113">
        <v>0</v>
      </c>
      <c r="D685" s="113">
        <v>0</v>
      </c>
    </row>
    <row r="686" spans="2:4">
      <c r="B686" s="132" t="s">
        <v>1812</v>
      </c>
      <c r="C686" s="113">
        <v>0</v>
      </c>
      <c r="D686" s="113">
        <v>0</v>
      </c>
    </row>
    <row r="687" spans="2:4">
      <c r="B687" s="131" t="s">
        <v>1813</v>
      </c>
      <c r="C687" s="113">
        <v>0</v>
      </c>
      <c r="D687" s="113">
        <v>0</v>
      </c>
    </row>
    <row r="688" spans="2:4">
      <c r="B688" s="132" t="s">
        <v>1814</v>
      </c>
      <c r="C688" s="113">
        <v>0</v>
      </c>
      <c r="D688" s="113">
        <v>0</v>
      </c>
    </row>
    <row r="689" spans="2:4">
      <c r="B689" s="131" t="s">
        <v>1815</v>
      </c>
      <c r="C689" s="113">
        <v>0</v>
      </c>
      <c r="D689" s="113">
        <v>0</v>
      </c>
    </row>
    <row r="690" spans="2:4">
      <c r="B690" s="132" t="s">
        <v>1816</v>
      </c>
      <c r="C690" s="113">
        <v>0</v>
      </c>
      <c r="D690" s="113">
        <v>0</v>
      </c>
    </row>
    <row r="691" spans="2:4">
      <c r="B691" s="131" t="s">
        <v>400</v>
      </c>
      <c r="C691" s="113">
        <v>7451497</v>
      </c>
      <c r="D691" s="113">
        <v>7744697.0099999998</v>
      </c>
    </row>
    <row r="692" spans="2:4">
      <c r="B692" s="132" t="s">
        <v>889</v>
      </c>
      <c r="C692" s="113">
        <v>7451497</v>
      </c>
      <c r="D692" s="113">
        <v>7744697.0099999998</v>
      </c>
    </row>
    <row r="693" spans="2:4">
      <c r="B693" s="131" t="s">
        <v>401</v>
      </c>
      <c r="C693" s="113">
        <v>4933341</v>
      </c>
      <c r="D693" s="113">
        <v>0</v>
      </c>
    </row>
    <row r="694" spans="2:4">
      <c r="B694" s="132" t="s">
        <v>890</v>
      </c>
      <c r="C694" s="113">
        <v>4933341</v>
      </c>
      <c r="D694" s="113">
        <v>0</v>
      </c>
    </row>
    <row r="695" spans="2:4">
      <c r="B695" s="131" t="s">
        <v>402</v>
      </c>
      <c r="C695" s="113">
        <v>216427931</v>
      </c>
      <c r="D695" s="113">
        <v>77900668.25</v>
      </c>
    </row>
    <row r="696" spans="2:4">
      <c r="B696" s="132" t="s">
        <v>891</v>
      </c>
      <c r="C696" s="113">
        <v>216427931</v>
      </c>
      <c r="D696" s="113">
        <v>77900668.25</v>
      </c>
    </row>
    <row r="697" spans="2:4">
      <c r="B697" s="131" t="s">
        <v>403</v>
      </c>
      <c r="C697" s="113">
        <v>52800000</v>
      </c>
      <c r="D697" s="113">
        <v>0</v>
      </c>
    </row>
    <row r="698" spans="2:4">
      <c r="B698" s="132" t="s">
        <v>892</v>
      </c>
      <c r="C698" s="113">
        <v>52800000</v>
      </c>
      <c r="D698" s="113">
        <v>0</v>
      </c>
    </row>
    <row r="699" spans="2:4">
      <c r="B699" s="131" t="s">
        <v>404</v>
      </c>
      <c r="C699" s="113">
        <v>1499668</v>
      </c>
      <c r="D699" s="113">
        <v>0</v>
      </c>
    </row>
    <row r="700" spans="2:4">
      <c r="B700" s="132" t="s">
        <v>893</v>
      </c>
      <c r="C700" s="113">
        <v>1499668</v>
      </c>
      <c r="D700" s="113">
        <v>0</v>
      </c>
    </row>
    <row r="701" spans="2:4">
      <c r="B701" s="131" t="s">
        <v>405</v>
      </c>
      <c r="C701" s="113">
        <v>6209581</v>
      </c>
      <c r="D701" s="113">
        <v>12009423.33</v>
      </c>
    </row>
    <row r="702" spans="2:4">
      <c r="B702" s="132" t="s">
        <v>894</v>
      </c>
      <c r="C702" s="113">
        <v>6209581</v>
      </c>
      <c r="D702" s="113">
        <v>12009423.33</v>
      </c>
    </row>
    <row r="703" spans="2:4">
      <c r="B703" s="131" t="s">
        <v>3169</v>
      </c>
      <c r="C703" s="113">
        <v>0</v>
      </c>
      <c r="D703" s="113">
        <v>0</v>
      </c>
    </row>
    <row r="704" spans="2:4">
      <c r="B704" s="132" t="s">
        <v>3170</v>
      </c>
      <c r="C704" s="113">
        <v>0</v>
      </c>
      <c r="D704" s="113">
        <v>0</v>
      </c>
    </row>
    <row r="705" spans="2:4">
      <c r="B705" s="131" t="s">
        <v>1870</v>
      </c>
      <c r="C705" s="113">
        <v>0</v>
      </c>
      <c r="D705" s="113">
        <v>0</v>
      </c>
    </row>
    <row r="706" spans="2:4">
      <c r="B706" s="132" t="s">
        <v>1871</v>
      </c>
      <c r="C706" s="113">
        <v>0</v>
      </c>
      <c r="D706" s="113">
        <v>0</v>
      </c>
    </row>
    <row r="707" spans="2:4">
      <c r="B707" s="131" t="s">
        <v>1872</v>
      </c>
      <c r="C707" s="113">
        <v>0</v>
      </c>
      <c r="D707" s="113">
        <v>0</v>
      </c>
    </row>
    <row r="708" spans="2:4">
      <c r="B708" s="132" t="s">
        <v>1873</v>
      </c>
      <c r="C708" s="113">
        <v>0</v>
      </c>
      <c r="D708" s="113">
        <v>0</v>
      </c>
    </row>
    <row r="709" spans="2:4">
      <c r="B709" s="131" t="s">
        <v>406</v>
      </c>
      <c r="C709" s="113">
        <v>3123819</v>
      </c>
      <c r="D709" s="113">
        <v>0</v>
      </c>
    </row>
    <row r="710" spans="2:4">
      <c r="B710" s="132" t="s">
        <v>895</v>
      </c>
      <c r="C710" s="113">
        <v>3123819</v>
      </c>
      <c r="D710" s="113">
        <v>0</v>
      </c>
    </row>
    <row r="711" spans="2:4">
      <c r="B711" s="129" t="s">
        <v>304</v>
      </c>
      <c r="C711" s="130">
        <v>379491115</v>
      </c>
      <c r="D711" s="130">
        <v>316595328.94</v>
      </c>
    </row>
    <row r="712" spans="2:4">
      <c r="B712" s="131" t="s">
        <v>1441</v>
      </c>
      <c r="C712" s="113">
        <v>0</v>
      </c>
      <c r="D712" s="113">
        <v>9999999.370000001</v>
      </c>
    </row>
    <row r="713" spans="2:4">
      <c r="B713" s="132" t="s">
        <v>1442</v>
      </c>
      <c r="C713" s="113">
        <v>0</v>
      </c>
      <c r="D713" s="113">
        <v>9999999.370000001</v>
      </c>
    </row>
    <row r="714" spans="2:4">
      <c r="B714" s="131" t="s">
        <v>407</v>
      </c>
      <c r="C714" s="113">
        <v>379491115</v>
      </c>
      <c r="D714" s="113">
        <v>306595329.56999999</v>
      </c>
    </row>
    <row r="715" spans="2:4">
      <c r="B715" s="132" t="s">
        <v>896</v>
      </c>
      <c r="C715" s="113">
        <v>379491115</v>
      </c>
      <c r="D715" s="113">
        <v>306595329.56999999</v>
      </c>
    </row>
    <row r="716" spans="2:4">
      <c r="B716" s="129" t="s">
        <v>290</v>
      </c>
      <c r="C716" s="130">
        <v>211039083</v>
      </c>
      <c r="D716" s="130">
        <v>64781009.5</v>
      </c>
    </row>
    <row r="717" spans="2:4">
      <c r="B717" s="131" t="s">
        <v>344</v>
      </c>
      <c r="C717" s="113">
        <v>211039083</v>
      </c>
      <c r="D717" s="113">
        <v>64781009.5</v>
      </c>
    </row>
    <row r="718" spans="2:4">
      <c r="B718" s="132" t="s">
        <v>817</v>
      </c>
      <c r="C718" s="113">
        <v>211039083</v>
      </c>
      <c r="D718" s="113">
        <v>64781009.5</v>
      </c>
    </row>
    <row r="719" spans="2:4">
      <c r="B719" s="64" t="s">
        <v>294</v>
      </c>
      <c r="C719" s="113">
        <v>81734530</v>
      </c>
      <c r="D719" s="113">
        <v>127035645.26000001</v>
      </c>
    </row>
    <row r="720" spans="2:4">
      <c r="B720" s="129" t="s">
        <v>287</v>
      </c>
      <c r="C720" s="130">
        <v>81734530</v>
      </c>
      <c r="D720" s="130">
        <v>127035645.26000001</v>
      </c>
    </row>
    <row r="721" spans="2:4">
      <c r="B721" s="131" t="s">
        <v>408</v>
      </c>
      <c r="C721" s="113">
        <v>2466670</v>
      </c>
      <c r="D721" s="113">
        <v>4085578.48</v>
      </c>
    </row>
    <row r="722" spans="2:4">
      <c r="B722" s="132" t="s">
        <v>897</v>
      </c>
      <c r="C722" s="113">
        <v>2466670</v>
      </c>
      <c r="D722" s="113">
        <v>4085578.48</v>
      </c>
    </row>
    <row r="723" spans="2:4">
      <c r="B723" s="131" t="s">
        <v>409</v>
      </c>
      <c r="C723" s="113">
        <v>6247638</v>
      </c>
      <c r="D723" s="113">
        <v>0</v>
      </c>
    </row>
    <row r="724" spans="2:4">
      <c r="B724" s="132" t="s">
        <v>898</v>
      </c>
      <c r="C724" s="113">
        <v>6247638</v>
      </c>
      <c r="D724" s="113">
        <v>0</v>
      </c>
    </row>
    <row r="725" spans="2:4">
      <c r="B725" s="131" t="s">
        <v>1559</v>
      </c>
      <c r="C725" s="113">
        <v>0</v>
      </c>
      <c r="D725" s="113">
        <v>0</v>
      </c>
    </row>
    <row r="726" spans="2:4">
      <c r="B726" s="132" t="s">
        <v>1560</v>
      </c>
      <c r="C726" s="113">
        <v>0</v>
      </c>
      <c r="D726" s="113">
        <v>0</v>
      </c>
    </row>
    <row r="727" spans="2:4">
      <c r="B727" s="131" t="s">
        <v>1561</v>
      </c>
      <c r="C727" s="113">
        <v>0</v>
      </c>
      <c r="D727" s="113">
        <v>0</v>
      </c>
    </row>
    <row r="728" spans="2:4">
      <c r="B728" s="132" t="s">
        <v>1562</v>
      </c>
      <c r="C728" s="113">
        <v>0</v>
      </c>
      <c r="D728" s="113">
        <v>0</v>
      </c>
    </row>
    <row r="729" spans="2:4">
      <c r="B729" s="131" t="s">
        <v>1563</v>
      </c>
      <c r="C729" s="113">
        <v>0</v>
      </c>
      <c r="D729" s="113">
        <v>0</v>
      </c>
    </row>
    <row r="730" spans="2:4">
      <c r="B730" s="132" t="s">
        <v>1564</v>
      </c>
      <c r="C730" s="113">
        <v>0</v>
      </c>
      <c r="D730" s="113">
        <v>0</v>
      </c>
    </row>
    <row r="731" spans="2:4">
      <c r="B731" s="131" t="s">
        <v>1565</v>
      </c>
      <c r="C731" s="113">
        <v>0</v>
      </c>
      <c r="D731" s="113">
        <v>0</v>
      </c>
    </row>
    <row r="732" spans="2:4">
      <c r="B732" s="132" t="s">
        <v>1566</v>
      </c>
      <c r="C732" s="113">
        <v>0</v>
      </c>
      <c r="D732" s="113">
        <v>0</v>
      </c>
    </row>
    <row r="733" spans="2:4">
      <c r="B733" s="131" t="s">
        <v>1567</v>
      </c>
      <c r="C733" s="113">
        <v>0</v>
      </c>
      <c r="D733" s="113">
        <v>0</v>
      </c>
    </row>
    <row r="734" spans="2:4">
      <c r="B734" s="132" t="s">
        <v>1568</v>
      </c>
      <c r="C734" s="113">
        <v>0</v>
      </c>
      <c r="D734" s="113">
        <v>0</v>
      </c>
    </row>
    <row r="735" spans="2:4">
      <c r="B735" s="131" t="s">
        <v>1569</v>
      </c>
      <c r="C735" s="113">
        <v>0</v>
      </c>
      <c r="D735" s="113">
        <v>0</v>
      </c>
    </row>
    <row r="736" spans="2:4">
      <c r="B736" s="132" t="s">
        <v>1570</v>
      </c>
      <c r="C736" s="113">
        <v>0</v>
      </c>
      <c r="D736" s="113">
        <v>0</v>
      </c>
    </row>
    <row r="737" spans="2:4">
      <c r="B737" s="131" t="s">
        <v>1571</v>
      </c>
      <c r="C737" s="113">
        <v>0</v>
      </c>
      <c r="D737" s="113">
        <v>0</v>
      </c>
    </row>
    <row r="738" spans="2:4">
      <c r="B738" s="132" t="s">
        <v>1572</v>
      </c>
      <c r="C738" s="113">
        <v>0</v>
      </c>
      <c r="D738" s="113">
        <v>0</v>
      </c>
    </row>
    <row r="739" spans="2:4">
      <c r="B739" s="131" t="s">
        <v>1573</v>
      </c>
      <c r="C739" s="113">
        <v>0</v>
      </c>
      <c r="D739" s="113">
        <v>0</v>
      </c>
    </row>
    <row r="740" spans="2:4">
      <c r="B740" s="132" t="s">
        <v>1574</v>
      </c>
      <c r="C740" s="113">
        <v>0</v>
      </c>
      <c r="D740" s="113">
        <v>0</v>
      </c>
    </row>
    <row r="741" spans="2:4">
      <c r="B741" s="131" t="s">
        <v>1874</v>
      </c>
      <c r="C741" s="113">
        <v>0</v>
      </c>
      <c r="D741" s="113">
        <v>0</v>
      </c>
    </row>
    <row r="742" spans="2:4">
      <c r="B742" s="132" t="s">
        <v>1875</v>
      </c>
      <c r="C742" s="113">
        <v>0</v>
      </c>
      <c r="D742" s="113">
        <v>0</v>
      </c>
    </row>
    <row r="743" spans="2:4">
      <c r="B743" s="131" t="s">
        <v>1876</v>
      </c>
      <c r="C743" s="113">
        <v>0</v>
      </c>
      <c r="D743" s="113">
        <v>0</v>
      </c>
    </row>
    <row r="744" spans="2:4">
      <c r="B744" s="132" t="s">
        <v>1877</v>
      </c>
      <c r="C744" s="113">
        <v>0</v>
      </c>
      <c r="D744" s="113">
        <v>0</v>
      </c>
    </row>
    <row r="745" spans="2:4">
      <c r="B745" s="131" t="s">
        <v>1878</v>
      </c>
      <c r="C745" s="113">
        <v>0</v>
      </c>
      <c r="D745" s="113">
        <v>0</v>
      </c>
    </row>
    <row r="746" spans="2:4">
      <c r="B746" s="132" t="s">
        <v>1879</v>
      </c>
      <c r="C746" s="113">
        <v>0</v>
      </c>
      <c r="D746" s="113">
        <v>0</v>
      </c>
    </row>
    <row r="747" spans="2:4">
      <c r="B747" s="131" t="s">
        <v>1880</v>
      </c>
      <c r="C747" s="113">
        <v>0</v>
      </c>
      <c r="D747" s="113">
        <v>0</v>
      </c>
    </row>
    <row r="748" spans="2:4">
      <c r="B748" s="132" t="s">
        <v>1881</v>
      </c>
      <c r="C748" s="113">
        <v>0</v>
      </c>
      <c r="D748" s="113">
        <v>0</v>
      </c>
    </row>
    <row r="749" spans="2:4">
      <c r="B749" s="131" t="s">
        <v>410</v>
      </c>
      <c r="C749" s="113">
        <v>1241916</v>
      </c>
      <c r="D749" s="113">
        <v>0</v>
      </c>
    </row>
    <row r="750" spans="2:4">
      <c r="B750" s="132" t="s">
        <v>899</v>
      </c>
      <c r="C750" s="113">
        <v>1241916</v>
      </c>
      <c r="D750" s="113">
        <v>0</v>
      </c>
    </row>
    <row r="751" spans="2:4">
      <c r="B751" s="131" t="s">
        <v>411</v>
      </c>
      <c r="C751" s="113">
        <v>1499668</v>
      </c>
      <c r="D751" s="113">
        <v>0</v>
      </c>
    </row>
    <row r="752" spans="2:4">
      <c r="B752" s="132" t="s">
        <v>900</v>
      </c>
      <c r="C752" s="113">
        <v>1499668</v>
      </c>
      <c r="D752" s="113">
        <v>0</v>
      </c>
    </row>
    <row r="753" spans="2:4">
      <c r="B753" s="131" t="s">
        <v>412</v>
      </c>
      <c r="C753" s="113">
        <v>14800024</v>
      </c>
      <c r="D753" s="113">
        <v>0</v>
      </c>
    </row>
    <row r="754" spans="2:4">
      <c r="B754" s="132" t="s">
        <v>901</v>
      </c>
      <c r="C754" s="113">
        <v>14800024</v>
      </c>
      <c r="D754" s="113">
        <v>0</v>
      </c>
    </row>
    <row r="755" spans="2:4">
      <c r="B755" s="131" t="s">
        <v>1345</v>
      </c>
      <c r="C755" s="113">
        <v>0</v>
      </c>
      <c r="D755" s="113">
        <v>0</v>
      </c>
    </row>
    <row r="756" spans="2:4">
      <c r="B756" s="132" t="s">
        <v>1346</v>
      </c>
      <c r="C756" s="113">
        <v>0</v>
      </c>
      <c r="D756" s="113">
        <v>0</v>
      </c>
    </row>
    <row r="757" spans="2:4">
      <c r="B757" s="131" t="s">
        <v>413</v>
      </c>
      <c r="C757" s="113">
        <v>55478614</v>
      </c>
      <c r="D757" s="113">
        <v>122950066.78</v>
      </c>
    </row>
    <row r="758" spans="2:4">
      <c r="B758" s="132" t="s">
        <v>902</v>
      </c>
      <c r="C758" s="113">
        <v>55478614</v>
      </c>
      <c r="D758" s="113">
        <v>122950066.78</v>
      </c>
    </row>
    <row r="759" spans="2:4">
      <c r="B759" s="64" t="s">
        <v>414</v>
      </c>
      <c r="C759" s="113">
        <v>600392164</v>
      </c>
      <c r="D759" s="113">
        <v>381533455.14999998</v>
      </c>
    </row>
    <row r="760" spans="2:4">
      <c r="B760" s="129" t="s">
        <v>287</v>
      </c>
      <c r="C760" s="130">
        <v>465331120</v>
      </c>
      <c r="D760" s="130">
        <v>361533455.14999998</v>
      </c>
    </row>
    <row r="761" spans="2:4">
      <c r="B761" s="131" t="s">
        <v>1575</v>
      </c>
      <c r="C761" s="113">
        <v>0</v>
      </c>
      <c r="D761" s="113">
        <v>0</v>
      </c>
    </row>
    <row r="762" spans="2:4">
      <c r="B762" s="132" t="s">
        <v>1576</v>
      </c>
      <c r="C762" s="113">
        <v>0</v>
      </c>
      <c r="D762" s="113">
        <v>0</v>
      </c>
    </row>
    <row r="763" spans="2:4">
      <c r="B763" s="131" t="s">
        <v>1577</v>
      </c>
      <c r="C763" s="113">
        <v>0</v>
      </c>
      <c r="D763" s="113">
        <v>0</v>
      </c>
    </row>
    <row r="764" spans="2:4">
      <c r="B764" s="132" t="s">
        <v>1578</v>
      </c>
      <c r="C764" s="113">
        <v>0</v>
      </c>
      <c r="D764" s="113">
        <v>0</v>
      </c>
    </row>
    <row r="765" spans="2:4">
      <c r="B765" s="131" t="s">
        <v>1579</v>
      </c>
      <c r="C765" s="113">
        <v>0</v>
      </c>
      <c r="D765" s="113">
        <v>0</v>
      </c>
    </row>
    <row r="766" spans="2:4">
      <c r="B766" s="132" t="s">
        <v>1580</v>
      </c>
      <c r="C766" s="113">
        <v>0</v>
      </c>
      <c r="D766" s="113">
        <v>0</v>
      </c>
    </row>
    <row r="767" spans="2:4">
      <c r="B767" s="131" t="s">
        <v>2337</v>
      </c>
      <c r="C767" s="113">
        <v>0</v>
      </c>
      <c r="D767" s="113">
        <v>0</v>
      </c>
    </row>
    <row r="768" spans="2:4">
      <c r="B768" s="132" t="s">
        <v>1581</v>
      </c>
      <c r="C768" s="113">
        <v>0</v>
      </c>
      <c r="D768" s="113">
        <v>0</v>
      </c>
    </row>
    <row r="769" spans="2:4">
      <c r="B769" s="131" t="s">
        <v>415</v>
      </c>
      <c r="C769" s="113">
        <v>53000000</v>
      </c>
      <c r="D769" s="113">
        <v>12154428.939999998</v>
      </c>
    </row>
    <row r="770" spans="2:4">
      <c r="B770" s="132" t="s">
        <v>903</v>
      </c>
      <c r="C770" s="113">
        <v>53000000</v>
      </c>
      <c r="D770" s="113">
        <v>12154428.939999998</v>
      </c>
    </row>
    <row r="771" spans="2:4">
      <c r="B771" s="131" t="s">
        <v>1582</v>
      </c>
      <c r="C771" s="113">
        <v>0</v>
      </c>
      <c r="D771" s="113">
        <v>0</v>
      </c>
    </row>
    <row r="772" spans="2:4">
      <c r="B772" s="132" t="s">
        <v>1583</v>
      </c>
      <c r="C772" s="113">
        <v>0</v>
      </c>
      <c r="D772" s="113">
        <v>0</v>
      </c>
    </row>
    <row r="773" spans="2:4">
      <c r="B773" s="131" t="s">
        <v>1584</v>
      </c>
      <c r="C773" s="113">
        <v>0</v>
      </c>
      <c r="D773" s="113">
        <v>0</v>
      </c>
    </row>
    <row r="774" spans="2:4">
      <c r="B774" s="132" t="s">
        <v>1585</v>
      </c>
      <c r="C774" s="113">
        <v>0</v>
      </c>
      <c r="D774" s="113">
        <v>0</v>
      </c>
    </row>
    <row r="775" spans="2:4">
      <c r="B775" s="131" t="s">
        <v>416</v>
      </c>
      <c r="C775" s="113">
        <v>7400012</v>
      </c>
      <c r="D775" s="113">
        <v>0</v>
      </c>
    </row>
    <row r="776" spans="2:4">
      <c r="B776" s="132" t="s">
        <v>904</v>
      </c>
      <c r="C776" s="113">
        <v>7400012</v>
      </c>
      <c r="D776" s="113">
        <v>0</v>
      </c>
    </row>
    <row r="777" spans="2:4">
      <c r="B777" s="131" t="s">
        <v>2338</v>
      </c>
      <c r="C777" s="113">
        <v>0</v>
      </c>
      <c r="D777" s="113">
        <v>0</v>
      </c>
    </row>
    <row r="778" spans="2:4">
      <c r="B778" s="132" t="s">
        <v>1586</v>
      </c>
      <c r="C778" s="113">
        <v>0</v>
      </c>
      <c r="D778" s="113">
        <v>0</v>
      </c>
    </row>
    <row r="779" spans="2:4">
      <c r="B779" s="131" t="s">
        <v>1587</v>
      </c>
      <c r="C779" s="113">
        <v>0</v>
      </c>
      <c r="D779" s="113">
        <v>0</v>
      </c>
    </row>
    <row r="780" spans="2:4">
      <c r="B780" s="132" t="s">
        <v>1588</v>
      </c>
      <c r="C780" s="113">
        <v>0</v>
      </c>
      <c r="D780" s="113">
        <v>0</v>
      </c>
    </row>
    <row r="781" spans="2:4">
      <c r="B781" s="131" t="s">
        <v>417</v>
      </c>
      <c r="C781" s="113">
        <v>31238192</v>
      </c>
      <c r="D781" s="113">
        <v>19770528.629999999</v>
      </c>
    </row>
    <row r="782" spans="2:4">
      <c r="B782" s="132" t="s">
        <v>905</v>
      </c>
      <c r="C782" s="113">
        <v>31238192</v>
      </c>
      <c r="D782" s="113">
        <v>19770528.629999999</v>
      </c>
    </row>
    <row r="783" spans="2:4">
      <c r="B783" s="131" t="s">
        <v>418</v>
      </c>
      <c r="C783" s="113">
        <v>208572288</v>
      </c>
      <c r="D783" s="113">
        <v>0</v>
      </c>
    </row>
    <row r="784" spans="2:4">
      <c r="B784" s="132" t="s">
        <v>906</v>
      </c>
      <c r="C784" s="113">
        <v>208572288</v>
      </c>
      <c r="D784" s="113">
        <v>0</v>
      </c>
    </row>
    <row r="785" spans="2:4">
      <c r="B785" s="131" t="s">
        <v>1347</v>
      </c>
      <c r="C785" s="113">
        <v>0</v>
      </c>
      <c r="D785" s="113">
        <v>0</v>
      </c>
    </row>
    <row r="786" spans="2:4">
      <c r="B786" s="132" t="s">
        <v>1348</v>
      </c>
      <c r="C786" s="113">
        <v>0</v>
      </c>
      <c r="D786" s="113">
        <v>0</v>
      </c>
    </row>
    <row r="787" spans="2:4">
      <c r="B787" s="131" t="s">
        <v>1882</v>
      </c>
      <c r="C787" s="113">
        <v>0</v>
      </c>
      <c r="D787" s="113">
        <v>0</v>
      </c>
    </row>
    <row r="788" spans="2:4">
      <c r="B788" s="132" t="s">
        <v>1883</v>
      </c>
      <c r="C788" s="113">
        <v>0</v>
      </c>
      <c r="D788" s="113">
        <v>0</v>
      </c>
    </row>
    <row r="789" spans="2:4">
      <c r="B789" s="131" t="s">
        <v>2339</v>
      </c>
      <c r="C789" s="113">
        <v>0</v>
      </c>
      <c r="D789" s="113">
        <v>0</v>
      </c>
    </row>
    <row r="790" spans="2:4">
      <c r="B790" s="132" t="s">
        <v>1884</v>
      </c>
      <c r="C790" s="113">
        <v>0</v>
      </c>
      <c r="D790" s="113">
        <v>0</v>
      </c>
    </row>
    <row r="791" spans="2:4">
      <c r="B791" s="131" t="s">
        <v>419</v>
      </c>
      <c r="C791" s="113">
        <v>2483832</v>
      </c>
      <c r="D791" s="113">
        <v>0</v>
      </c>
    </row>
    <row r="792" spans="2:4">
      <c r="B792" s="132" t="s">
        <v>907</v>
      </c>
      <c r="C792" s="113">
        <v>2483832</v>
      </c>
      <c r="D792" s="113">
        <v>0</v>
      </c>
    </row>
    <row r="793" spans="2:4">
      <c r="B793" s="131" t="s">
        <v>1885</v>
      </c>
      <c r="C793" s="113">
        <v>0</v>
      </c>
      <c r="D793" s="113">
        <v>0</v>
      </c>
    </row>
    <row r="794" spans="2:4">
      <c r="B794" s="132" t="s">
        <v>1886</v>
      </c>
      <c r="C794" s="113">
        <v>0</v>
      </c>
      <c r="D794" s="113">
        <v>0</v>
      </c>
    </row>
    <row r="795" spans="2:4">
      <c r="B795" s="131" t="s">
        <v>1887</v>
      </c>
      <c r="C795" s="113">
        <v>0</v>
      </c>
      <c r="D795" s="113">
        <v>0</v>
      </c>
    </row>
    <row r="796" spans="2:4">
      <c r="B796" s="132" t="s">
        <v>1888</v>
      </c>
      <c r="C796" s="113">
        <v>0</v>
      </c>
      <c r="D796" s="113">
        <v>0</v>
      </c>
    </row>
    <row r="797" spans="2:4">
      <c r="B797" s="131" t="s">
        <v>1889</v>
      </c>
      <c r="C797" s="113">
        <v>0</v>
      </c>
      <c r="D797" s="113">
        <v>0</v>
      </c>
    </row>
    <row r="798" spans="2:4">
      <c r="B798" s="132" t="s">
        <v>1890</v>
      </c>
      <c r="C798" s="113">
        <v>0</v>
      </c>
      <c r="D798" s="113">
        <v>0</v>
      </c>
    </row>
    <row r="799" spans="2:4">
      <c r="B799" s="131" t="s">
        <v>1891</v>
      </c>
      <c r="C799" s="113">
        <v>0</v>
      </c>
      <c r="D799" s="113">
        <v>0</v>
      </c>
    </row>
    <row r="800" spans="2:4">
      <c r="B800" s="132" t="s">
        <v>1892</v>
      </c>
      <c r="C800" s="113">
        <v>0</v>
      </c>
      <c r="D800" s="113">
        <v>0</v>
      </c>
    </row>
    <row r="801" spans="2:4">
      <c r="B801" s="131" t="s">
        <v>1893</v>
      </c>
      <c r="C801" s="113">
        <v>0</v>
      </c>
      <c r="D801" s="113">
        <v>0</v>
      </c>
    </row>
    <row r="802" spans="2:4">
      <c r="B802" s="132" t="s">
        <v>1894</v>
      </c>
      <c r="C802" s="113">
        <v>0</v>
      </c>
      <c r="D802" s="113">
        <v>0</v>
      </c>
    </row>
    <row r="803" spans="2:4">
      <c r="B803" s="131" t="s">
        <v>1895</v>
      </c>
      <c r="C803" s="113">
        <v>0</v>
      </c>
      <c r="D803" s="113">
        <v>0</v>
      </c>
    </row>
    <row r="804" spans="2:4">
      <c r="B804" s="132" t="s">
        <v>1896</v>
      </c>
      <c r="C804" s="113">
        <v>0</v>
      </c>
      <c r="D804" s="113">
        <v>0</v>
      </c>
    </row>
    <row r="805" spans="2:4">
      <c r="B805" s="131" t="s">
        <v>2340</v>
      </c>
      <c r="C805" s="113">
        <v>0</v>
      </c>
      <c r="D805" s="113">
        <v>0</v>
      </c>
    </row>
    <row r="806" spans="2:4">
      <c r="B806" s="132" t="s">
        <v>1897</v>
      </c>
      <c r="C806" s="113">
        <v>0</v>
      </c>
      <c r="D806" s="113">
        <v>0</v>
      </c>
    </row>
    <row r="807" spans="2:4">
      <c r="B807" s="131" t="s">
        <v>420</v>
      </c>
      <c r="C807" s="113">
        <v>2196497</v>
      </c>
      <c r="D807" s="113">
        <v>2193048.62</v>
      </c>
    </row>
    <row r="808" spans="2:4">
      <c r="B808" s="132" t="s">
        <v>908</v>
      </c>
      <c r="C808" s="113">
        <v>2196497</v>
      </c>
      <c r="D808" s="113">
        <v>2193048.62</v>
      </c>
    </row>
    <row r="809" spans="2:4">
      <c r="B809" s="131" t="s">
        <v>2752</v>
      </c>
      <c r="C809" s="113">
        <v>0</v>
      </c>
      <c r="D809" s="113">
        <v>0</v>
      </c>
    </row>
    <row r="810" spans="2:4">
      <c r="B810" s="132" t="s">
        <v>2753</v>
      </c>
      <c r="C810" s="113">
        <v>0</v>
      </c>
      <c r="D810" s="113">
        <v>0</v>
      </c>
    </row>
    <row r="811" spans="2:4">
      <c r="B811" s="131" t="s">
        <v>1898</v>
      </c>
      <c r="C811" s="113">
        <v>0</v>
      </c>
      <c r="D811" s="113">
        <v>0</v>
      </c>
    </row>
    <row r="812" spans="2:4">
      <c r="B812" s="132" t="s">
        <v>1899</v>
      </c>
      <c r="C812" s="113">
        <v>0</v>
      </c>
      <c r="D812" s="113">
        <v>0</v>
      </c>
    </row>
    <row r="813" spans="2:4">
      <c r="B813" s="131" t="s">
        <v>2341</v>
      </c>
      <c r="C813" s="113">
        <v>0</v>
      </c>
      <c r="D813" s="113">
        <v>0</v>
      </c>
    </row>
    <row r="814" spans="2:4">
      <c r="B814" s="132" t="s">
        <v>1900</v>
      </c>
      <c r="C814" s="113">
        <v>0</v>
      </c>
      <c r="D814" s="113">
        <v>0</v>
      </c>
    </row>
    <row r="815" spans="2:4">
      <c r="B815" s="131" t="s">
        <v>1495</v>
      </c>
      <c r="C815" s="113">
        <v>0</v>
      </c>
      <c r="D815" s="113">
        <v>3199957.98</v>
      </c>
    </row>
    <row r="816" spans="2:4">
      <c r="B816" s="132" t="s">
        <v>1496</v>
      </c>
      <c r="C816" s="113">
        <v>0</v>
      </c>
      <c r="D816" s="113">
        <v>3199957.98</v>
      </c>
    </row>
    <row r="817" spans="2:4">
      <c r="B817" s="131" t="s">
        <v>421</v>
      </c>
      <c r="C817" s="113">
        <v>3123819</v>
      </c>
      <c r="D817" s="113">
        <v>0</v>
      </c>
    </row>
    <row r="818" spans="2:4">
      <c r="B818" s="132" t="s">
        <v>909</v>
      </c>
      <c r="C818" s="113">
        <v>3123819</v>
      </c>
      <c r="D818" s="113">
        <v>0</v>
      </c>
    </row>
    <row r="819" spans="2:4">
      <c r="B819" s="131" t="s">
        <v>2754</v>
      </c>
      <c r="C819" s="113">
        <v>0</v>
      </c>
      <c r="D819" s="113">
        <v>0</v>
      </c>
    </row>
    <row r="820" spans="2:4">
      <c r="B820" s="132" t="s">
        <v>2755</v>
      </c>
      <c r="C820" s="113">
        <v>0</v>
      </c>
      <c r="D820" s="113">
        <v>0</v>
      </c>
    </row>
    <row r="821" spans="2:4">
      <c r="B821" s="131" t="s">
        <v>1901</v>
      </c>
      <c r="C821" s="113">
        <v>0</v>
      </c>
      <c r="D821" s="113">
        <v>0</v>
      </c>
    </row>
    <row r="822" spans="2:4">
      <c r="B822" s="132" t="s">
        <v>1902</v>
      </c>
      <c r="C822" s="113">
        <v>0</v>
      </c>
      <c r="D822" s="113">
        <v>0</v>
      </c>
    </row>
    <row r="823" spans="2:4">
      <c r="B823" s="131" t="s">
        <v>422</v>
      </c>
      <c r="C823" s="113">
        <v>14800024</v>
      </c>
      <c r="D823" s="113">
        <v>14695273.720000001</v>
      </c>
    </row>
    <row r="824" spans="2:4">
      <c r="B824" s="132" t="s">
        <v>910</v>
      </c>
      <c r="C824" s="113">
        <v>14800024</v>
      </c>
      <c r="D824" s="113">
        <v>14695273.720000001</v>
      </c>
    </row>
    <row r="825" spans="2:4">
      <c r="B825" s="131" t="s">
        <v>423</v>
      </c>
      <c r="C825" s="113">
        <v>2115619</v>
      </c>
      <c r="D825" s="113">
        <v>0</v>
      </c>
    </row>
    <row r="826" spans="2:4">
      <c r="B826" s="132" t="s">
        <v>911</v>
      </c>
      <c r="C826" s="113">
        <v>2115619</v>
      </c>
      <c r="D826" s="113">
        <v>0</v>
      </c>
    </row>
    <row r="827" spans="2:4">
      <c r="B827" s="131" t="s">
        <v>424</v>
      </c>
      <c r="C827" s="113">
        <v>2483832</v>
      </c>
      <c r="D827" s="113">
        <v>0</v>
      </c>
    </row>
    <row r="828" spans="2:4">
      <c r="B828" s="132" t="s">
        <v>912</v>
      </c>
      <c r="C828" s="113">
        <v>2483832</v>
      </c>
      <c r="D828" s="113">
        <v>0</v>
      </c>
    </row>
    <row r="829" spans="2:4">
      <c r="B829" s="131" t="s">
        <v>425</v>
      </c>
      <c r="C829" s="113">
        <v>129185535</v>
      </c>
      <c r="D829" s="113">
        <v>125997516.27999999</v>
      </c>
    </row>
    <row r="830" spans="2:4">
      <c r="B830" s="132" t="s">
        <v>913</v>
      </c>
      <c r="C830" s="113">
        <v>129185535</v>
      </c>
      <c r="D830" s="113">
        <v>125997516.27999999</v>
      </c>
    </row>
    <row r="831" spans="2:4">
      <c r="B831" s="131" t="s">
        <v>2342</v>
      </c>
      <c r="C831" s="113">
        <v>0</v>
      </c>
      <c r="D831" s="113">
        <v>177413321</v>
      </c>
    </row>
    <row r="832" spans="2:4">
      <c r="B832" s="132" t="s">
        <v>1349</v>
      </c>
      <c r="C832" s="113">
        <v>0</v>
      </c>
      <c r="D832" s="113">
        <v>177413321</v>
      </c>
    </row>
    <row r="833" spans="2:4">
      <c r="B833" s="131" t="s">
        <v>426</v>
      </c>
      <c r="C833" s="113">
        <v>6247638</v>
      </c>
      <c r="D833" s="113">
        <v>2874816.61</v>
      </c>
    </row>
    <row r="834" spans="2:4">
      <c r="B834" s="132" t="s">
        <v>914</v>
      </c>
      <c r="C834" s="113">
        <v>6247638</v>
      </c>
      <c r="D834" s="113">
        <v>2874816.61</v>
      </c>
    </row>
    <row r="835" spans="2:4">
      <c r="B835" s="131" t="s">
        <v>427</v>
      </c>
      <c r="C835" s="113">
        <v>1241916</v>
      </c>
      <c r="D835" s="113">
        <v>3234563.37</v>
      </c>
    </row>
    <row r="836" spans="2:4">
      <c r="B836" s="132" t="s">
        <v>915</v>
      </c>
      <c r="C836" s="113">
        <v>1241916</v>
      </c>
      <c r="D836" s="113">
        <v>3234563.37</v>
      </c>
    </row>
    <row r="837" spans="2:4">
      <c r="B837" s="131" t="s">
        <v>428</v>
      </c>
      <c r="C837" s="113">
        <v>1241916</v>
      </c>
      <c r="D837" s="113">
        <v>0</v>
      </c>
    </row>
    <row r="838" spans="2:4">
      <c r="B838" s="132" t="s">
        <v>916</v>
      </c>
      <c r="C838" s="113">
        <v>1241916</v>
      </c>
      <c r="D838" s="113">
        <v>0</v>
      </c>
    </row>
    <row r="839" spans="2:4">
      <c r="B839" s="129" t="s">
        <v>289</v>
      </c>
      <c r="C839" s="130">
        <v>0</v>
      </c>
      <c r="D839" s="130">
        <v>20000000</v>
      </c>
    </row>
    <row r="840" spans="2:4">
      <c r="B840" s="131" t="s">
        <v>2343</v>
      </c>
      <c r="C840" s="113">
        <v>0</v>
      </c>
      <c r="D840" s="113">
        <v>20000000</v>
      </c>
    </row>
    <row r="841" spans="2:4">
      <c r="B841" s="132" t="s">
        <v>1443</v>
      </c>
      <c r="C841" s="113">
        <v>0</v>
      </c>
      <c r="D841" s="113">
        <v>20000000</v>
      </c>
    </row>
    <row r="842" spans="2:4">
      <c r="B842" s="129" t="s">
        <v>290</v>
      </c>
      <c r="C842" s="130">
        <v>135061044</v>
      </c>
      <c r="D842" s="130">
        <v>0</v>
      </c>
    </row>
    <row r="843" spans="2:4">
      <c r="B843" s="131" t="s">
        <v>429</v>
      </c>
      <c r="C843" s="113">
        <v>135061044</v>
      </c>
      <c r="D843" s="113">
        <v>0</v>
      </c>
    </row>
    <row r="844" spans="2:4">
      <c r="B844" s="132" t="s">
        <v>917</v>
      </c>
      <c r="C844" s="113">
        <v>135061044</v>
      </c>
      <c r="D844" s="113">
        <v>0</v>
      </c>
    </row>
    <row r="845" spans="2:4">
      <c r="B845" s="64" t="s">
        <v>295</v>
      </c>
      <c r="C845" s="113">
        <v>294404374</v>
      </c>
      <c r="D845" s="113">
        <v>166112523.68000001</v>
      </c>
    </row>
    <row r="846" spans="2:4">
      <c r="B846" s="129" t="s">
        <v>287</v>
      </c>
      <c r="C846" s="130">
        <v>101705079</v>
      </c>
      <c r="D846" s="130">
        <v>104416221.44999999</v>
      </c>
    </row>
    <row r="847" spans="2:4">
      <c r="B847" s="131" t="s">
        <v>2344</v>
      </c>
      <c r="C847" s="113">
        <v>0</v>
      </c>
      <c r="D847" s="113">
        <v>0</v>
      </c>
    </row>
    <row r="848" spans="2:4">
      <c r="B848" s="132" t="s">
        <v>1589</v>
      </c>
      <c r="C848" s="113">
        <v>0</v>
      </c>
      <c r="D848" s="113">
        <v>0</v>
      </c>
    </row>
    <row r="849" spans="2:4">
      <c r="B849" s="131" t="s">
        <v>1590</v>
      </c>
      <c r="C849" s="113">
        <v>0</v>
      </c>
      <c r="D849" s="113">
        <v>0</v>
      </c>
    </row>
    <row r="850" spans="2:4">
      <c r="B850" s="132" t="s">
        <v>1591</v>
      </c>
      <c r="C850" s="113">
        <v>0</v>
      </c>
      <c r="D850" s="113">
        <v>0</v>
      </c>
    </row>
    <row r="851" spans="2:4">
      <c r="B851" s="131" t="s">
        <v>2345</v>
      </c>
      <c r="C851" s="113">
        <v>0</v>
      </c>
      <c r="D851" s="113">
        <v>0</v>
      </c>
    </row>
    <row r="852" spans="2:4">
      <c r="B852" s="132" t="s">
        <v>1592</v>
      </c>
      <c r="C852" s="113">
        <v>0</v>
      </c>
      <c r="D852" s="113">
        <v>0</v>
      </c>
    </row>
    <row r="853" spans="2:4">
      <c r="B853" s="131" t="s">
        <v>430</v>
      </c>
      <c r="C853" s="113">
        <v>4915999</v>
      </c>
      <c r="D853" s="113">
        <v>6845924.2999999998</v>
      </c>
    </row>
    <row r="854" spans="2:4">
      <c r="B854" s="132" t="s">
        <v>918</v>
      </c>
      <c r="C854" s="113">
        <v>4915999</v>
      </c>
      <c r="D854" s="113">
        <v>6845924.2999999998</v>
      </c>
    </row>
    <row r="855" spans="2:4">
      <c r="B855" s="131" t="s">
        <v>1593</v>
      </c>
      <c r="C855" s="113">
        <v>0</v>
      </c>
      <c r="D855" s="113">
        <v>0</v>
      </c>
    </row>
    <row r="856" spans="2:4">
      <c r="B856" s="132" t="s">
        <v>1594</v>
      </c>
      <c r="C856" s="113">
        <v>0</v>
      </c>
      <c r="D856" s="113">
        <v>0</v>
      </c>
    </row>
    <row r="857" spans="2:4">
      <c r="B857" s="131" t="s">
        <v>431</v>
      </c>
      <c r="C857" s="113">
        <v>1241916</v>
      </c>
      <c r="D857" s="113">
        <v>0</v>
      </c>
    </row>
    <row r="858" spans="2:4">
      <c r="B858" s="132" t="s">
        <v>919</v>
      </c>
      <c r="C858" s="113">
        <v>1241916</v>
      </c>
      <c r="D858" s="113">
        <v>0</v>
      </c>
    </row>
    <row r="859" spans="2:4">
      <c r="B859" s="131" t="s">
        <v>432</v>
      </c>
      <c r="C859" s="113">
        <v>2466671</v>
      </c>
      <c r="D859" s="113">
        <v>2335160.02</v>
      </c>
    </row>
    <row r="860" spans="2:4">
      <c r="B860" s="132" t="s">
        <v>920</v>
      </c>
      <c r="C860" s="113">
        <v>2466671</v>
      </c>
      <c r="D860" s="113">
        <v>2335160.02</v>
      </c>
    </row>
    <row r="861" spans="2:4">
      <c r="B861" s="131" t="s">
        <v>433</v>
      </c>
      <c r="C861" s="113">
        <v>86973174</v>
      </c>
      <c r="D861" s="113">
        <v>86218705.780000001</v>
      </c>
    </row>
    <row r="862" spans="2:4">
      <c r="B862" s="132" t="s">
        <v>921</v>
      </c>
      <c r="C862" s="113">
        <v>86973174</v>
      </c>
      <c r="D862" s="113">
        <v>86218705.780000001</v>
      </c>
    </row>
    <row r="863" spans="2:4">
      <c r="B863" s="131" t="s">
        <v>2756</v>
      </c>
      <c r="C863" s="113">
        <v>0</v>
      </c>
      <c r="D863" s="113">
        <v>0</v>
      </c>
    </row>
    <row r="864" spans="2:4">
      <c r="B864" s="132" t="s">
        <v>2757</v>
      </c>
      <c r="C864" s="113">
        <v>0</v>
      </c>
      <c r="D864" s="113">
        <v>0</v>
      </c>
    </row>
    <row r="865" spans="2:4">
      <c r="B865" s="131" t="s">
        <v>2758</v>
      </c>
      <c r="C865" s="113">
        <v>0</v>
      </c>
      <c r="D865" s="113">
        <v>0</v>
      </c>
    </row>
    <row r="866" spans="2:4">
      <c r="B866" s="132" t="s">
        <v>2759</v>
      </c>
      <c r="C866" s="113">
        <v>0</v>
      </c>
      <c r="D866" s="113">
        <v>0</v>
      </c>
    </row>
    <row r="867" spans="2:4">
      <c r="B867" s="131" t="s">
        <v>2760</v>
      </c>
      <c r="C867" s="113">
        <v>0</v>
      </c>
      <c r="D867" s="113">
        <v>0</v>
      </c>
    </row>
    <row r="868" spans="2:4">
      <c r="B868" s="132" t="s">
        <v>2761</v>
      </c>
      <c r="C868" s="113">
        <v>0</v>
      </c>
      <c r="D868" s="113">
        <v>0</v>
      </c>
    </row>
    <row r="869" spans="2:4">
      <c r="B869" s="131" t="s">
        <v>2762</v>
      </c>
      <c r="C869" s="113">
        <v>0</v>
      </c>
      <c r="D869" s="113">
        <v>0</v>
      </c>
    </row>
    <row r="870" spans="2:4">
      <c r="B870" s="132" t="s">
        <v>2763</v>
      </c>
      <c r="C870" s="113">
        <v>0</v>
      </c>
      <c r="D870" s="113">
        <v>0</v>
      </c>
    </row>
    <row r="871" spans="2:4">
      <c r="B871" s="131" t="s">
        <v>2764</v>
      </c>
      <c r="C871" s="113">
        <v>0</v>
      </c>
      <c r="D871" s="113">
        <v>0</v>
      </c>
    </row>
    <row r="872" spans="2:4">
      <c r="B872" s="132" t="s">
        <v>2765</v>
      </c>
      <c r="C872" s="113">
        <v>0</v>
      </c>
      <c r="D872" s="113">
        <v>0</v>
      </c>
    </row>
    <row r="873" spans="2:4">
      <c r="B873" s="131" t="s">
        <v>2766</v>
      </c>
      <c r="C873" s="113">
        <v>0</v>
      </c>
      <c r="D873" s="113">
        <v>0</v>
      </c>
    </row>
    <row r="874" spans="2:4">
      <c r="B874" s="132" t="s">
        <v>2767</v>
      </c>
      <c r="C874" s="113">
        <v>0</v>
      </c>
      <c r="D874" s="113">
        <v>0</v>
      </c>
    </row>
    <row r="875" spans="2:4">
      <c r="B875" s="131" t="s">
        <v>2768</v>
      </c>
      <c r="C875" s="113">
        <v>0</v>
      </c>
      <c r="D875" s="113">
        <v>0</v>
      </c>
    </row>
    <row r="876" spans="2:4">
      <c r="B876" s="132" t="s">
        <v>2769</v>
      </c>
      <c r="C876" s="113">
        <v>0</v>
      </c>
      <c r="D876" s="113">
        <v>0</v>
      </c>
    </row>
    <row r="877" spans="2:4">
      <c r="B877" s="131" t="s">
        <v>2770</v>
      </c>
      <c r="C877" s="113">
        <v>0</v>
      </c>
      <c r="D877" s="113">
        <v>0</v>
      </c>
    </row>
    <row r="878" spans="2:4">
      <c r="B878" s="132" t="s">
        <v>2771</v>
      </c>
      <c r="C878" s="113">
        <v>0</v>
      </c>
      <c r="D878" s="113">
        <v>0</v>
      </c>
    </row>
    <row r="879" spans="2:4">
      <c r="B879" s="131" t="s">
        <v>2772</v>
      </c>
      <c r="C879" s="113">
        <v>0</v>
      </c>
      <c r="D879" s="113">
        <v>0</v>
      </c>
    </row>
    <row r="880" spans="2:4">
      <c r="B880" s="132" t="s">
        <v>2773</v>
      </c>
      <c r="C880" s="113">
        <v>0</v>
      </c>
      <c r="D880" s="113">
        <v>0</v>
      </c>
    </row>
    <row r="881" spans="2:4">
      <c r="B881" s="131" t="s">
        <v>434</v>
      </c>
      <c r="C881" s="113">
        <v>2483832</v>
      </c>
      <c r="D881" s="113">
        <v>0</v>
      </c>
    </row>
    <row r="882" spans="2:4">
      <c r="B882" s="132" t="s">
        <v>922</v>
      </c>
      <c r="C882" s="113">
        <v>2483832</v>
      </c>
      <c r="D882" s="113">
        <v>0</v>
      </c>
    </row>
    <row r="883" spans="2:4">
      <c r="B883" s="131" t="s">
        <v>2774</v>
      </c>
      <c r="C883" s="113">
        <v>0</v>
      </c>
      <c r="D883" s="113">
        <v>0</v>
      </c>
    </row>
    <row r="884" spans="2:4">
      <c r="B884" s="132" t="s">
        <v>2775</v>
      </c>
      <c r="C884" s="113">
        <v>0</v>
      </c>
      <c r="D884" s="113">
        <v>0</v>
      </c>
    </row>
    <row r="885" spans="2:4">
      <c r="B885" s="131" t="s">
        <v>435</v>
      </c>
      <c r="C885" s="113">
        <v>1499668</v>
      </c>
      <c r="D885" s="113">
        <v>0</v>
      </c>
    </row>
    <row r="886" spans="2:4">
      <c r="B886" s="132" t="s">
        <v>923</v>
      </c>
      <c r="C886" s="113">
        <v>1499668</v>
      </c>
      <c r="D886" s="113">
        <v>0</v>
      </c>
    </row>
    <row r="887" spans="2:4">
      <c r="B887" s="131" t="s">
        <v>436</v>
      </c>
      <c r="C887" s="113">
        <v>2123819</v>
      </c>
      <c r="D887" s="113">
        <v>9016431.3499999996</v>
      </c>
    </row>
    <row r="888" spans="2:4">
      <c r="B888" s="132" t="s">
        <v>924</v>
      </c>
      <c r="C888" s="113">
        <v>2123819</v>
      </c>
      <c r="D888" s="113">
        <v>9016431.3499999996</v>
      </c>
    </row>
    <row r="889" spans="2:4">
      <c r="B889" s="129" t="s">
        <v>304</v>
      </c>
      <c r="C889" s="130">
        <v>0</v>
      </c>
      <c r="D889" s="130">
        <v>5000000</v>
      </c>
    </row>
    <row r="890" spans="2:4">
      <c r="B890" s="131" t="s">
        <v>1444</v>
      </c>
      <c r="C890" s="113">
        <v>0</v>
      </c>
      <c r="D890" s="113">
        <v>5000000</v>
      </c>
    </row>
    <row r="891" spans="2:4">
      <c r="B891" s="132" t="s">
        <v>1445</v>
      </c>
      <c r="C891" s="113">
        <v>0</v>
      </c>
      <c r="D891" s="113">
        <v>5000000</v>
      </c>
    </row>
    <row r="892" spans="2:4">
      <c r="B892" s="129" t="s">
        <v>290</v>
      </c>
      <c r="C892" s="130">
        <v>192699295</v>
      </c>
      <c r="D892" s="130">
        <v>56696302.230000019</v>
      </c>
    </row>
    <row r="893" spans="2:4">
      <c r="B893" s="131" t="s">
        <v>344</v>
      </c>
      <c r="C893" s="113">
        <v>192699295</v>
      </c>
      <c r="D893" s="113">
        <v>56696302.230000019</v>
      </c>
    </row>
    <row r="894" spans="2:4">
      <c r="B894" s="132" t="s">
        <v>817</v>
      </c>
      <c r="C894" s="113">
        <v>192699295</v>
      </c>
      <c r="D894" s="113">
        <v>56696302.230000019</v>
      </c>
    </row>
    <row r="895" spans="2:4">
      <c r="B895" s="64" t="s">
        <v>296</v>
      </c>
      <c r="C895" s="113">
        <v>770279969</v>
      </c>
      <c r="D895" s="113">
        <v>591909509.95000005</v>
      </c>
    </row>
    <row r="896" spans="2:4">
      <c r="B896" s="129" t="s">
        <v>287</v>
      </c>
      <c r="C896" s="130">
        <v>770279969</v>
      </c>
      <c r="D896" s="130">
        <v>591909509.95000005</v>
      </c>
    </row>
    <row r="897" spans="2:4">
      <c r="B897" s="131" t="s">
        <v>1595</v>
      </c>
      <c r="C897" s="113">
        <v>0</v>
      </c>
      <c r="D897" s="113">
        <v>0</v>
      </c>
    </row>
    <row r="898" spans="2:4">
      <c r="B898" s="132" t="s">
        <v>1596</v>
      </c>
      <c r="C898" s="113">
        <v>0</v>
      </c>
      <c r="D898" s="113">
        <v>0</v>
      </c>
    </row>
    <row r="899" spans="2:4">
      <c r="B899" s="131" t="s">
        <v>2346</v>
      </c>
      <c r="C899" s="113">
        <v>0</v>
      </c>
      <c r="D899" s="113">
        <v>0</v>
      </c>
    </row>
    <row r="900" spans="2:4">
      <c r="B900" s="132" t="s">
        <v>1597</v>
      </c>
      <c r="C900" s="113">
        <v>0</v>
      </c>
      <c r="D900" s="113">
        <v>0</v>
      </c>
    </row>
    <row r="901" spans="2:4">
      <c r="B901" s="131" t="s">
        <v>437</v>
      </c>
      <c r="C901" s="113">
        <v>188088968</v>
      </c>
      <c r="D901" s="113">
        <v>0</v>
      </c>
    </row>
    <row r="902" spans="2:4">
      <c r="B902" s="132" t="s">
        <v>925</v>
      </c>
      <c r="C902" s="113">
        <v>188088968</v>
      </c>
      <c r="D902" s="113">
        <v>0</v>
      </c>
    </row>
    <row r="903" spans="2:4">
      <c r="B903" s="131" t="s">
        <v>2347</v>
      </c>
      <c r="C903" s="113">
        <v>0</v>
      </c>
      <c r="D903" s="113">
        <v>0</v>
      </c>
    </row>
    <row r="904" spans="2:4">
      <c r="B904" s="132" t="s">
        <v>1598</v>
      </c>
      <c r="C904" s="113">
        <v>0</v>
      </c>
      <c r="D904" s="113">
        <v>0</v>
      </c>
    </row>
    <row r="905" spans="2:4">
      <c r="B905" s="131" t="s">
        <v>438</v>
      </c>
      <c r="C905" s="113">
        <v>89329584</v>
      </c>
      <c r="D905" s="113">
        <v>0</v>
      </c>
    </row>
    <row r="906" spans="2:4">
      <c r="B906" s="132" t="s">
        <v>926</v>
      </c>
      <c r="C906" s="113">
        <v>89329584</v>
      </c>
      <c r="D906" s="113">
        <v>0</v>
      </c>
    </row>
    <row r="907" spans="2:4">
      <c r="B907" s="131" t="s">
        <v>1599</v>
      </c>
      <c r="C907" s="113">
        <v>0</v>
      </c>
      <c r="D907" s="113">
        <v>0</v>
      </c>
    </row>
    <row r="908" spans="2:4">
      <c r="B908" s="132" t="s">
        <v>1600</v>
      </c>
      <c r="C908" s="113">
        <v>0</v>
      </c>
      <c r="D908" s="113">
        <v>0</v>
      </c>
    </row>
    <row r="909" spans="2:4">
      <c r="B909" s="131" t="s">
        <v>1601</v>
      </c>
      <c r="C909" s="113">
        <v>0</v>
      </c>
      <c r="D909" s="113">
        <v>0</v>
      </c>
    </row>
    <row r="910" spans="2:4">
      <c r="B910" s="132" t="s">
        <v>1602</v>
      </c>
      <c r="C910" s="113">
        <v>0</v>
      </c>
      <c r="D910" s="113">
        <v>0</v>
      </c>
    </row>
    <row r="911" spans="2:4">
      <c r="B911" s="131" t="s">
        <v>1603</v>
      </c>
      <c r="C911" s="113">
        <v>0</v>
      </c>
      <c r="D911" s="113">
        <v>0</v>
      </c>
    </row>
    <row r="912" spans="2:4">
      <c r="B912" s="132" t="s">
        <v>1604</v>
      </c>
      <c r="C912" s="113">
        <v>0</v>
      </c>
      <c r="D912" s="113">
        <v>0</v>
      </c>
    </row>
    <row r="913" spans="2:4">
      <c r="B913" s="131" t="s">
        <v>1605</v>
      </c>
      <c r="C913" s="113">
        <v>0</v>
      </c>
      <c r="D913" s="113">
        <v>0</v>
      </c>
    </row>
    <row r="914" spans="2:4">
      <c r="B914" s="132" t="s">
        <v>1606</v>
      </c>
      <c r="C914" s="113">
        <v>0</v>
      </c>
      <c r="D914" s="113">
        <v>0</v>
      </c>
    </row>
    <row r="915" spans="2:4">
      <c r="B915" s="131" t="s">
        <v>1607</v>
      </c>
      <c r="C915" s="113">
        <v>0</v>
      </c>
      <c r="D915" s="113">
        <v>0</v>
      </c>
    </row>
    <row r="916" spans="2:4">
      <c r="B916" s="132" t="s">
        <v>1608</v>
      </c>
      <c r="C916" s="113">
        <v>0</v>
      </c>
      <c r="D916" s="113">
        <v>0</v>
      </c>
    </row>
    <row r="917" spans="2:4">
      <c r="B917" s="131" t="s">
        <v>1609</v>
      </c>
      <c r="C917" s="113">
        <v>0</v>
      </c>
      <c r="D917" s="113">
        <v>0</v>
      </c>
    </row>
    <row r="918" spans="2:4">
      <c r="B918" s="132" t="s">
        <v>1610</v>
      </c>
      <c r="C918" s="113">
        <v>0</v>
      </c>
      <c r="D918" s="113">
        <v>0</v>
      </c>
    </row>
    <row r="919" spans="2:4">
      <c r="B919" s="131" t="s">
        <v>1611</v>
      </c>
      <c r="C919" s="113">
        <v>0</v>
      </c>
      <c r="D919" s="113">
        <v>0</v>
      </c>
    </row>
    <row r="920" spans="2:4">
      <c r="B920" s="132" t="s">
        <v>1612</v>
      </c>
      <c r="C920" s="113">
        <v>0</v>
      </c>
      <c r="D920" s="113">
        <v>0</v>
      </c>
    </row>
    <row r="921" spans="2:4">
      <c r="B921" s="131" t="s">
        <v>2348</v>
      </c>
      <c r="C921" s="113">
        <v>0</v>
      </c>
      <c r="D921" s="113">
        <v>0</v>
      </c>
    </row>
    <row r="922" spans="2:4">
      <c r="B922" s="132" t="s">
        <v>1613</v>
      </c>
      <c r="C922" s="113">
        <v>0</v>
      </c>
      <c r="D922" s="113">
        <v>0</v>
      </c>
    </row>
    <row r="923" spans="2:4">
      <c r="B923" s="131" t="s">
        <v>439</v>
      </c>
      <c r="C923" s="113">
        <v>4231238</v>
      </c>
      <c r="D923" s="113">
        <v>850231.89</v>
      </c>
    </row>
    <row r="924" spans="2:4">
      <c r="B924" s="132" t="s">
        <v>927</v>
      </c>
      <c r="C924" s="113">
        <v>4231238</v>
      </c>
      <c r="D924" s="113">
        <v>850231.89</v>
      </c>
    </row>
    <row r="925" spans="2:4">
      <c r="B925" s="131" t="s">
        <v>2349</v>
      </c>
      <c r="C925" s="113">
        <v>0</v>
      </c>
      <c r="D925" s="113">
        <v>0</v>
      </c>
    </row>
    <row r="926" spans="2:4">
      <c r="B926" s="132" t="s">
        <v>1614</v>
      </c>
      <c r="C926" s="113">
        <v>0</v>
      </c>
      <c r="D926" s="113">
        <v>0</v>
      </c>
    </row>
    <row r="927" spans="2:4">
      <c r="B927" s="131" t="s">
        <v>440</v>
      </c>
      <c r="C927" s="113">
        <v>28114372</v>
      </c>
      <c r="D927" s="113">
        <v>19700211.899999999</v>
      </c>
    </row>
    <row r="928" spans="2:4">
      <c r="B928" s="132" t="s">
        <v>928</v>
      </c>
      <c r="C928" s="113">
        <v>28114372</v>
      </c>
      <c r="D928" s="113">
        <v>19700211.899999999</v>
      </c>
    </row>
    <row r="929" spans="2:4">
      <c r="B929" s="131" t="s">
        <v>1615</v>
      </c>
      <c r="C929" s="113">
        <v>0</v>
      </c>
      <c r="D929" s="113">
        <v>0</v>
      </c>
    </row>
    <row r="930" spans="2:4">
      <c r="B930" s="132" t="s">
        <v>1616</v>
      </c>
      <c r="C930" s="113">
        <v>0</v>
      </c>
      <c r="D930" s="113">
        <v>0</v>
      </c>
    </row>
    <row r="931" spans="2:4">
      <c r="B931" s="131" t="s">
        <v>1617</v>
      </c>
      <c r="C931" s="113">
        <v>0</v>
      </c>
      <c r="D931" s="113">
        <v>0</v>
      </c>
    </row>
    <row r="932" spans="2:4">
      <c r="B932" s="132" t="s">
        <v>1618</v>
      </c>
      <c r="C932" s="113">
        <v>0</v>
      </c>
      <c r="D932" s="113">
        <v>0</v>
      </c>
    </row>
    <row r="933" spans="2:4">
      <c r="B933" s="131" t="s">
        <v>1619</v>
      </c>
      <c r="C933" s="113">
        <v>0</v>
      </c>
      <c r="D933" s="113">
        <v>0</v>
      </c>
    </row>
    <row r="934" spans="2:4">
      <c r="B934" s="132" t="s">
        <v>1620</v>
      </c>
      <c r="C934" s="113">
        <v>0</v>
      </c>
      <c r="D934" s="113">
        <v>0</v>
      </c>
    </row>
    <row r="935" spans="2:4">
      <c r="B935" s="131" t="s">
        <v>441</v>
      </c>
      <c r="C935" s="113">
        <v>8693414</v>
      </c>
      <c r="D935" s="113">
        <v>0</v>
      </c>
    </row>
    <row r="936" spans="2:4">
      <c r="B936" s="132" t="s">
        <v>929</v>
      </c>
      <c r="C936" s="113">
        <v>8693414</v>
      </c>
      <c r="D936" s="113">
        <v>0</v>
      </c>
    </row>
    <row r="937" spans="2:4">
      <c r="B937" s="131" t="s">
        <v>442</v>
      </c>
      <c r="C937" s="113">
        <v>7451497</v>
      </c>
      <c r="D937" s="113">
        <v>0</v>
      </c>
    </row>
    <row r="938" spans="2:4">
      <c r="B938" s="132" t="s">
        <v>930</v>
      </c>
      <c r="C938" s="113">
        <v>7451497</v>
      </c>
      <c r="D938" s="113">
        <v>0</v>
      </c>
    </row>
    <row r="939" spans="2:4">
      <c r="B939" s="131" t="s">
        <v>443</v>
      </c>
      <c r="C939" s="113">
        <v>12813281</v>
      </c>
      <c r="D939" s="113">
        <v>0</v>
      </c>
    </row>
    <row r="940" spans="2:4">
      <c r="B940" s="132" t="s">
        <v>931</v>
      </c>
      <c r="C940" s="113">
        <v>12813281</v>
      </c>
      <c r="D940" s="113">
        <v>0</v>
      </c>
    </row>
    <row r="941" spans="2:4">
      <c r="B941" s="131" t="s">
        <v>444</v>
      </c>
      <c r="C941" s="113">
        <v>61830410</v>
      </c>
      <c r="D941" s="113">
        <v>288967376.27999997</v>
      </c>
    </row>
    <row r="942" spans="2:4">
      <c r="B942" s="132" t="s">
        <v>932</v>
      </c>
      <c r="C942" s="113">
        <v>61830410</v>
      </c>
      <c r="D942" s="113">
        <v>288967376.27999997</v>
      </c>
    </row>
    <row r="943" spans="2:4">
      <c r="B943" s="131" t="s">
        <v>2350</v>
      </c>
      <c r="C943" s="113">
        <v>0</v>
      </c>
      <c r="D943" s="113">
        <v>34413684.189999998</v>
      </c>
    </row>
    <row r="944" spans="2:4">
      <c r="B944" s="132" t="s">
        <v>2351</v>
      </c>
      <c r="C944" s="113">
        <v>0</v>
      </c>
      <c r="D944" s="113">
        <v>34413684.189999998</v>
      </c>
    </row>
    <row r="945" spans="2:4">
      <c r="B945" s="131" t="s">
        <v>1420</v>
      </c>
      <c r="C945" s="113">
        <v>0</v>
      </c>
      <c r="D945" s="113">
        <v>1668629.06</v>
      </c>
    </row>
    <row r="946" spans="2:4">
      <c r="B946" s="132" t="s">
        <v>1421</v>
      </c>
      <c r="C946" s="113">
        <v>0</v>
      </c>
      <c r="D946" s="113">
        <v>1668629.06</v>
      </c>
    </row>
    <row r="947" spans="2:4">
      <c r="B947" s="131" t="s">
        <v>1350</v>
      </c>
      <c r="C947" s="113">
        <v>0</v>
      </c>
      <c r="D947" s="113">
        <v>0</v>
      </c>
    </row>
    <row r="948" spans="2:4">
      <c r="B948" s="132" t="s">
        <v>1351</v>
      </c>
      <c r="C948" s="113">
        <v>0</v>
      </c>
      <c r="D948" s="113">
        <v>0</v>
      </c>
    </row>
    <row r="949" spans="2:4">
      <c r="B949" s="131" t="s">
        <v>445</v>
      </c>
      <c r="C949" s="113">
        <v>3123819</v>
      </c>
      <c r="D949" s="113">
        <v>0</v>
      </c>
    </row>
    <row r="950" spans="2:4">
      <c r="B950" s="132" t="s">
        <v>933</v>
      </c>
      <c r="C950" s="113">
        <v>3123819</v>
      </c>
      <c r="D950" s="113">
        <v>0</v>
      </c>
    </row>
    <row r="951" spans="2:4">
      <c r="B951" s="131" t="s">
        <v>2352</v>
      </c>
      <c r="C951" s="113">
        <v>5114956</v>
      </c>
      <c r="D951" s="113">
        <v>0</v>
      </c>
    </row>
    <row r="952" spans="2:4">
      <c r="B952" s="132" t="s">
        <v>934</v>
      </c>
      <c r="C952" s="113">
        <v>5114956</v>
      </c>
      <c r="D952" s="113">
        <v>0</v>
      </c>
    </row>
    <row r="953" spans="2:4">
      <c r="B953" s="131" t="s">
        <v>446</v>
      </c>
      <c r="C953" s="113">
        <v>17266695</v>
      </c>
      <c r="D953" s="113">
        <v>10516135.220000001</v>
      </c>
    </row>
    <row r="954" spans="2:4">
      <c r="B954" s="132" t="s">
        <v>935</v>
      </c>
      <c r="C954" s="113">
        <v>17266695</v>
      </c>
      <c r="D954" s="113">
        <v>10516135.220000001</v>
      </c>
    </row>
    <row r="955" spans="2:4">
      <c r="B955" s="131" t="s">
        <v>447</v>
      </c>
      <c r="C955" s="113">
        <v>61127295</v>
      </c>
      <c r="D955" s="113">
        <v>0</v>
      </c>
    </row>
    <row r="956" spans="2:4">
      <c r="B956" s="132" t="s">
        <v>936</v>
      </c>
      <c r="C956" s="113">
        <v>61127295</v>
      </c>
      <c r="D956" s="113">
        <v>0</v>
      </c>
    </row>
    <row r="957" spans="2:4">
      <c r="B957" s="131" t="s">
        <v>2353</v>
      </c>
      <c r="C957" s="113">
        <v>207478011</v>
      </c>
      <c r="D957" s="113">
        <v>181301762.22000006</v>
      </c>
    </row>
    <row r="958" spans="2:4">
      <c r="B958" s="132" t="s">
        <v>937</v>
      </c>
      <c r="C958" s="113">
        <v>207478011</v>
      </c>
      <c r="D958" s="113">
        <v>181301762.22000006</v>
      </c>
    </row>
    <row r="959" spans="2:4">
      <c r="B959" s="131" t="s">
        <v>1422</v>
      </c>
      <c r="C959" s="113">
        <v>0</v>
      </c>
      <c r="D959" s="113">
        <v>5814561</v>
      </c>
    </row>
    <row r="960" spans="2:4">
      <c r="B960" s="132" t="s">
        <v>1423</v>
      </c>
      <c r="C960" s="113">
        <v>0</v>
      </c>
      <c r="D960" s="113">
        <v>5814561</v>
      </c>
    </row>
    <row r="961" spans="2:4">
      <c r="B961" s="131" t="s">
        <v>448</v>
      </c>
      <c r="C961" s="113">
        <v>75616429</v>
      </c>
      <c r="D961" s="113">
        <v>48676918.189999998</v>
      </c>
    </row>
    <row r="962" spans="2:4">
      <c r="B962" s="132" t="s">
        <v>938</v>
      </c>
      <c r="C962" s="113">
        <v>75616429</v>
      </c>
      <c r="D962" s="113">
        <v>48676918.189999998</v>
      </c>
    </row>
    <row r="963" spans="2:4">
      <c r="B963" s="129" t="s">
        <v>304</v>
      </c>
      <c r="C963" s="130">
        <v>0</v>
      </c>
      <c r="D963" s="130">
        <v>0</v>
      </c>
    </row>
    <row r="964" spans="2:4">
      <c r="B964" s="131" t="s">
        <v>447</v>
      </c>
      <c r="C964" s="113">
        <v>0</v>
      </c>
      <c r="D964" s="113">
        <v>0</v>
      </c>
    </row>
    <row r="965" spans="2:4">
      <c r="B965" s="132" t="s">
        <v>936</v>
      </c>
      <c r="C965" s="113">
        <v>0</v>
      </c>
      <c r="D965" s="113">
        <v>0</v>
      </c>
    </row>
    <row r="966" spans="2:4">
      <c r="B966" s="131" t="s">
        <v>2354</v>
      </c>
      <c r="C966" s="113">
        <v>0</v>
      </c>
      <c r="D966" s="113">
        <v>0</v>
      </c>
    </row>
    <row r="967" spans="2:4">
      <c r="B967" s="132" t="s">
        <v>2355</v>
      </c>
      <c r="C967" s="113">
        <v>0</v>
      </c>
      <c r="D967" s="113">
        <v>0</v>
      </c>
    </row>
    <row r="968" spans="2:4">
      <c r="B968" s="64" t="s">
        <v>449</v>
      </c>
      <c r="C968" s="113">
        <v>337350589</v>
      </c>
      <c r="D968" s="113">
        <v>504449347.09000003</v>
      </c>
    </row>
    <row r="969" spans="2:4">
      <c r="B969" s="129" t="s">
        <v>287</v>
      </c>
      <c r="C969" s="130">
        <v>337350589</v>
      </c>
      <c r="D969" s="130">
        <v>504449347.09000003</v>
      </c>
    </row>
    <row r="970" spans="2:4">
      <c r="B970" s="131" t="s">
        <v>450</v>
      </c>
      <c r="C970" s="113">
        <v>3843340</v>
      </c>
      <c r="D970" s="113">
        <v>2538670.89</v>
      </c>
    </row>
    <row r="971" spans="2:4">
      <c r="B971" s="132" t="s">
        <v>939</v>
      </c>
      <c r="C971" s="113">
        <v>3843340</v>
      </c>
      <c r="D971" s="113">
        <v>2538670.89</v>
      </c>
    </row>
    <row r="972" spans="2:4">
      <c r="B972" s="131" t="s">
        <v>451</v>
      </c>
      <c r="C972" s="113">
        <v>8462477</v>
      </c>
      <c r="D972" s="113">
        <v>7288792.0199999996</v>
      </c>
    </row>
    <row r="973" spans="2:4">
      <c r="B973" s="132" t="s">
        <v>940</v>
      </c>
      <c r="C973" s="113">
        <v>8462477</v>
      </c>
      <c r="D973" s="113">
        <v>7288792.0199999996</v>
      </c>
    </row>
    <row r="974" spans="2:4">
      <c r="B974" s="131" t="s">
        <v>452</v>
      </c>
      <c r="C974" s="113">
        <v>15619096</v>
      </c>
      <c r="D974" s="113">
        <v>11373680.4</v>
      </c>
    </row>
    <row r="975" spans="2:4">
      <c r="B975" s="132" t="s">
        <v>941</v>
      </c>
      <c r="C975" s="113">
        <v>15619096</v>
      </c>
      <c r="D975" s="113">
        <v>11373680.4</v>
      </c>
    </row>
    <row r="976" spans="2:4">
      <c r="B976" s="131" t="s">
        <v>1621</v>
      </c>
      <c r="C976" s="113">
        <v>0</v>
      </c>
      <c r="D976" s="113">
        <v>0</v>
      </c>
    </row>
    <row r="977" spans="2:4">
      <c r="B977" s="132" t="s">
        <v>1622</v>
      </c>
      <c r="C977" s="113">
        <v>0</v>
      </c>
      <c r="D977" s="113">
        <v>0</v>
      </c>
    </row>
    <row r="978" spans="2:4">
      <c r="B978" s="131" t="s">
        <v>1623</v>
      </c>
      <c r="C978" s="113">
        <v>0</v>
      </c>
      <c r="D978" s="113">
        <v>0</v>
      </c>
    </row>
    <row r="979" spans="2:4">
      <c r="B979" s="132" t="s">
        <v>1624</v>
      </c>
      <c r="C979" s="113">
        <v>0</v>
      </c>
      <c r="D979" s="113">
        <v>0</v>
      </c>
    </row>
    <row r="980" spans="2:4">
      <c r="B980" s="131" t="s">
        <v>1625</v>
      </c>
      <c r="C980" s="113">
        <v>0</v>
      </c>
      <c r="D980" s="113">
        <v>0</v>
      </c>
    </row>
    <row r="981" spans="2:4">
      <c r="B981" s="132" t="s">
        <v>1626</v>
      </c>
      <c r="C981" s="113">
        <v>0</v>
      </c>
      <c r="D981" s="113">
        <v>0</v>
      </c>
    </row>
    <row r="982" spans="2:4">
      <c r="B982" s="131" t="s">
        <v>453</v>
      </c>
      <c r="C982" s="113">
        <v>2466670</v>
      </c>
      <c r="D982" s="113">
        <v>0</v>
      </c>
    </row>
    <row r="983" spans="2:4">
      <c r="B983" s="132" t="s">
        <v>942</v>
      </c>
      <c r="C983" s="113">
        <v>2466670</v>
      </c>
      <c r="D983" s="113">
        <v>0</v>
      </c>
    </row>
    <row r="984" spans="2:4">
      <c r="B984" s="131" t="s">
        <v>2356</v>
      </c>
      <c r="C984" s="113">
        <v>0</v>
      </c>
      <c r="D984" s="113">
        <v>0</v>
      </c>
    </row>
    <row r="985" spans="2:4">
      <c r="B985" s="132" t="s">
        <v>1627</v>
      </c>
      <c r="C985" s="113">
        <v>0</v>
      </c>
      <c r="D985" s="113">
        <v>0</v>
      </c>
    </row>
    <row r="986" spans="2:4">
      <c r="B986" s="131" t="s">
        <v>1628</v>
      </c>
      <c r="C986" s="113">
        <v>0</v>
      </c>
      <c r="D986" s="113">
        <v>0</v>
      </c>
    </row>
    <row r="987" spans="2:4">
      <c r="B987" s="132" t="s">
        <v>1629</v>
      </c>
      <c r="C987" s="113">
        <v>0</v>
      </c>
      <c r="D987" s="113">
        <v>0</v>
      </c>
    </row>
    <row r="988" spans="2:4">
      <c r="B988" s="131" t="s">
        <v>454</v>
      </c>
      <c r="C988" s="113">
        <v>264468046</v>
      </c>
      <c r="D988" s="113">
        <v>368565789.60000002</v>
      </c>
    </row>
    <row r="989" spans="2:4">
      <c r="B989" s="132" t="s">
        <v>943</v>
      </c>
      <c r="C989" s="113">
        <v>264468046</v>
      </c>
      <c r="D989" s="113">
        <v>368565789.60000002</v>
      </c>
    </row>
    <row r="990" spans="2:4">
      <c r="B990" s="131" t="s">
        <v>1903</v>
      </c>
      <c r="C990" s="113">
        <v>0</v>
      </c>
      <c r="D990" s="113">
        <v>0</v>
      </c>
    </row>
    <row r="991" spans="2:4">
      <c r="B991" s="132" t="s">
        <v>1904</v>
      </c>
      <c r="C991" s="113">
        <v>0</v>
      </c>
      <c r="D991" s="113">
        <v>0</v>
      </c>
    </row>
    <row r="992" spans="2:4">
      <c r="B992" s="131" t="s">
        <v>1905</v>
      </c>
      <c r="C992" s="113">
        <v>0</v>
      </c>
      <c r="D992" s="113">
        <v>0</v>
      </c>
    </row>
    <row r="993" spans="2:4">
      <c r="B993" s="132" t="s">
        <v>1906</v>
      </c>
      <c r="C993" s="113">
        <v>0</v>
      </c>
      <c r="D993" s="113">
        <v>0</v>
      </c>
    </row>
    <row r="994" spans="2:4">
      <c r="B994" s="131" t="s">
        <v>1907</v>
      </c>
      <c r="C994" s="113">
        <v>0</v>
      </c>
      <c r="D994" s="113">
        <v>0</v>
      </c>
    </row>
    <row r="995" spans="2:4">
      <c r="B995" s="132" t="s">
        <v>1908</v>
      </c>
      <c r="C995" s="113">
        <v>0</v>
      </c>
      <c r="D995" s="113">
        <v>0</v>
      </c>
    </row>
    <row r="996" spans="2:4">
      <c r="B996" s="131" t="s">
        <v>1909</v>
      </c>
      <c r="C996" s="113">
        <v>0</v>
      </c>
      <c r="D996" s="113">
        <v>0</v>
      </c>
    </row>
    <row r="997" spans="2:4">
      <c r="B997" s="132" t="s">
        <v>1910</v>
      </c>
      <c r="C997" s="113">
        <v>0</v>
      </c>
      <c r="D997" s="113">
        <v>0</v>
      </c>
    </row>
    <row r="998" spans="2:4">
      <c r="B998" s="131" t="s">
        <v>1911</v>
      </c>
      <c r="C998" s="113">
        <v>0</v>
      </c>
      <c r="D998" s="113">
        <v>0</v>
      </c>
    </row>
    <row r="999" spans="2:4">
      <c r="B999" s="132" t="s">
        <v>1912</v>
      </c>
      <c r="C999" s="113">
        <v>0</v>
      </c>
      <c r="D999" s="113">
        <v>0</v>
      </c>
    </row>
    <row r="1000" spans="2:4">
      <c r="B1000" s="131" t="s">
        <v>2357</v>
      </c>
      <c r="C1000" s="113">
        <v>0</v>
      </c>
      <c r="D1000" s="113">
        <v>0</v>
      </c>
    </row>
    <row r="1001" spans="2:4">
      <c r="B1001" s="132" t="s">
        <v>1913</v>
      </c>
      <c r="C1001" s="113">
        <v>0</v>
      </c>
      <c r="D1001" s="113">
        <v>0</v>
      </c>
    </row>
    <row r="1002" spans="2:4">
      <c r="B1002" s="131" t="s">
        <v>455</v>
      </c>
      <c r="C1002" s="113">
        <v>2115619</v>
      </c>
      <c r="D1002" s="113">
        <v>0</v>
      </c>
    </row>
    <row r="1003" spans="2:4">
      <c r="B1003" s="132" t="s">
        <v>944</v>
      </c>
      <c r="C1003" s="113">
        <v>2115619</v>
      </c>
      <c r="D1003" s="113">
        <v>0</v>
      </c>
    </row>
    <row r="1004" spans="2:4">
      <c r="B1004" s="131" t="s">
        <v>2358</v>
      </c>
      <c r="C1004" s="113">
        <v>15000000</v>
      </c>
      <c r="D1004" s="113">
        <v>0</v>
      </c>
    </row>
    <row r="1005" spans="2:4">
      <c r="B1005" s="132" t="s">
        <v>945</v>
      </c>
      <c r="C1005" s="113">
        <v>15000000</v>
      </c>
      <c r="D1005" s="113">
        <v>0</v>
      </c>
    </row>
    <row r="1006" spans="2:4">
      <c r="B1006" s="131" t="s">
        <v>1914</v>
      </c>
      <c r="C1006" s="113">
        <v>0</v>
      </c>
      <c r="D1006" s="113">
        <v>0</v>
      </c>
    </row>
    <row r="1007" spans="2:4">
      <c r="B1007" s="132" t="s">
        <v>1915</v>
      </c>
      <c r="C1007" s="113">
        <v>0</v>
      </c>
      <c r="D1007" s="113">
        <v>0</v>
      </c>
    </row>
    <row r="1008" spans="2:4">
      <c r="B1008" s="131" t="s">
        <v>1916</v>
      </c>
      <c r="C1008" s="113">
        <v>0</v>
      </c>
      <c r="D1008" s="113">
        <v>0</v>
      </c>
    </row>
    <row r="1009" spans="2:4">
      <c r="B1009" s="132" t="s">
        <v>1917</v>
      </c>
      <c r="C1009" s="113">
        <v>0</v>
      </c>
      <c r="D1009" s="113">
        <v>0</v>
      </c>
    </row>
    <row r="1010" spans="2:4">
      <c r="B1010" s="131" t="s">
        <v>456</v>
      </c>
      <c r="C1010" s="113">
        <v>14800024</v>
      </c>
      <c r="D1010" s="113">
        <v>21569102.66</v>
      </c>
    </row>
    <row r="1011" spans="2:4">
      <c r="B1011" s="132" t="s">
        <v>946</v>
      </c>
      <c r="C1011" s="113">
        <v>14800024</v>
      </c>
      <c r="D1011" s="113">
        <v>21569102.66</v>
      </c>
    </row>
    <row r="1012" spans="2:4">
      <c r="B1012" s="131" t="s">
        <v>457</v>
      </c>
      <c r="C1012" s="113">
        <v>7451498</v>
      </c>
      <c r="D1012" s="113">
        <v>0</v>
      </c>
    </row>
    <row r="1013" spans="2:4">
      <c r="B1013" s="132" t="s">
        <v>947</v>
      </c>
      <c r="C1013" s="113">
        <v>7451498</v>
      </c>
      <c r="D1013" s="113">
        <v>0</v>
      </c>
    </row>
    <row r="1014" spans="2:4">
      <c r="B1014" s="131" t="s">
        <v>1446</v>
      </c>
      <c r="C1014" s="113">
        <v>0</v>
      </c>
      <c r="D1014" s="113">
        <v>45000000</v>
      </c>
    </row>
    <row r="1015" spans="2:4">
      <c r="B1015" s="132" t="s">
        <v>1447</v>
      </c>
      <c r="C1015" s="113">
        <v>0</v>
      </c>
      <c r="D1015" s="113">
        <v>45000000</v>
      </c>
    </row>
    <row r="1016" spans="2:4">
      <c r="B1016" s="131" t="s">
        <v>458</v>
      </c>
      <c r="C1016" s="113">
        <v>3123819</v>
      </c>
      <c r="D1016" s="113">
        <v>0</v>
      </c>
    </row>
    <row r="1017" spans="2:4">
      <c r="B1017" s="132" t="s">
        <v>948</v>
      </c>
      <c r="C1017" s="113">
        <v>3123819</v>
      </c>
      <c r="D1017" s="113">
        <v>0</v>
      </c>
    </row>
    <row r="1018" spans="2:4">
      <c r="B1018" s="131" t="s">
        <v>1303</v>
      </c>
      <c r="C1018" s="113">
        <v>0</v>
      </c>
      <c r="D1018" s="113">
        <v>48113311.520000003</v>
      </c>
    </row>
    <row r="1019" spans="2:4">
      <c r="B1019" s="132" t="s">
        <v>1304</v>
      </c>
      <c r="C1019" s="113">
        <v>0</v>
      </c>
      <c r="D1019" s="113">
        <v>48113311.520000003</v>
      </c>
    </row>
    <row r="1020" spans="2:4">
      <c r="B1020" s="129" t="s">
        <v>289</v>
      </c>
      <c r="C1020" s="130">
        <v>0</v>
      </c>
      <c r="D1020" s="130">
        <v>0</v>
      </c>
    </row>
    <row r="1021" spans="2:4">
      <c r="B1021" s="131" t="s">
        <v>1630</v>
      </c>
      <c r="C1021" s="113">
        <v>0</v>
      </c>
      <c r="D1021" s="113">
        <v>0</v>
      </c>
    </row>
    <row r="1022" spans="2:4">
      <c r="B1022" s="132" t="s">
        <v>1631</v>
      </c>
      <c r="C1022" s="113">
        <v>0</v>
      </c>
      <c r="D1022" s="113">
        <v>0</v>
      </c>
    </row>
    <row r="1023" spans="2:4">
      <c r="B1023" s="64" t="s">
        <v>297</v>
      </c>
      <c r="C1023" s="113">
        <v>976293202</v>
      </c>
      <c r="D1023" s="113">
        <v>567247409.21000004</v>
      </c>
    </row>
    <row r="1024" spans="2:4">
      <c r="B1024" s="129" t="s">
        <v>287</v>
      </c>
      <c r="C1024" s="130">
        <v>976293202</v>
      </c>
      <c r="D1024" s="130">
        <v>567247409.21000004</v>
      </c>
    </row>
    <row r="1025" spans="2:4">
      <c r="B1025" s="131" t="s">
        <v>1632</v>
      </c>
      <c r="C1025" s="113">
        <v>0</v>
      </c>
      <c r="D1025" s="113">
        <v>0</v>
      </c>
    </row>
    <row r="1026" spans="2:4">
      <c r="B1026" s="132" t="s">
        <v>1633</v>
      </c>
      <c r="C1026" s="113">
        <v>0</v>
      </c>
      <c r="D1026" s="113">
        <v>0</v>
      </c>
    </row>
    <row r="1027" spans="2:4">
      <c r="B1027" s="131" t="s">
        <v>1634</v>
      </c>
      <c r="C1027" s="113">
        <v>0</v>
      </c>
      <c r="D1027" s="113">
        <v>0</v>
      </c>
    </row>
    <row r="1028" spans="2:4">
      <c r="B1028" s="132" t="s">
        <v>1635</v>
      </c>
      <c r="C1028" s="113">
        <v>0</v>
      </c>
      <c r="D1028" s="113">
        <v>0</v>
      </c>
    </row>
    <row r="1029" spans="2:4">
      <c r="B1029" s="131" t="s">
        <v>1918</v>
      </c>
      <c r="C1029" s="113">
        <v>0</v>
      </c>
      <c r="D1029" s="113">
        <v>0</v>
      </c>
    </row>
    <row r="1030" spans="2:4">
      <c r="B1030" s="132" t="s">
        <v>1919</v>
      </c>
      <c r="C1030" s="113">
        <v>0</v>
      </c>
      <c r="D1030" s="113">
        <v>0</v>
      </c>
    </row>
    <row r="1031" spans="2:4">
      <c r="B1031" s="131" t="s">
        <v>1920</v>
      </c>
      <c r="C1031" s="113">
        <v>0</v>
      </c>
      <c r="D1031" s="113">
        <v>0</v>
      </c>
    </row>
    <row r="1032" spans="2:4">
      <c r="B1032" s="132" t="s">
        <v>1921</v>
      </c>
      <c r="C1032" s="113">
        <v>0</v>
      </c>
      <c r="D1032" s="113">
        <v>0</v>
      </c>
    </row>
    <row r="1033" spans="2:4">
      <c r="B1033" s="131" t="s">
        <v>1922</v>
      </c>
      <c r="C1033" s="113">
        <v>0</v>
      </c>
      <c r="D1033" s="113">
        <v>0</v>
      </c>
    </row>
    <row r="1034" spans="2:4">
      <c r="B1034" s="132" t="s">
        <v>1923</v>
      </c>
      <c r="C1034" s="113">
        <v>0</v>
      </c>
      <c r="D1034" s="113">
        <v>0</v>
      </c>
    </row>
    <row r="1035" spans="2:4">
      <c r="B1035" s="131" t="s">
        <v>1924</v>
      </c>
      <c r="C1035" s="113">
        <v>0</v>
      </c>
      <c r="D1035" s="113">
        <v>0</v>
      </c>
    </row>
    <row r="1036" spans="2:4">
      <c r="B1036" s="132" t="s">
        <v>1925</v>
      </c>
      <c r="C1036" s="113">
        <v>0</v>
      </c>
      <c r="D1036" s="113">
        <v>0</v>
      </c>
    </row>
    <row r="1037" spans="2:4">
      <c r="B1037" s="131" t="s">
        <v>1926</v>
      </c>
      <c r="C1037" s="113">
        <v>0</v>
      </c>
      <c r="D1037" s="113">
        <v>0</v>
      </c>
    </row>
    <row r="1038" spans="2:4">
      <c r="B1038" s="132" t="s">
        <v>1927</v>
      </c>
      <c r="C1038" s="113">
        <v>0</v>
      </c>
      <c r="D1038" s="113">
        <v>0</v>
      </c>
    </row>
    <row r="1039" spans="2:4">
      <c r="B1039" s="131" t="s">
        <v>1928</v>
      </c>
      <c r="C1039" s="113">
        <v>0</v>
      </c>
      <c r="D1039" s="113">
        <v>0</v>
      </c>
    </row>
    <row r="1040" spans="2:4">
      <c r="B1040" s="132" t="s">
        <v>1929</v>
      </c>
      <c r="C1040" s="113">
        <v>0</v>
      </c>
      <c r="D1040" s="113">
        <v>0</v>
      </c>
    </row>
    <row r="1041" spans="2:4">
      <c r="B1041" s="131" t="s">
        <v>2359</v>
      </c>
      <c r="C1041" s="113">
        <v>0</v>
      </c>
      <c r="D1041" s="113">
        <v>0</v>
      </c>
    </row>
    <row r="1042" spans="2:4">
      <c r="B1042" s="132" t="s">
        <v>1930</v>
      </c>
      <c r="C1042" s="113">
        <v>0</v>
      </c>
      <c r="D1042" s="113">
        <v>0</v>
      </c>
    </row>
    <row r="1043" spans="2:4">
      <c r="B1043" s="131" t="s">
        <v>459</v>
      </c>
      <c r="C1043" s="113">
        <v>43183012</v>
      </c>
      <c r="D1043" s="113">
        <v>0</v>
      </c>
    </row>
    <row r="1044" spans="2:4">
      <c r="B1044" s="132" t="s">
        <v>949</v>
      </c>
      <c r="C1044" s="113">
        <v>43183012</v>
      </c>
      <c r="D1044" s="113">
        <v>0</v>
      </c>
    </row>
    <row r="1045" spans="2:4">
      <c r="B1045" s="131" t="s">
        <v>1931</v>
      </c>
      <c r="C1045" s="113">
        <v>0</v>
      </c>
      <c r="D1045" s="113">
        <v>0</v>
      </c>
    </row>
    <row r="1046" spans="2:4">
      <c r="B1046" s="132" t="s">
        <v>1932</v>
      </c>
      <c r="C1046" s="113">
        <v>0</v>
      </c>
      <c r="D1046" s="113">
        <v>0</v>
      </c>
    </row>
    <row r="1047" spans="2:4">
      <c r="B1047" s="131" t="s">
        <v>1933</v>
      </c>
      <c r="C1047" s="113">
        <v>0</v>
      </c>
      <c r="D1047" s="113">
        <v>0</v>
      </c>
    </row>
    <row r="1048" spans="2:4">
      <c r="B1048" s="132" t="s">
        <v>1934</v>
      </c>
      <c r="C1048" s="113">
        <v>0</v>
      </c>
      <c r="D1048" s="113">
        <v>0</v>
      </c>
    </row>
    <row r="1049" spans="2:4">
      <c r="B1049" s="131" t="s">
        <v>1935</v>
      </c>
      <c r="C1049" s="113">
        <v>0</v>
      </c>
      <c r="D1049" s="113">
        <v>0</v>
      </c>
    </row>
    <row r="1050" spans="2:4">
      <c r="B1050" s="132" t="s">
        <v>1936</v>
      </c>
      <c r="C1050" s="113">
        <v>0</v>
      </c>
      <c r="D1050" s="113">
        <v>0</v>
      </c>
    </row>
    <row r="1051" spans="2:4">
      <c r="B1051" s="131" t="s">
        <v>2360</v>
      </c>
      <c r="C1051" s="113">
        <v>0</v>
      </c>
      <c r="D1051" s="113">
        <v>0</v>
      </c>
    </row>
    <row r="1052" spans="2:4">
      <c r="B1052" s="132" t="s">
        <v>1937</v>
      </c>
      <c r="C1052" s="113">
        <v>0</v>
      </c>
      <c r="D1052" s="113">
        <v>0</v>
      </c>
    </row>
    <row r="1053" spans="2:4">
      <c r="B1053" s="131" t="s">
        <v>460</v>
      </c>
      <c r="C1053" s="113">
        <v>40000000</v>
      </c>
      <c r="D1053" s="113">
        <v>6109549.5</v>
      </c>
    </row>
    <row r="1054" spans="2:4">
      <c r="B1054" s="132" t="s">
        <v>950</v>
      </c>
      <c r="C1054" s="113">
        <v>40000000</v>
      </c>
      <c r="D1054" s="113">
        <v>6109549.5</v>
      </c>
    </row>
    <row r="1055" spans="2:4">
      <c r="B1055" s="131" t="s">
        <v>2361</v>
      </c>
      <c r="C1055" s="113">
        <v>0</v>
      </c>
      <c r="D1055" s="113">
        <v>0</v>
      </c>
    </row>
    <row r="1056" spans="2:4">
      <c r="B1056" s="132" t="s">
        <v>1938</v>
      </c>
      <c r="C1056" s="113">
        <v>0</v>
      </c>
      <c r="D1056" s="113">
        <v>0</v>
      </c>
    </row>
    <row r="1057" spans="2:4">
      <c r="B1057" s="131" t="s">
        <v>461</v>
      </c>
      <c r="C1057" s="113">
        <v>4231239</v>
      </c>
      <c r="D1057" s="113">
        <v>0</v>
      </c>
    </row>
    <row r="1058" spans="2:4">
      <c r="B1058" s="132" t="s">
        <v>951</v>
      </c>
      <c r="C1058" s="113">
        <v>4231239</v>
      </c>
      <c r="D1058" s="113">
        <v>0</v>
      </c>
    </row>
    <row r="1059" spans="2:4">
      <c r="B1059" s="132" t="s">
        <v>1938</v>
      </c>
      <c r="C1059" s="113">
        <v>0</v>
      </c>
      <c r="D1059" s="113">
        <v>0</v>
      </c>
    </row>
    <row r="1060" spans="2:4">
      <c r="B1060" s="131" t="s">
        <v>2362</v>
      </c>
      <c r="C1060" s="113">
        <v>43733469</v>
      </c>
      <c r="D1060" s="113">
        <v>34792881.609999999</v>
      </c>
    </row>
    <row r="1061" spans="2:4">
      <c r="B1061" s="132" t="s">
        <v>952</v>
      </c>
      <c r="C1061" s="113">
        <v>43733469</v>
      </c>
      <c r="D1061" s="113">
        <v>34792881.609999999</v>
      </c>
    </row>
    <row r="1062" spans="2:4">
      <c r="B1062" s="131" t="s">
        <v>1939</v>
      </c>
      <c r="C1062" s="113">
        <v>0</v>
      </c>
      <c r="D1062" s="113">
        <v>0</v>
      </c>
    </row>
    <row r="1063" spans="2:4">
      <c r="B1063" s="132" t="s">
        <v>1940</v>
      </c>
      <c r="C1063" s="113">
        <v>0</v>
      </c>
      <c r="D1063" s="113">
        <v>0</v>
      </c>
    </row>
    <row r="1064" spans="2:4">
      <c r="B1064" s="131" t="s">
        <v>2363</v>
      </c>
      <c r="C1064" s="113">
        <v>0</v>
      </c>
      <c r="D1064" s="113">
        <v>49571274.140000001</v>
      </c>
    </row>
    <row r="1065" spans="2:4">
      <c r="B1065" s="132" t="s">
        <v>2364</v>
      </c>
      <c r="C1065" s="113">
        <v>0</v>
      </c>
      <c r="D1065" s="113">
        <v>49571274.140000001</v>
      </c>
    </row>
    <row r="1066" spans="2:4">
      <c r="B1066" s="131" t="s">
        <v>1941</v>
      </c>
      <c r="C1066" s="113">
        <v>0</v>
      </c>
      <c r="D1066" s="113">
        <v>0</v>
      </c>
    </row>
    <row r="1067" spans="2:4">
      <c r="B1067" s="132" t="s">
        <v>1942</v>
      </c>
      <c r="C1067" s="113">
        <v>0</v>
      </c>
      <c r="D1067" s="113">
        <v>0</v>
      </c>
    </row>
    <row r="1068" spans="2:4">
      <c r="B1068" s="131" t="s">
        <v>1943</v>
      </c>
      <c r="C1068" s="113">
        <v>0</v>
      </c>
      <c r="D1068" s="113">
        <v>0</v>
      </c>
    </row>
    <row r="1069" spans="2:4">
      <c r="B1069" s="132" t="s">
        <v>1944</v>
      </c>
      <c r="C1069" s="113">
        <v>0</v>
      </c>
      <c r="D1069" s="113">
        <v>0</v>
      </c>
    </row>
    <row r="1070" spans="2:4">
      <c r="B1070" s="131" t="s">
        <v>1945</v>
      </c>
      <c r="C1070" s="113">
        <v>0</v>
      </c>
      <c r="D1070" s="113">
        <v>0</v>
      </c>
    </row>
    <row r="1071" spans="2:4">
      <c r="B1071" s="132" t="s">
        <v>1946</v>
      </c>
      <c r="C1071" s="113">
        <v>0</v>
      </c>
      <c r="D1071" s="113">
        <v>0</v>
      </c>
    </row>
    <row r="1072" spans="2:4">
      <c r="B1072" s="131" t="s">
        <v>1947</v>
      </c>
      <c r="C1072" s="113">
        <v>0</v>
      </c>
      <c r="D1072" s="113">
        <v>0</v>
      </c>
    </row>
    <row r="1073" spans="2:4">
      <c r="B1073" s="132" t="s">
        <v>1948</v>
      </c>
      <c r="C1073" s="113">
        <v>0</v>
      </c>
      <c r="D1073" s="113">
        <v>0</v>
      </c>
    </row>
    <row r="1074" spans="2:4">
      <c r="B1074" s="131" t="s">
        <v>1949</v>
      </c>
      <c r="C1074" s="113">
        <v>0</v>
      </c>
      <c r="D1074" s="113">
        <v>0</v>
      </c>
    </row>
    <row r="1075" spans="2:4">
      <c r="B1075" s="132" t="s">
        <v>1950</v>
      </c>
      <c r="C1075" s="113">
        <v>0</v>
      </c>
      <c r="D1075" s="113">
        <v>0</v>
      </c>
    </row>
    <row r="1076" spans="2:4">
      <c r="B1076" s="131" t="s">
        <v>1951</v>
      </c>
      <c r="C1076" s="113">
        <v>0</v>
      </c>
      <c r="D1076" s="113">
        <v>0</v>
      </c>
    </row>
    <row r="1077" spans="2:4">
      <c r="B1077" s="132" t="s">
        <v>1952</v>
      </c>
      <c r="C1077" s="113">
        <v>0</v>
      </c>
      <c r="D1077" s="113">
        <v>0</v>
      </c>
    </row>
    <row r="1078" spans="2:4">
      <c r="B1078" s="131" t="s">
        <v>2365</v>
      </c>
      <c r="C1078" s="113">
        <v>0</v>
      </c>
      <c r="D1078" s="113">
        <v>0</v>
      </c>
    </row>
    <row r="1079" spans="2:4">
      <c r="B1079" s="132" t="s">
        <v>1953</v>
      </c>
      <c r="C1079" s="113">
        <v>0</v>
      </c>
      <c r="D1079" s="113">
        <v>0</v>
      </c>
    </row>
    <row r="1080" spans="2:4">
      <c r="B1080" s="131" t="s">
        <v>462</v>
      </c>
      <c r="C1080" s="113">
        <v>29805991</v>
      </c>
      <c r="D1080" s="113">
        <v>40789316.210000001</v>
      </c>
    </row>
    <row r="1081" spans="2:4">
      <c r="B1081" s="132" t="s">
        <v>953</v>
      </c>
      <c r="C1081" s="113">
        <v>29805991</v>
      </c>
      <c r="D1081" s="113">
        <v>40789316.210000001</v>
      </c>
    </row>
    <row r="1082" spans="2:4">
      <c r="B1082" s="131" t="s">
        <v>1954</v>
      </c>
      <c r="C1082" s="113">
        <v>0</v>
      </c>
      <c r="D1082" s="113">
        <v>0</v>
      </c>
    </row>
    <row r="1083" spans="2:4">
      <c r="B1083" s="132" t="s">
        <v>1955</v>
      </c>
      <c r="C1083" s="113">
        <v>0</v>
      </c>
      <c r="D1083" s="113">
        <v>0</v>
      </c>
    </row>
    <row r="1084" spans="2:4">
      <c r="B1084" s="131" t="s">
        <v>1956</v>
      </c>
      <c r="C1084" s="113">
        <v>0</v>
      </c>
      <c r="D1084" s="113">
        <v>0</v>
      </c>
    </row>
    <row r="1085" spans="2:4">
      <c r="B1085" s="132" t="s">
        <v>1957</v>
      </c>
      <c r="C1085" s="113">
        <v>0</v>
      </c>
      <c r="D1085" s="113">
        <v>0</v>
      </c>
    </row>
    <row r="1086" spans="2:4">
      <c r="B1086" s="131" t="s">
        <v>1958</v>
      </c>
      <c r="C1086" s="113">
        <v>0</v>
      </c>
      <c r="D1086" s="113">
        <v>0</v>
      </c>
    </row>
    <row r="1087" spans="2:4">
      <c r="B1087" s="132" t="s">
        <v>1959</v>
      </c>
      <c r="C1087" s="113">
        <v>0</v>
      </c>
      <c r="D1087" s="113">
        <v>0</v>
      </c>
    </row>
    <row r="1088" spans="2:4">
      <c r="B1088" s="131" t="s">
        <v>1960</v>
      </c>
      <c r="C1088" s="113">
        <v>0</v>
      </c>
      <c r="D1088" s="113">
        <v>0</v>
      </c>
    </row>
    <row r="1089" spans="2:4">
      <c r="B1089" s="132" t="s">
        <v>1961</v>
      </c>
      <c r="C1089" s="113">
        <v>0</v>
      </c>
      <c r="D1089" s="113">
        <v>0</v>
      </c>
    </row>
    <row r="1090" spans="2:4">
      <c r="B1090" s="131" t="s">
        <v>1962</v>
      </c>
      <c r="C1090" s="113">
        <v>0</v>
      </c>
      <c r="D1090" s="113">
        <v>0</v>
      </c>
    </row>
    <row r="1091" spans="2:4">
      <c r="B1091" s="132" t="s">
        <v>1963</v>
      </c>
      <c r="C1091" s="113">
        <v>0</v>
      </c>
      <c r="D1091" s="113">
        <v>0</v>
      </c>
    </row>
    <row r="1092" spans="2:4">
      <c r="B1092" s="131" t="s">
        <v>1964</v>
      </c>
      <c r="C1092" s="113">
        <v>0</v>
      </c>
      <c r="D1092" s="113">
        <v>0</v>
      </c>
    </row>
    <row r="1093" spans="2:4">
      <c r="B1093" s="132" t="s">
        <v>1965</v>
      </c>
      <c r="C1093" s="113">
        <v>0</v>
      </c>
      <c r="D1093" s="113">
        <v>0</v>
      </c>
    </row>
    <row r="1094" spans="2:4">
      <c r="B1094" s="131" t="s">
        <v>1966</v>
      </c>
      <c r="C1094" s="113">
        <v>0</v>
      </c>
      <c r="D1094" s="113">
        <v>0</v>
      </c>
    </row>
    <row r="1095" spans="2:4">
      <c r="B1095" s="132" t="s">
        <v>1967</v>
      </c>
      <c r="C1095" s="113">
        <v>0</v>
      </c>
      <c r="D1095" s="113">
        <v>0</v>
      </c>
    </row>
    <row r="1096" spans="2:4">
      <c r="B1096" s="131" t="s">
        <v>1968</v>
      </c>
      <c r="C1096" s="113">
        <v>0</v>
      </c>
      <c r="D1096" s="113">
        <v>0</v>
      </c>
    </row>
    <row r="1097" spans="2:4">
      <c r="B1097" s="132" t="s">
        <v>1969</v>
      </c>
      <c r="C1097" s="113">
        <v>0</v>
      </c>
      <c r="D1097" s="113">
        <v>0</v>
      </c>
    </row>
    <row r="1098" spans="2:4">
      <c r="B1098" s="131" t="s">
        <v>1970</v>
      </c>
      <c r="C1098" s="113">
        <v>0</v>
      </c>
      <c r="D1098" s="113">
        <v>0</v>
      </c>
    </row>
    <row r="1099" spans="2:4">
      <c r="B1099" s="132" t="s">
        <v>1971</v>
      </c>
      <c r="C1099" s="113">
        <v>0</v>
      </c>
      <c r="D1099" s="113">
        <v>0</v>
      </c>
    </row>
    <row r="1100" spans="2:4">
      <c r="B1100" s="131" t="s">
        <v>463</v>
      </c>
      <c r="C1100" s="113">
        <v>6453123</v>
      </c>
      <c r="D1100" s="113">
        <v>2857492.23</v>
      </c>
    </row>
    <row r="1101" spans="2:4">
      <c r="B1101" s="132" t="s">
        <v>954</v>
      </c>
      <c r="C1101" s="113">
        <v>6453123</v>
      </c>
      <c r="D1101" s="113">
        <v>2857492.23</v>
      </c>
    </row>
    <row r="1102" spans="2:4">
      <c r="B1102" s="131" t="s">
        <v>464</v>
      </c>
      <c r="C1102" s="113">
        <v>6247638</v>
      </c>
      <c r="D1102" s="113">
        <v>40709040.789999999</v>
      </c>
    </row>
    <row r="1103" spans="2:4">
      <c r="B1103" s="132" t="s">
        <v>955</v>
      </c>
      <c r="C1103" s="113">
        <v>6247638</v>
      </c>
      <c r="D1103" s="113">
        <v>40709040.789999999</v>
      </c>
    </row>
    <row r="1104" spans="2:4">
      <c r="B1104" s="131" t="s">
        <v>465</v>
      </c>
      <c r="C1104" s="113">
        <v>5114956</v>
      </c>
      <c r="D1104" s="113">
        <v>2665820</v>
      </c>
    </row>
    <row r="1105" spans="2:4">
      <c r="B1105" s="132" t="s">
        <v>956</v>
      </c>
      <c r="C1105" s="113">
        <v>5114956</v>
      </c>
      <c r="D1105" s="113">
        <v>2665820</v>
      </c>
    </row>
    <row r="1106" spans="2:4">
      <c r="B1106" s="131" t="s">
        <v>466</v>
      </c>
      <c r="C1106" s="113">
        <v>37000061</v>
      </c>
      <c r="D1106" s="113">
        <v>22033116.899999999</v>
      </c>
    </row>
    <row r="1107" spans="2:4">
      <c r="B1107" s="132" t="s">
        <v>957</v>
      </c>
      <c r="C1107" s="113">
        <v>37000061</v>
      </c>
      <c r="D1107" s="113">
        <v>22033116.899999999</v>
      </c>
    </row>
    <row r="1108" spans="2:4">
      <c r="B1108" s="131" t="s">
        <v>467</v>
      </c>
      <c r="C1108" s="113">
        <v>405227030</v>
      </c>
      <c r="D1108" s="113">
        <v>0</v>
      </c>
    </row>
    <row r="1109" spans="2:4">
      <c r="B1109" s="132" t="s">
        <v>958</v>
      </c>
      <c r="C1109" s="113">
        <v>405227030</v>
      </c>
      <c r="D1109" s="113">
        <v>0</v>
      </c>
    </row>
    <row r="1110" spans="2:4">
      <c r="B1110" s="131" t="s">
        <v>468</v>
      </c>
      <c r="C1110" s="113">
        <v>19870660</v>
      </c>
      <c r="D1110" s="113">
        <v>13669555.34</v>
      </c>
    </row>
    <row r="1111" spans="2:4">
      <c r="B1111" s="132" t="s">
        <v>959</v>
      </c>
      <c r="C1111" s="113">
        <v>19870660</v>
      </c>
      <c r="D1111" s="113">
        <v>13669555.34</v>
      </c>
    </row>
    <row r="1112" spans="2:4">
      <c r="B1112" s="131" t="s">
        <v>469</v>
      </c>
      <c r="C1112" s="113">
        <v>255937916</v>
      </c>
      <c r="D1112" s="113">
        <v>245216791.45000002</v>
      </c>
    </row>
    <row r="1113" spans="2:4">
      <c r="B1113" s="132" t="s">
        <v>960</v>
      </c>
      <c r="C1113" s="113">
        <v>255937916</v>
      </c>
      <c r="D1113" s="113">
        <v>245216791.45000002</v>
      </c>
    </row>
    <row r="1114" spans="2:4">
      <c r="B1114" s="131" t="s">
        <v>470</v>
      </c>
      <c r="C1114" s="113">
        <v>749089</v>
      </c>
      <c r="D1114" s="113">
        <v>0</v>
      </c>
    </row>
    <row r="1115" spans="2:4">
      <c r="B1115" s="132" t="s">
        <v>961</v>
      </c>
      <c r="C1115" s="113">
        <v>749089</v>
      </c>
      <c r="D1115" s="113">
        <v>0</v>
      </c>
    </row>
    <row r="1116" spans="2:4">
      <c r="B1116" s="131" t="s">
        <v>471</v>
      </c>
      <c r="C1116" s="113">
        <v>1739769</v>
      </c>
      <c r="D1116" s="113">
        <v>0</v>
      </c>
    </row>
    <row r="1117" spans="2:4">
      <c r="B1117" s="132" t="s">
        <v>962</v>
      </c>
      <c r="C1117" s="113">
        <v>1739769</v>
      </c>
      <c r="D1117" s="113">
        <v>0</v>
      </c>
    </row>
    <row r="1118" spans="2:4">
      <c r="B1118" s="131" t="s">
        <v>472</v>
      </c>
      <c r="C1118" s="113">
        <v>76999249</v>
      </c>
      <c r="D1118" s="113">
        <v>108832571.03999999</v>
      </c>
    </row>
    <row r="1119" spans="2:4">
      <c r="B1119" s="132" t="s">
        <v>963</v>
      </c>
      <c r="C1119" s="113">
        <v>76999249</v>
      </c>
      <c r="D1119" s="113">
        <v>108832571.03999999</v>
      </c>
    </row>
    <row r="1120" spans="2:4">
      <c r="B1120" s="129" t="s">
        <v>304</v>
      </c>
      <c r="C1120" s="130">
        <v>0</v>
      </c>
      <c r="D1120" s="130">
        <v>0</v>
      </c>
    </row>
    <row r="1121" spans="2:4">
      <c r="B1121" s="131" t="s">
        <v>1448</v>
      </c>
      <c r="C1121" s="113">
        <v>0</v>
      </c>
      <c r="D1121" s="113">
        <v>0</v>
      </c>
    </row>
    <row r="1122" spans="2:4">
      <c r="B1122" s="132" t="s">
        <v>1449</v>
      </c>
      <c r="C1122" s="113">
        <v>0</v>
      </c>
      <c r="D1122" s="113">
        <v>0</v>
      </c>
    </row>
    <row r="1123" spans="2:4">
      <c r="B1123" s="64" t="s">
        <v>473</v>
      </c>
      <c r="C1123" s="113">
        <v>989650540</v>
      </c>
      <c r="D1123" s="113">
        <v>562686378.72000003</v>
      </c>
    </row>
    <row r="1124" spans="2:4">
      <c r="B1124" s="129" t="s">
        <v>287</v>
      </c>
      <c r="C1124" s="130">
        <v>989650540</v>
      </c>
      <c r="D1124" s="130">
        <v>552686378.72000003</v>
      </c>
    </row>
    <row r="1125" spans="2:4">
      <c r="B1125" s="131" t="s">
        <v>474</v>
      </c>
      <c r="C1125" s="113">
        <v>221707859</v>
      </c>
      <c r="D1125" s="113">
        <v>0</v>
      </c>
    </row>
    <row r="1126" spans="2:4">
      <c r="B1126" s="132" t="s">
        <v>964</v>
      </c>
      <c r="C1126" s="113">
        <v>221707859</v>
      </c>
      <c r="D1126" s="113">
        <v>0</v>
      </c>
    </row>
    <row r="1127" spans="2:4">
      <c r="B1127" s="131" t="s">
        <v>475</v>
      </c>
      <c r="C1127" s="113">
        <v>6867669</v>
      </c>
      <c r="D1127" s="113">
        <v>0</v>
      </c>
    </row>
    <row r="1128" spans="2:4">
      <c r="B1128" s="132" t="s">
        <v>965</v>
      </c>
      <c r="C1128" s="113">
        <v>6867669</v>
      </c>
      <c r="D1128" s="113">
        <v>0</v>
      </c>
    </row>
    <row r="1129" spans="2:4">
      <c r="B1129" s="131" t="s">
        <v>476</v>
      </c>
      <c r="C1129" s="113">
        <v>715000000</v>
      </c>
      <c r="D1129" s="113">
        <v>94130064</v>
      </c>
    </row>
    <row r="1130" spans="2:4">
      <c r="B1130" s="132" t="s">
        <v>966</v>
      </c>
      <c r="C1130" s="113">
        <v>715000000</v>
      </c>
      <c r="D1130" s="113">
        <v>94130064</v>
      </c>
    </row>
    <row r="1131" spans="2:4">
      <c r="B1131" s="131" t="s">
        <v>1636</v>
      </c>
      <c r="C1131" s="113">
        <v>0</v>
      </c>
      <c r="D1131" s="113">
        <v>0</v>
      </c>
    </row>
    <row r="1132" spans="2:4">
      <c r="B1132" s="132" t="s">
        <v>1637</v>
      </c>
      <c r="C1132" s="113">
        <v>0</v>
      </c>
      <c r="D1132" s="113">
        <v>0</v>
      </c>
    </row>
    <row r="1133" spans="2:4">
      <c r="B1133" s="131" t="s">
        <v>1638</v>
      </c>
      <c r="C1133" s="113">
        <v>0</v>
      </c>
      <c r="D1133" s="113">
        <v>0</v>
      </c>
    </row>
    <row r="1134" spans="2:4">
      <c r="B1134" s="132" t="s">
        <v>1639</v>
      </c>
      <c r="C1134" s="113">
        <v>0</v>
      </c>
      <c r="D1134" s="113">
        <v>0</v>
      </c>
    </row>
    <row r="1135" spans="2:4">
      <c r="B1135" s="131" t="s">
        <v>1640</v>
      </c>
      <c r="C1135" s="113">
        <v>0</v>
      </c>
      <c r="D1135" s="113">
        <v>0</v>
      </c>
    </row>
    <row r="1136" spans="2:4">
      <c r="B1136" s="132" t="s">
        <v>1641</v>
      </c>
      <c r="C1136" s="113">
        <v>0</v>
      </c>
      <c r="D1136" s="113">
        <v>0</v>
      </c>
    </row>
    <row r="1137" spans="2:4">
      <c r="B1137" s="131" t="s">
        <v>1642</v>
      </c>
      <c r="C1137" s="113">
        <v>0</v>
      </c>
      <c r="D1137" s="113">
        <v>0</v>
      </c>
    </row>
    <row r="1138" spans="2:4">
      <c r="B1138" s="132" t="s">
        <v>1643</v>
      </c>
      <c r="C1138" s="113">
        <v>0</v>
      </c>
      <c r="D1138" s="113">
        <v>0</v>
      </c>
    </row>
    <row r="1139" spans="2:4">
      <c r="B1139" s="131" t="s">
        <v>1644</v>
      </c>
      <c r="C1139" s="113">
        <v>0</v>
      </c>
      <c r="D1139" s="113">
        <v>0</v>
      </c>
    </row>
    <row r="1140" spans="2:4">
      <c r="B1140" s="132" t="s">
        <v>1645</v>
      </c>
      <c r="C1140" s="113">
        <v>0</v>
      </c>
      <c r="D1140" s="113">
        <v>0</v>
      </c>
    </row>
    <row r="1141" spans="2:4">
      <c r="B1141" s="131" t="s">
        <v>1646</v>
      </c>
      <c r="C1141" s="113">
        <v>0</v>
      </c>
      <c r="D1141" s="113">
        <v>0</v>
      </c>
    </row>
    <row r="1142" spans="2:4">
      <c r="B1142" s="132" t="s">
        <v>1647</v>
      </c>
      <c r="C1142" s="113">
        <v>0</v>
      </c>
      <c r="D1142" s="113">
        <v>0</v>
      </c>
    </row>
    <row r="1143" spans="2:4">
      <c r="B1143" s="131" t="s">
        <v>2366</v>
      </c>
      <c r="C1143" s="113">
        <v>0</v>
      </c>
      <c r="D1143" s="113">
        <v>0</v>
      </c>
    </row>
    <row r="1144" spans="2:4">
      <c r="B1144" s="132" t="s">
        <v>1648</v>
      </c>
      <c r="C1144" s="113">
        <v>0</v>
      </c>
      <c r="D1144" s="113">
        <v>0</v>
      </c>
    </row>
    <row r="1145" spans="2:4">
      <c r="B1145" s="131" t="s">
        <v>477</v>
      </c>
      <c r="C1145" s="113">
        <v>2115619</v>
      </c>
      <c r="D1145" s="113">
        <v>0</v>
      </c>
    </row>
    <row r="1146" spans="2:4">
      <c r="B1146" s="132" t="s">
        <v>967</v>
      </c>
      <c r="C1146" s="113">
        <v>2115619</v>
      </c>
      <c r="D1146" s="113">
        <v>0</v>
      </c>
    </row>
    <row r="1147" spans="2:4">
      <c r="B1147" s="132" t="s">
        <v>1648</v>
      </c>
      <c r="C1147" s="113">
        <v>0</v>
      </c>
      <c r="D1147" s="113">
        <v>0</v>
      </c>
    </row>
    <row r="1148" spans="2:4">
      <c r="B1148" s="131" t="s">
        <v>2367</v>
      </c>
      <c r="C1148" s="113">
        <v>9371457</v>
      </c>
      <c r="D1148" s="113">
        <v>0</v>
      </c>
    </row>
    <row r="1149" spans="2:4">
      <c r="B1149" s="132" t="s">
        <v>968</v>
      </c>
      <c r="C1149" s="113">
        <v>9371457</v>
      </c>
      <c r="D1149" s="113">
        <v>0</v>
      </c>
    </row>
    <row r="1150" spans="2:4">
      <c r="B1150" s="131" t="s">
        <v>1649</v>
      </c>
      <c r="C1150" s="113">
        <v>0</v>
      </c>
      <c r="D1150" s="113">
        <v>0</v>
      </c>
    </row>
    <row r="1151" spans="2:4">
      <c r="B1151" s="132" t="s">
        <v>1650</v>
      </c>
      <c r="C1151" s="113">
        <v>0</v>
      </c>
      <c r="D1151" s="113">
        <v>0</v>
      </c>
    </row>
    <row r="1152" spans="2:4">
      <c r="B1152" s="131" t="s">
        <v>478</v>
      </c>
      <c r="C1152" s="113">
        <v>2466670</v>
      </c>
      <c r="D1152" s="113">
        <v>0</v>
      </c>
    </row>
    <row r="1153" spans="2:4">
      <c r="B1153" s="132" t="s">
        <v>969</v>
      </c>
      <c r="C1153" s="113">
        <v>2466670</v>
      </c>
      <c r="D1153" s="113">
        <v>0</v>
      </c>
    </row>
    <row r="1154" spans="2:4">
      <c r="B1154" s="131" t="s">
        <v>479</v>
      </c>
      <c r="C1154" s="113">
        <v>4967665</v>
      </c>
      <c r="D1154" s="113">
        <v>5531186.1600000001</v>
      </c>
    </row>
    <row r="1155" spans="2:4">
      <c r="B1155" s="132" t="s">
        <v>970</v>
      </c>
      <c r="C1155" s="113">
        <v>4967665</v>
      </c>
      <c r="D1155" s="113">
        <v>5531186.1600000001</v>
      </c>
    </row>
    <row r="1156" spans="2:4">
      <c r="B1156" s="131" t="s">
        <v>1352</v>
      </c>
      <c r="C1156" s="113">
        <v>0</v>
      </c>
      <c r="D1156" s="113">
        <v>84900838</v>
      </c>
    </row>
    <row r="1157" spans="2:4">
      <c r="B1157" s="132" t="s">
        <v>1353</v>
      </c>
      <c r="C1157" s="113">
        <v>0</v>
      </c>
      <c r="D1157" s="113">
        <v>84900838</v>
      </c>
    </row>
    <row r="1158" spans="2:4">
      <c r="B1158" s="131" t="s">
        <v>1354</v>
      </c>
      <c r="C1158" s="113">
        <v>0</v>
      </c>
      <c r="D1158" s="113">
        <v>72572336</v>
      </c>
    </row>
    <row r="1159" spans="2:4">
      <c r="B1159" s="132" t="s">
        <v>1355</v>
      </c>
      <c r="C1159" s="113">
        <v>0</v>
      </c>
      <c r="D1159" s="113">
        <v>72572336</v>
      </c>
    </row>
    <row r="1160" spans="2:4">
      <c r="B1160" s="131" t="s">
        <v>1356</v>
      </c>
      <c r="C1160" s="113">
        <v>0</v>
      </c>
      <c r="D1160" s="113">
        <v>10600000</v>
      </c>
    </row>
    <row r="1161" spans="2:4">
      <c r="B1161" s="132" t="s">
        <v>1357</v>
      </c>
      <c r="C1161" s="113">
        <v>0</v>
      </c>
      <c r="D1161" s="113">
        <v>10600000</v>
      </c>
    </row>
    <row r="1162" spans="2:4">
      <c r="B1162" s="131" t="s">
        <v>1358</v>
      </c>
      <c r="C1162" s="113">
        <v>0</v>
      </c>
      <c r="D1162" s="113">
        <v>0</v>
      </c>
    </row>
    <row r="1163" spans="2:4">
      <c r="B1163" s="132" t="s">
        <v>1359</v>
      </c>
      <c r="C1163" s="113">
        <v>0</v>
      </c>
      <c r="D1163" s="113">
        <v>0</v>
      </c>
    </row>
    <row r="1164" spans="2:4">
      <c r="B1164" s="131" t="s">
        <v>1360</v>
      </c>
      <c r="C1164" s="113">
        <v>0</v>
      </c>
      <c r="D1164" s="113">
        <v>4645286</v>
      </c>
    </row>
    <row r="1165" spans="2:4">
      <c r="B1165" s="132" t="s">
        <v>1361</v>
      </c>
      <c r="C1165" s="113">
        <v>0</v>
      </c>
      <c r="D1165" s="113">
        <v>4645286</v>
      </c>
    </row>
    <row r="1166" spans="2:4">
      <c r="B1166" s="131" t="s">
        <v>1362</v>
      </c>
      <c r="C1166" s="113">
        <v>0</v>
      </c>
      <c r="D1166" s="113">
        <v>0</v>
      </c>
    </row>
    <row r="1167" spans="2:4">
      <c r="B1167" s="132" t="s">
        <v>1363</v>
      </c>
      <c r="C1167" s="113">
        <v>0</v>
      </c>
      <c r="D1167" s="113">
        <v>0</v>
      </c>
    </row>
    <row r="1168" spans="2:4">
      <c r="B1168" s="131" t="s">
        <v>1364</v>
      </c>
      <c r="C1168" s="113">
        <v>0</v>
      </c>
      <c r="D1168" s="113">
        <v>0</v>
      </c>
    </row>
    <row r="1169" spans="2:4">
      <c r="B1169" s="132" t="s">
        <v>1365</v>
      </c>
      <c r="C1169" s="113">
        <v>0</v>
      </c>
      <c r="D1169" s="113">
        <v>0</v>
      </c>
    </row>
    <row r="1170" spans="2:4">
      <c r="B1170" s="131" t="s">
        <v>480</v>
      </c>
      <c r="C1170" s="113">
        <v>12597926</v>
      </c>
      <c r="D1170" s="113">
        <v>0</v>
      </c>
    </row>
    <row r="1171" spans="2:4">
      <c r="B1171" s="132" t="s">
        <v>971</v>
      </c>
      <c r="C1171" s="113">
        <v>12597926</v>
      </c>
      <c r="D1171" s="113">
        <v>0</v>
      </c>
    </row>
    <row r="1172" spans="2:4">
      <c r="B1172" s="131" t="s">
        <v>2368</v>
      </c>
      <c r="C1172" s="113">
        <v>0</v>
      </c>
      <c r="D1172" s="113">
        <v>0</v>
      </c>
    </row>
    <row r="1173" spans="2:4">
      <c r="B1173" s="132" t="s">
        <v>1366</v>
      </c>
      <c r="C1173" s="113">
        <v>0</v>
      </c>
      <c r="D1173" s="113">
        <v>0</v>
      </c>
    </row>
    <row r="1174" spans="2:4">
      <c r="B1174" s="131" t="s">
        <v>1367</v>
      </c>
      <c r="C1174" s="113">
        <v>0</v>
      </c>
      <c r="D1174" s="113">
        <v>0</v>
      </c>
    </row>
    <row r="1175" spans="2:4">
      <c r="B1175" s="132" t="s">
        <v>1368</v>
      </c>
      <c r="C1175" s="113">
        <v>0</v>
      </c>
      <c r="D1175" s="113">
        <v>0</v>
      </c>
    </row>
    <row r="1176" spans="2:4">
      <c r="B1176" s="131" t="s">
        <v>2369</v>
      </c>
      <c r="C1176" s="113">
        <v>3123819</v>
      </c>
      <c r="D1176" s="113">
        <v>12759412.109999999</v>
      </c>
    </row>
    <row r="1177" spans="2:4">
      <c r="B1177" s="132" t="s">
        <v>972</v>
      </c>
      <c r="C1177" s="113">
        <v>3123819</v>
      </c>
      <c r="D1177" s="113">
        <v>12759412.109999999</v>
      </c>
    </row>
    <row r="1178" spans="2:4">
      <c r="B1178" s="131" t="s">
        <v>481</v>
      </c>
      <c r="C1178" s="113">
        <v>3725749</v>
      </c>
      <c r="D1178" s="113">
        <v>0</v>
      </c>
    </row>
    <row r="1179" spans="2:4">
      <c r="B1179" s="132" t="s">
        <v>973</v>
      </c>
      <c r="C1179" s="113">
        <v>3725749</v>
      </c>
      <c r="D1179" s="113">
        <v>0</v>
      </c>
    </row>
    <row r="1180" spans="2:4">
      <c r="B1180" s="131" t="s">
        <v>2370</v>
      </c>
      <c r="C1180" s="113">
        <v>2466670</v>
      </c>
      <c r="D1180" s="113">
        <v>0</v>
      </c>
    </row>
    <row r="1181" spans="2:4">
      <c r="B1181" s="132" t="s">
        <v>974</v>
      </c>
      <c r="C1181" s="113">
        <v>2466670</v>
      </c>
      <c r="D1181" s="113">
        <v>0</v>
      </c>
    </row>
    <row r="1182" spans="2:4">
      <c r="B1182" s="131" t="s">
        <v>482</v>
      </c>
      <c r="C1182" s="113">
        <v>1499668</v>
      </c>
      <c r="D1182" s="113">
        <v>0</v>
      </c>
    </row>
    <row r="1183" spans="2:4">
      <c r="B1183" s="132" t="s">
        <v>975</v>
      </c>
      <c r="C1183" s="113">
        <v>1499668</v>
      </c>
      <c r="D1183" s="113">
        <v>0</v>
      </c>
    </row>
    <row r="1184" spans="2:4">
      <c r="B1184" s="131" t="s">
        <v>2371</v>
      </c>
      <c r="C1184" s="113">
        <v>0</v>
      </c>
      <c r="D1184" s="113">
        <v>8039668.7300000004</v>
      </c>
    </row>
    <row r="1185" spans="2:4">
      <c r="B1185" s="132" t="s">
        <v>1778</v>
      </c>
      <c r="C1185" s="113">
        <v>0</v>
      </c>
      <c r="D1185" s="113">
        <v>8039668.7300000004</v>
      </c>
    </row>
    <row r="1186" spans="2:4">
      <c r="B1186" s="131" t="s">
        <v>1369</v>
      </c>
      <c r="C1186" s="113">
        <v>0</v>
      </c>
      <c r="D1186" s="113">
        <v>51732794.450000003</v>
      </c>
    </row>
    <row r="1187" spans="2:4">
      <c r="B1187" s="132" t="s">
        <v>1370</v>
      </c>
      <c r="C1187" s="113">
        <v>0</v>
      </c>
      <c r="D1187" s="113">
        <v>51732794.450000003</v>
      </c>
    </row>
    <row r="1188" spans="2:4">
      <c r="B1188" s="131" t="s">
        <v>1371</v>
      </c>
      <c r="C1188" s="113">
        <v>0</v>
      </c>
      <c r="D1188" s="113">
        <v>42721107</v>
      </c>
    </row>
    <row r="1189" spans="2:4">
      <c r="B1189" s="132" t="s">
        <v>1372</v>
      </c>
      <c r="C1189" s="113">
        <v>0</v>
      </c>
      <c r="D1189" s="113">
        <v>42721107</v>
      </c>
    </row>
    <row r="1190" spans="2:4">
      <c r="B1190" s="131" t="s">
        <v>483</v>
      </c>
      <c r="C1190" s="113">
        <v>3739769</v>
      </c>
      <c r="D1190" s="113">
        <v>3450560.82</v>
      </c>
    </row>
    <row r="1191" spans="2:4">
      <c r="B1191" s="132" t="s">
        <v>976</v>
      </c>
      <c r="C1191" s="113">
        <v>3739769</v>
      </c>
      <c r="D1191" s="113">
        <v>3450560.82</v>
      </c>
    </row>
    <row r="1192" spans="2:4">
      <c r="B1192" s="131" t="s">
        <v>2372</v>
      </c>
      <c r="C1192" s="113">
        <v>0</v>
      </c>
      <c r="D1192" s="113">
        <v>161603125.44999999</v>
      </c>
    </row>
    <row r="1193" spans="2:4">
      <c r="B1193" s="132" t="s">
        <v>1373</v>
      </c>
      <c r="C1193" s="113">
        <v>0</v>
      </c>
      <c r="D1193" s="113">
        <v>161603125.44999999</v>
      </c>
    </row>
    <row r="1194" spans="2:4">
      <c r="B1194" s="131" t="s">
        <v>2776</v>
      </c>
      <c r="C1194" s="113">
        <v>0</v>
      </c>
      <c r="D1194" s="113">
        <v>0</v>
      </c>
    </row>
    <row r="1195" spans="2:4">
      <c r="B1195" s="132" t="s">
        <v>2777</v>
      </c>
      <c r="C1195" s="113">
        <v>0</v>
      </c>
      <c r="D1195" s="113">
        <v>0</v>
      </c>
    </row>
    <row r="1196" spans="2:4">
      <c r="B1196" s="131" t="s">
        <v>2778</v>
      </c>
      <c r="C1196" s="113">
        <v>0</v>
      </c>
      <c r="D1196" s="113">
        <v>0</v>
      </c>
    </row>
    <row r="1197" spans="2:4">
      <c r="B1197" s="132" t="s">
        <v>2779</v>
      </c>
      <c r="C1197" s="113">
        <v>0</v>
      </c>
      <c r="D1197" s="113">
        <v>0</v>
      </c>
    </row>
    <row r="1198" spans="2:4">
      <c r="B1198" s="131" t="s">
        <v>2780</v>
      </c>
      <c r="C1198" s="113">
        <v>0</v>
      </c>
      <c r="D1198" s="113">
        <v>0</v>
      </c>
    </row>
    <row r="1199" spans="2:4">
      <c r="B1199" s="132" t="s">
        <v>2781</v>
      </c>
      <c r="C1199" s="113">
        <v>0</v>
      </c>
      <c r="D1199" s="113">
        <v>0</v>
      </c>
    </row>
    <row r="1200" spans="2:4">
      <c r="B1200" s="131" t="s">
        <v>2782</v>
      </c>
      <c r="C1200" s="113">
        <v>0</v>
      </c>
      <c r="D1200" s="113">
        <v>0</v>
      </c>
    </row>
    <row r="1201" spans="2:4">
      <c r="B1201" s="132" t="s">
        <v>2783</v>
      </c>
      <c r="C1201" s="113">
        <v>0</v>
      </c>
      <c r="D1201" s="113">
        <v>0</v>
      </c>
    </row>
    <row r="1202" spans="2:4">
      <c r="B1202" s="131" t="s">
        <v>2784</v>
      </c>
      <c r="C1202" s="113">
        <v>0</v>
      </c>
      <c r="D1202" s="113">
        <v>0</v>
      </c>
    </row>
    <row r="1203" spans="2:4">
      <c r="B1203" s="132" t="s">
        <v>2785</v>
      </c>
      <c r="C1203" s="113">
        <v>0</v>
      </c>
      <c r="D1203" s="113">
        <v>0</v>
      </c>
    </row>
    <row r="1204" spans="2:4">
      <c r="B1204" s="131" t="s">
        <v>2786</v>
      </c>
      <c r="C1204" s="113">
        <v>0</v>
      </c>
      <c r="D1204" s="113">
        <v>0</v>
      </c>
    </row>
    <row r="1205" spans="2:4">
      <c r="B1205" s="132" t="s">
        <v>2787</v>
      </c>
      <c r="C1205" s="113">
        <v>0</v>
      </c>
      <c r="D1205" s="113">
        <v>0</v>
      </c>
    </row>
    <row r="1206" spans="2:4">
      <c r="B1206" s="129" t="s">
        <v>304</v>
      </c>
      <c r="C1206" s="130">
        <v>0</v>
      </c>
      <c r="D1206" s="130">
        <v>10000000</v>
      </c>
    </row>
    <row r="1207" spans="2:4">
      <c r="B1207" s="131" t="s">
        <v>1450</v>
      </c>
      <c r="C1207" s="113">
        <v>0</v>
      </c>
      <c r="D1207" s="113">
        <v>10000000</v>
      </c>
    </row>
    <row r="1208" spans="2:4">
      <c r="B1208" s="132" t="s">
        <v>1451</v>
      </c>
      <c r="C1208" s="113">
        <v>0</v>
      </c>
      <c r="D1208" s="113">
        <v>10000000</v>
      </c>
    </row>
    <row r="1209" spans="2:4">
      <c r="B1209" s="64" t="s">
        <v>484</v>
      </c>
      <c r="C1209" s="113">
        <v>3902570017</v>
      </c>
      <c r="D1209" s="113">
        <v>685078832.57000005</v>
      </c>
    </row>
    <row r="1210" spans="2:4">
      <c r="B1210" s="129" t="s">
        <v>287</v>
      </c>
      <c r="C1210" s="130">
        <v>1282870018</v>
      </c>
      <c r="D1210" s="130">
        <v>567284447.48000002</v>
      </c>
    </row>
    <row r="1211" spans="2:4">
      <c r="B1211" s="131" t="s">
        <v>2373</v>
      </c>
      <c r="C1211" s="113">
        <v>0</v>
      </c>
      <c r="D1211" s="113">
        <v>0</v>
      </c>
    </row>
    <row r="1212" spans="2:4">
      <c r="B1212" s="132" t="s">
        <v>1651</v>
      </c>
      <c r="C1212" s="113">
        <v>0</v>
      </c>
      <c r="D1212" s="113">
        <v>0</v>
      </c>
    </row>
    <row r="1213" spans="2:4">
      <c r="B1213" s="131" t="s">
        <v>485</v>
      </c>
      <c r="C1213" s="113">
        <v>184339491</v>
      </c>
      <c r="D1213" s="113">
        <v>0</v>
      </c>
    </row>
    <row r="1214" spans="2:4">
      <c r="B1214" s="132" t="s">
        <v>977</v>
      </c>
      <c r="C1214" s="113">
        <v>184339491</v>
      </c>
      <c r="D1214" s="113">
        <v>0</v>
      </c>
    </row>
    <row r="1215" spans="2:4">
      <c r="B1215" s="131" t="s">
        <v>1652</v>
      </c>
      <c r="C1215" s="113">
        <v>0</v>
      </c>
      <c r="D1215" s="113">
        <v>0</v>
      </c>
    </row>
    <row r="1216" spans="2:4">
      <c r="B1216" s="132" t="s">
        <v>1653</v>
      </c>
      <c r="C1216" s="113">
        <v>0</v>
      </c>
      <c r="D1216" s="113">
        <v>0</v>
      </c>
    </row>
    <row r="1217" spans="2:4">
      <c r="B1217" s="131" t="s">
        <v>2374</v>
      </c>
      <c r="C1217" s="113">
        <v>0</v>
      </c>
      <c r="D1217" s="113">
        <v>0</v>
      </c>
    </row>
    <row r="1218" spans="2:4">
      <c r="B1218" s="132" t="s">
        <v>1654</v>
      </c>
      <c r="C1218" s="113">
        <v>0</v>
      </c>
      <c r="D1218" s="113">
        <v>0</v>
      </c>
    </row>
    <row r="1219" spans="2:4">
      <c r="B1219" s="131" t="s">
        <v>486</v>
      </c>
      <c r="C1219" s="113">
        <v>900000000</v>
      </c>
      <c r="D1219" s="113">
        <v>167048168.25999999</v>
      </c>
    </row>
    <row r="1220" spans="2:4">
      <c r="B1220" s="132" t="s">
        <v>978</v>
      </c>
      <c r="C1220" s="113">
        <v>900000000</v>
      </c>
      <c r="D1220" s="113">
        <v>167048168.25999999</v>
      </c>
    </row>
    <row r="1221" spans="2:4">
      <c r="B1221" s="131" t="s">
        <v>2375</v>
      </c>
      <c r="C1221" s="113">
        <v>0</v>
      </c>
      <c r="D1221" s="113">
        <v>0</v>
      </c>
    </row>
    <row r="1222" spans="2:4">
      <c r="B1222" s="132" t="s">
        <v>1374</v>
      </c>
      <c r="C1222" s="113">
        <v>0</v>
      </c>
      <c r="D1222" s="113">
        <v>0</v>
      </c>
    </row>
    <row r="1223" spans="2:4">
      <c r="B1223" s="131" t="s">
        <v>2376</v>
      </c>
      <c r="C1223" s="113">
        <v>0</v>
      </c>
      <c r="D1223" s="113">
        <v>0</v>
      </c>
    </row>
    <row r="1224" spans="2:4">
      <c r="B1224" s="132" t="s">
        <v>1655</v>
      </c>
      <c r="C1224" s="113">
        <v>0</v>
      </c>
      <c r="D1224" s="113">
        <v>0</v>
      </c>
    </row>
    <row r="1225" spans="2:4">
      <c r="B1225" s="131" t="s">
        <v>487</v>
      </c>
      <c r="C1225" s="113">
        <v>21255924</v>
      </c>
      <c r="D1225" s="113">
        <v>0</v>
      </c>
    </row>
    <row r="1226" spans="2:4">
      <c r="B1226" s="132" t="s">
        <v>979</v>
      </c>
      <c r="C1226" s="113">
        <v>21255924</v>
      </c>
      <c r="D1226" s="113">
        <v>0</v>
      </c>
    </row>
    <row r="1227" spans="2:4">
      <c r="B1227" s="131" t="s">
        <v>1656</v>
      </c>
      <c r="C1227" s="113">
        <v>0</v>
      </c>
      <c r="D1227" s="113">
        <v>0</v>
      </c>
    </row>
    <row r="1228" spans="2:4">
      <c r="B1228" s="132" t="s">
        <v>1657</v>
      </c>
      <c r="C1228" s="113">
        <v>0</v>
      </c>
      <c r="D1228" s="113">
        <v>0</v>
      </c>
    </row>
    <row r="1229" spans="2:4">
      <c r="B1229" s="131" t="s">
        <v>1658</v>
      </c>
      <c r="C1229" s="113">
        <v>0</v>
      </c>
      <c r="D1229" s="113">
        <v>0</v>
      </c>
    </row>
    <row r="1230" spans="2:4">
      <c r="B1230" s="132" t="s">
        <v>1659</v>
      </c>
      <c r="C1230" s="113">
        <v>0</v>
      </c>
      <c r="D1230" s="113">
        <v>0</v>
      </c>
    </row>
    <row r="1231" spans="2:4">
      <c r="B1231" s="131" t="s">
        <v>1660</v>
      </c>
      <c r="C1231" s="113">
        <v>0</v>
      </c>
      <c r="D1231" s="113">
        <v>0</v>
      </c>
    </row>
    <row r="1232" spans="2:4">
      <c r="B1232" s="132" t="s">
        <v>1661</v>
      </c>
      <c r="C1232" s="113">
        <v>0</v>
      </c>
      <c r="D1232" s="113">
        <v>0</v>
      </c>
    </row>
    <row r="1233" spans="2:4">
      <c r="B1233" s="131" t="s">
        <v>1662</v>
      </c>
      <c r="C1233" s="113">
        <v>0</v>
      </c>
      <c r="D1233" s="113">
        <v>0</v>
      </c>
    </row>
    <row r="1234" spans="2:4">
      <c r="B1234" s="132" t="s">
        <v>1663</v>
      </c>
      <c r="C1234" s="113">
        <v>0</v>
      </c>
      <c r="D1234" s="113">
        <v>0</v>
      </c>
    </row>
    <row r="1235" spans="2:4">
      <c r="B1235" s="131" t="s">
        <v>1424</v>
      </c>
      <c r="C1235" s="113">
        <v>0</v>
      </c>
      <c r="D1235" s="113">
        <v>2217699.79</v>
      </c>
    </row>
    <row r="1236" spans="2:4">
      <c r="B1236" s="132" t="s">
        <v>1425</v>
      </c>
      <c r="C1236" s="113">
        <v>0</v>
      </c>
      <c r="D1236" s="113">
        <v>2217699.79</v>
      </c>
    </row>
    <row r="1237" spans="2:4">
      <c r="B1237" s="131" t="s">
        <v>488</v>
      </c>
      <c r="C1237" s="113">
        <v>9371457</v>
      </c>
      <c r="D1237" s="113">
        <v>15346777.859999999</v>
      </c>
    </row>
    <row r="1238" spans="2:4">
      <c r="B1238" s="132" t="s">
        <v>980</v>
      </c>
      <c r="C1238" s="113">
        <v>9371457</v>
      </c>
      <c r="D1238" s="113">
        <v>15346777.859999999</v>
      </c>
    </row>
    <row r="1239" spans="2:4">
      <c r="B1239" s="131" t="s">
        <v>489</v>
      </c>
      <c r="C1239" s="113">
        <v>2115619</v>
      </c>
      <c r="D1239" s="113">
        <v>0</v>
      </c>
    </row>
    <row r="1240" spans="2:4">
      <c r="B1240" s="132" t="s">
        <v>981</v>
      </c>
      <c r="C1240" s="113">
        <v>2115619</v>
      </c>
      <c r="D1240" s="113">
        <v>0</v>
      </c>
    </row>
    <row r="1241" spans="2:4">
      <c r="B1241" s="131" t="s">
        <v>490</v>
      </c>
      <c r="C1241" s="113">
        <v>2466670</v>
      </c>
      <c r="D1241" s="113">
        <v>0</v>
      </c>
    </row>
    <row r="1242" spans="2:4">
      <c r="B1242" s="132" t="s">
        <v>982</v>
      </c>
      <c r="C1242" s="113">
        <v>2466670</v>
      </c>
      <c r="D1242" s="113">
        <v>0</v>
      </c>
    </row>
    <row r="1243" spans="2:4">
      <c r="B1243" s="131" t="s">
        <v>491</v>
      </c>
      <c r="C1243" s="113">
        <v>1241916</v>
      </c>
      <c r="D1243" s="113">
        <v>0</v>
      </c>
    </row>
    <row r="1244" spans="2:4">
      <c r="B1244" s="132" t="s">
        <v>983</v>
      </c>
      <c r="C1244" s="113">
        <v>1241916</v>
      </c>
      <c r="D1244" s="113">
        <v>0</v>
      </c>
    </row>
    <row r="1245" spans="2:4">
      <c r="B1245" s="131" t="s">
        <v>492</v>
      </c>
      <c r="C1245" s="113">
        <v>13967116</v>
      </c>
      <c r="D1245" s="113">
        <v>4444199.2</v>
      </c>
    </row>
    <row r="1246" spans="2:4">
      <c r="B1246" s="132" t="s">
        <v>984</v>
      </c>
      <c r="C1246" s="113">
        <v>13967116</v>
      </c>
      <c r="D1246" s="113">
        <v>4444199.2</v>
      </c>
    </row>
    <row r="1247" spans="2:4">
      <c r="B1247" s="131" t="s">
        <v>493</v>
      </c>
      <c r="C1247" s="113">
        <v>124911080</v>
      </c>
      <c r="D1247" s="113">
        <v>289165156.42000002</v>
      </c>
    </row>
    <row r="1248" spans="2:4">
      <c r="B1248" s="132" t="s">
        <v>985</v>
      </c>
      <c r="C1248" s="113">
        <v>124911080</v>
      </c>
      <c r="D1248" s="113">
        <v>289165156.42000002</v>
      </c>
    </row>
    <row r="1249" spans="2:4">
      <c r="B1249" s="131" t="s">
        <v>2788</v>
      </c>
      <c r="C1249" s="113">
        <v>0</v>
      </c>
      <c r="D1249" s="113">
        <v>0</v>
      </c>
    </row>
    <row r="1250" spans="2:4">
      <c r="B1250" s="132" t="s">
        <v>2789</v>
      </c>
      <c r="C1250" s="113">
        <v>0</v>
      </c>
      <c r="D1250" s="113">
        <v>0</v>
      </c>
    </row>
    <row r="1251" spans="2:4">
      <c r="B1251" s="131" t="s">
        <v>2790</v>
      </c>
      <c r="C1251" s="113">
        <v>0</v>
      </c>
      <c r="D1251" s="113">
        <v>0</v>
      </c>
    </row>
    <row r="1252" spans="2:4">
      <c r="B1252" s="132" t="s">
        <v>2791</v>
      </c>
      <c r="C1252" s="113">
        <v>0</v>
      </c>
      <c r="D1252" s="113">
        <v>0</v>
      </c>
    </row>
    <row r="1253" spans="2:4">
      <c r="B1253" s="131" t="s">
        <v>2792</v>
      </c>
      <c r="C1253" s="113">
        <v>0</v>
      </c>
      <c r="D1253" s="113">
        <v>0</v>
      </c>
    </row>
    <row r="1254" spans="2:4">
      <c r="B1254" s="132" t="s">
        <v>2793</v>
      </c>
      <c r="C1254" s="113">
        <v>0</v>
      </c>
      <c r="D1254" s="113">
        <v>0</v>
      </c>
    </row>
    <row r="1255" spans="2:4">
      <c r="B1255" s="131" t="s">
        <v>2794</v>
      </c>
      <c r="C1255" s="113">
        <v>0</v>
      </c>
      <c r="D1255" s="113">
        <v>0</v>
      </c>
    </row>
    <row r="1256" spans="2:4">
      <c r="B1256" s="132" t="s">
        <v>2795</v>
      </c>
      <c r="C1256" s="113">
        <v>0</v>
      </c>
      <c r="D1256" s="113">
        <v>0</v>
      </c>
    </row>
    <row r="1257" spans="2:4">
      <c r="B1257" s="131" t="s">
        <v>2796</v>
      </c>
      <c r="C1257" s="113">
        <v>0</v>
      </c>
      <c r="D1257" s="113">
        <v>0</v>
      </c>
    </row>
    <row r="1258" spans="2:4">
      <c r="B1258" s="132" t="s">
        <v>2797</v>
      </c>
      <c r="C1258" s="113">
        <v>0</v>
      </c>
      <c r="D1258" s="113">
        <v>0</v>
      </c>
    </row>
    <row r="1259" spans="2:4">
      <c r="B1259" s="131" t="s">
        <v>494</v>
      </c>
      <c r="C1259" s="113">
        <v>7400012</v>
      </c>
      <c r="D1259" s="113">
        <v>0</v>
      </c>
    </row>
    <row r="1260" spans="2:4">
      <c r="B1260" s="132" t="s">
        <v>986</v>
      </c>
      <c r="C1260" s="113">
        <v>7400012</v>
      </c>
      <c r="D1260" s="113">
        <v>0</v>
      </c>
    </row>
    <row r="1261" spans="2:4">
      <c r="B1261" s="131" t="s">
        <v>2798</v>
      </c>
      <c r="C1261" s="113">
        <v>0</v>
      </c>
      <c r="D1261" s="113">
        <v>0</v>
      </c>
    </row>
    <row r="1262" spans="2:4">
      <c r="B1262" s="132" t="s">
        <v>2799</v>
      </c>
      <c r="C1262" s="113">
        <v>0</v>
      </c>
      <c r="D1262" s="113">
        <v>0</v>
      </c>
    </row>
    <row r="1263" spans="2:4">
      <c r="B1263" s="131" t="s">
        <v>2800</v>
      </c>
      <c r="C1263" s="113">
        <v>0</v>
      </c>
      <c r="D1263" s="113">
        <v>0</v>
      </c>
    </row>
    <row r="1264" spans="2:4">
      <c r="B1264" s="132" t="s">
        <v>2801</v>
      </c>
      <c r="C1264" s="113">
        <v>0</v>
      </c>
      <c r="D1264" s="113">
        <v>0</v>
      </c>
    </row>
    <row r="1265" spans="2:4">
      <c r="B1265" s="131" t="s">
        <v>2802</v>
      </c>
      <c r="C1265" s="113">
        <v>0</v>
      </c>
      <c r="D1265" s="113">
        <v>0</v>
      </c>
    </row>
    <row r="1266" spans="2:4">
      <c r="B1266" s="132" t="s">
        <v>2803</v>
      </c>
      <c r="C1266" s="113">
        <v>0</v>
      </c>
      <c r="D1266" s="113">
        <v>0</v>
      </c>
    </row>
    <row r="1267" spans="2:4">
      <c r="B1267" s="131" t="s">
        <v>2804</v>
      </c>
      <c r="C1267" s="113">
        <v>0</v>
      </c>
      <c r="D1267" s="113">
        <v>0</v>
      </c>
    </row>
    <row r="1268" spans="2:4">
      <c r="B1268" s="132" t="s">
        <v>2805</v>
      </c>
      <c r="C1268" s="113">
        <v>0</v>
      </c>
      <c r="D1268" s="113">
        <v>0</v>
      </c>
    </row>
    <row r="1269" spans="2:4">
      <c r="B1269" s="131" t="s">
        <v>2806</v>
      </c>
      <c r="C1269" s="113">
        <v>0</v>
      </c>
      <c r="D1269" s="113">
        <v>0</v>
      </c>
    </row>
    <row r="1270" spans="2:4">
      <c r="B1270" s="132" t="s">
        <v>2807</v>
      </c>
      <c r="C1270" s="113">
        <v>0</v>
      </c>
      <c r="D1270" s="113">
        <v>0</v>
      </c>
    </row>
    <row r="1271" spans="2:4">
      <c r="B1271" s="131" t="s">
        <v>2808</v>
      </c>
      <c r="C1271" s="113">
        <v>0</v>
      </c>
      <c r="D1271" s="113">
        <v>0</v>
      </c>
    </row>
    <row r="1272" spans="2:4">
      <c r="B1272" s="132" t="s">
        <v>2809</v>
      </c>
      <c r="C1272" s="113">
        <v>0</v>
      </c>
      <c r="D1272" s="113">
        <v>0</v>
      </c>
    </row>
    <row r="1273" spans="2:4">
      <c r="B1273" s="131" t="s">
        <v>2810</v>
      </c>
      <c r="C1273" s="113">
        <v>0</v>
      </c>
      <c r="D1273" s="113">
        <v>0</v>
      </c>
    </row>
    <row r="1274" spans="2:4">
      <c r="B1274" s="132" t="s">
        <v>2811</v>
      </c>
      <c r="C1274" s="113">
        <v>0</v>
      </c>
      <c r="D1274" s="113">
        <v>0</v>
      </c>
    </row>
    <row r="1275" spans="2:4">
      <c r="B1275" s="131" t="s">
        <v>2812</v>
      </c>
      <c r="C1275" s="113">
        <v>0</v>
      </c>
      <c r="D1275" s="113">
        <v>0</v>
      </c>
    </row>
    <row r="1276" spans="2:4">
      <c r="B1276" s="132" t="s">
        <v>2813</v>
      </c>
      <c r="C1276" s="113">
        <v>0</v>
      </c>
      <c r="D1276" s="113">
        <v>0</v>
      </c>
    </row>
    <row r="1277" spans="2:4">
      <c r="B1277" s="131" t="s">
        <v>2814</v>
      </c>
      <c r="C1277" s="113">
        <v>0</v>
      </c>
      <c r="D1277" s="113">
        <v>0</v>
      </c>
    </row>
    <row r="1278" spans="2:4">
      <c r="B1278" s="132" t="s">
        <v>2815</v>
      </c>
      <c r="C1278" s="113">
        <v>0</v>
      </c>
      <c r="D1278" s="113">
        <v>0</v>
      </c>
    </row>
    <row r="1279" spans="2:4">
      <c r="B1279" s="131" t="s">
        <v>2816</v>
      </c>
      <c r="C1279" s="113">
        <v>0</v>
      </c>
      <c r="D1279" s="113">
        <v>0</v>
      </c>
    </row>
    <row r="1280" spans="2:4">
      <c r="B1280" s="132" t="s">
        <v>2817</v>
      </c>
      <c r="C1280" s="113">
        <v>0</v>
      </c>
      <c r="D1280" s="113">
        <v>0</v>
      </c>
    </row>
    <row r="1281" spans="2:4">
      <c r="B1281" s="131" t="s">
        <v>495</v>
      </c>
      <c r="C1281" s="113">
        <v>1499668</v>
      </c>
      <c r="D1281" s="113">
        <v>0</v>
      </c>
    </row>
    <row r="1282" spans="2:4">
      <c r="B1282" s="132" t="s">
        <v>987</v>
      </c>
      <c r="C1282" s="113">
        <v>1499668</v>
      </c>
      <c r="D1282" s="113">
        <v>0</v>
      </c>
    </row>
    <row r="1283" spans="2:4">
      <c r="B1283" s="131" t="s">
        <v>2818</v>
      </c>
      <c r="C1283" s="113">
        <v>0</v>
      </c>
      <c r="D1283" s="113">
        <v>0</v>
      </c>
    </row>
    <row r="1284" spans="2:4">
      <c r="B1284" s="132" t="s">
        <v>2819</v>
      </c>
      <c r="C1284" s="113">
        <v>0</v>
      </c>
      <c r="D1284" s="113">
        <v>0</v>
      </c>
    </row>
    <row r="1285" spans="2:4">
      <c r="B1285" s="131" t="s">
        <v>2820</v>
      </c>
      <c r="C1285" s="113">
        <v>0</v>
      </c>
      <c r="D1285" s="113">
        <v>0</v>
      </c>
    </row>
    <row r="1286" spans="2:4">
      <c r="B1286" s="132" t="s">
        <v>2821</v>
      </c>
      <c r="C1286" s="113">
        <v>0</v>
      </c>
      <c r="D1286" s="113">
        <v>0</v>
      </c>
    </row>
    <row r="1287" spans="2:4">
      <c r="B1287" s="131" t="s">
        <v>496</v>
      </c>
      <c r="C1287" s="113">
        <v>11177246</v>
      </c>
      <c r="D1287" s="113">
        <v>0</v>
      </c>
    </row>
    <row r="1288" spans="2:4">
      <c r="B1288" s="132" t="s">
        <v>988</v>
      </c>
      <c r="C1288" s="113">
        <v>11177246</v>
      </c>
      <c r="D1288" s="113">
        <v>0</v>
      </c>
    </row>
    <row r="1289" spans="2:4">
      <c r="B1289" s="131" t="s">
        <v>2822</v>
      </c>
      <c r="C1289" s="113">
        <v>0</v>
      </c>
      <c r="D1289" s="113">
        <v>0</v>
      </c>
    </row>
    <row r="1290" spans="2:4">
      <c r="B1290" s="132" t="s">
        <v>2823</v>
      </c>
      <c r="C1290" s="113">
        <v>0</v>
      </c>
      <c r="D1290" s="113">
        <v>0</v>
      </c>
    </row>
    <row r="1291" spans="2:4">
      <c r="B1291" s="131" t="s">
        <v>2824</v>
      </c>
      <c r="C1291" s="113">
        <v>0</v>
      </c>
      <c r="D1291" s="113">
        <v>0</v>
      </c>
    </row>
    <row r="1292" spans="2:4">
      <c r="B1292" s="132" t="s">
        <v>2825</v>
      </c>
      <c r="C1292" s="113">
        <v>0</v>
      </c>
      <c r="D1292" s="113">
        <v>0</v>
      </c>
    </row>
    <row r="1293" spans="2:4">
      <c r="B1293" s="131" t="s">
        <v>2377</v>
      </c>
      <c r="C1293" s="113">
        <v>0</v>
      </c>
      <c r="D1293" s="113">
        <v>89062445.950000003</v>
      </c>
    </row>
    <row r="1294" spans="2:4">
      <c r="B1294" s="132" t="s">
        <v>2378</v>
      </c>
      <c r="C1294" s="113">
        <v>0</v>
      </c>
      <c r="D1294" s="113">
        <v>89062445.950000003</v>
      </c>
    </row>
    <row r="1295" spans="2:4">
      <c r="B1295" s="131" t="s">
        <v>497</v>
      </c>
      <c r="C1295" s="113">
        <v>3123819</v>
      </c>
      <c r="D1295" s="113">
        <v>0</v>
      </c>
    </row>
    <row r="1296" spans="2:4">
      <c r="B1296" s="132" t="s">
        <v>989</v>
      </c>
      <c r="C1296" s="113">
        <v>3123819</v>
      </c>
      <c r="D1296" s="113">
        <v>0</v>
      </c>
    </row>
    <row r="1297" spans="2:4">
      <c r="B1297" s="129" t="s">
        <v>289</v>
      </c>
      <c r="C1297" s="130">
        <v>0</v>
      </c>
      <c r="D1297" s="130">
        <v>5000000</v>
      </c>
    </row>
    <row r="1298" spans="2:4">
      <c r="B1298" s="131" t="s">
        <v>2379</v>
      </c>
      <c r="C1298" s="113">
        <v>0</v>
      </c>
      <c r="D1298" s="113">
        <v>0</v>
      </c>
    </row>
    <row r="1299" spans="2:4">
      <c r="B1299" s="132" t="s">
        <v>1664</v>
      </c>
      <c r="C1299" s="113">
        <v>0</v>
      </c>
      <c r="D1299" s="113">
        <v>0</v>
      </c>
    </row>
    <row r="1300" spans="2:4">
      <c r="B1300" s="131" t="s">
        <v>1452</v>
      </c>
      <c r="C1300" s="113">
        <v>0</v>
      </c>
      <c r="D1300" s="113">
        <v>5000000</v>
      </c>
    </row>
    <row r="1301" spans="2:4">
      <c r="B1301" s="132" t="s">
        <v>1453</v>
      </c>
      <c r="C1301" s="113">
        <v>0</v>
      </c>
      <c r="D1301" s="113">
        <v>5000000</v>
      </c>
    </row>
    <row r="1302" spans="2:4">
      <c r="B1302" s="129" t="s">
        <v>304</v>
      </c>
      <c r="C1302" s="130">
        <v>0</v>
      </c>
      <c r="D1302" s="130">
        <v>0</v>
      </c>
    </row>
    <row r="1303" spans="2:4">
      <c r="B1303" s="131" t="s">
        <v>2377</v>
      </c>
      <c r="C1303" s="113">
        <v>0</v>
      </c>
      <c r="D1303" s="113">
        <v>0</v>
      </c>
    </row>
    <row r="1304" spans="2:4">
      <c r="B1304" s="132" t="s">
        <v>2378</v>
      </c>
      <c r="C1304" s="113">
        <v>0</v>
      </c>
      <c r="D1304" s="113">
        <v>0</v>
      </c>
    </row>
    <row r="1305" spans="2:4">
      <c r="B1305" s="129" t="s">
        <v>290</v>
      </c>
      <c r="C1305" s="130">
        <v>2619699999</v>
      </c>
      <c r="D1305" s="130">
        <v>112794385.09</v>
      </c>
    </row>
    <row r="1306" spans="2:4">
      <c r="B1306" s="131" t="s">
        <v>485</v>
      </c>
      <c r="C1306" s="113">
        <v>2619699999</v>
      </c>
      <c r="D1306" s="113">
        <v>112794385.09</v>
      </c>
    </row>
    <row r="1307" spans="2:4">
      <c r="B1307" s="132" t="s">
        <v>977</v>
      </c>
      <c r="C1307" s="113">
        <v>2619699999</v>
      </c>
      <c r="D1307" s="113">
        <v>112794385.09</v>
      </c>
    </row>
    <row r="1308" spans="2:4">
      <c r="B1308" s="64" t="s">
        <v>498</v>
      </c>
      <c r="C1308" s="113">
        <v>383266082</v>
      </c>
      <c r="D1308" s="113">
        <v>45066528.629999995</v>
      </c>
    </row>
    <row r="1309" spans="2:4">
      <c r="B1309" s="129" t="s">
        <v>287</v>
      </c>
      <c r="C1309" s="130">
        <v>367884646</v>
      </c>
      <c r="D1309" s="130">
        <v>45066528.629999995</v>
      </c>
    </row>
    <row r="1310" spans="2:4">
      <c r="B1310" s="131" t="s">
        <v>499</v>
      </c>
      <c r="C1310" s="113">
        <v>2855017</v>
      </c>
      <c r="D1310" s="113">
        <v>0</v>
      </c>
    </row>
    <row r="1311" spans="2:4">
      <c r="B1311" s="132" t="s">
        <v>990</v>
      </c>
      <c r="C1311" s="113">
        <v>2855017</v>
      </c>
      <c r="D1311" s="113">
        <v>0</v>
      </c>
    </row>
    <row r="1312" spans="2:4">
      <c r="B1312" s="131" t="s">
        <v>500</v>
      </c>
      <c r="C1312" s="113">
        <v>3931943</v>
      </c>
      <c r="D1312" s="113">
        <v>0</v>
      </c>
    </row>
    <row r="1313" spans="2:4">
      <c r="B1313" s="132" t="s">
        <v>991</v>
      </c>
      <c r="C1313" s="113">
        <v>3931943</v>
      </c>
      <c r="D1313" s="113">
        <v>0</v>
      </c>
    </row>
    <row r="1314" spans="2:4">
      <c r="B1314" s="131" t="s">
        <v>1665</v>
      </c>
      <c r="C1314" s="113">
        <v>0</v>
      </c>
      <c r="D1314" s="113">
        <v>0</v>
      </c>
    </row>
    <row r="1315" spans="2:4">
      <c r="B1315" s="132" t="s">
        <v>1666</v>
      </c>
      <c r="C1315" s="113">
        <v>0</v>
      </c>
      <c r="D1315" s="113">
        <v>0</v>
      </c>
    </row>
    <row r="1316" spans="2:4">
      <c r="B1316" s="131" t="s">
        <v>1667</v>
      </c>
      <c r="C1316" s="113">
        <v>0</v>
      </c>
      <c r="D1316" s="113">
        <v>0</v>
      </c>
    </row>
    <row r="1317" spans="2:4">
      <c r="B1317" s="132" t="s">
        <v>1668</v>
      </c>
      <c r="C1317" s="113">
        <v>0</v>
      </c>
      <c r="D1317" s="113">
        <v>0</v>
      </c>
    </row>
    <row r="1318" spans="2:4">
      <c r="B1318" s="131" t="s">
        <v>1669</v>
      </c>
      <c r="C1318" s="113">
        <v>0</v>
      </c>
      <c r="D1318" s="113">
        <v>0</v>
      </c>
    </row>
    <row r="1319" spans="2:4">
      <c r="B1319" s="132" t="s">
        <v>1670</v>
      </c>
      <c r="C1319" s="113">
        <v>0</v>
      </c>
      <c r="D1319" s="113">
        <v>0</v>
      </c>
    </row>
    <row r="1320" spans="2:4">
      <c r="B1320" s="131" t="s">
        <v>501</v>
      </c>
      <c r="C1320" s="113">
        <v>4624657</v>
      </c>
      <c r="D1320" s="113">
        <v>0</v>
      </c>
    </row>
    <row r="1321" spans="2:4">
      <c r="B1321" s="132" t="s">
        <v>992</v>
      </c>
      <c r="C1321" s="113">
        <v>4624657</v>
      </c>
      <c r="D1321" s="113">
        <v>0</v>
      </c>
    </row>
    <row r="1322" spans="2:4">
      <c r="B1322" s="131" t="s">
        <v>502</v>
      </c>
      <c r="C1322" s="113">
        <v>2489528</v>
      </c>
      <c r="D1322" s="113">
        <v>2473290.25</v>
      </c>
    </row>
    <row r="1323" spans="2:4">
      <c r="B1323" s="132" t="s">
        <v>993</v>
      </c>
      <c r="C1323" s="113">
        <v>2489528</v>
      </c>
      <c r="D1323" s="113">
        <v>2473290.25</v>
      </c>
    </row>
    <row r="1324" spans="2:4">
      <c r="B1324" s="131" t="s">
        <v>1817</v>
      </c>
      <c r="C1324" s="113">
        <v>0</v>
      </c>
      <c r="D1324" s="113">
        <v>0</v>
      </c>
    </row>
    <row r="1325" spans="2:4">
      <c r="B1325" s="132" t="s">
        <v>1818</v>
      </c>
      <c r="C1325" s="113">
        <v>0</v>
      </c>
      <c r="D1325" s="113">
        <v>0</v>
      </c>
    </row>
    <row r="1326" spans="2:4">
      <c r="B1326" s="131" t="s">
        <v>1819</v>
      </c>
      <c r="C1326" s="113">
        <v>0</v>
      </c>
      <c r="D1326" s="113">
        <v>0</v>
      </c>
    </row>
    <row r="1327" spans="2:4">
      <c r="B1327" s="132" t="s">
        <v>1820</v>
      </c>
      <c r="C1327" s="113">
        <v>0</v>
      </c>
      <c r="D1327" s="113">
        <v>0</v>
      </c>
    </row>
    <row r="1328" spans="2:4">
      <c r="B1328" s="131" t="s">
        <v>503</v>
      </c>
      <c r="C1328" s="113">
        <v>350000000</v>
      </c>
      <c r="D1328" s="113">
        <v>27089745.199999999</v>
      </c>
    </row>
    <row r="1329" spans="2:4">
      <c r="B1329" s="132" t="s">
        <v>994</v>
      </c>
      <c r="C1329" s="113">
        <v>350000000</v>
      </c>
      <c r="D1329" s="113">
        <v>27089745.199999999</v>
      </c>
    </row>
    <row r="1330" spans="2:4">
      <c r="B1330" s="131" t="s">
        <v>504</v>
      </c>
      <c r="C1330" s="113">
        <v>2483832</v>
      </c>
      <c r="D1330" s="113">
        <v>0</v>
      </c>
    </row>
    <row r="1331" spans="2:4">
      <c r="B1331" s="132" t="s">
        <v>995</v>
      </c>
      <c r="C1331" s="113">
        <v>2483832</v>
      </c>
      <c r="D1331" s="113">
        <v>0</v>
      </c>
    </row>
    <row r="1332" spans="2:4">
      <c r="B1332" s="131" t="s">
        <v>1375</v>
      </c>
      <c r="C1332" s="113">
        <v>0</v>
      </c>
      <c r="D1332" s="113">
        <v>15503493.18</v>
      </c>
    </row>
    <row r="1333" spans="2:4">
      <c r="B1333" s="132" t="s">
        <v>1376</v>
      </c>
      <c r="C1333" s="113">
        <v>0</v>
      </c>
      <c r="D1333" s="113">
        <v>15503493.18</v>
      </c>
    </row>
    <row r="1334" spans="2:4">
      <c r="B1334" s="131" t="s">
        <v>505</v>
      </c>
      <c r="C1334" s="113">
        <v>1499669</v>
      </c>
      <c r="D1334" s="113">
        <v>0</v>
      </c>
    </row>
    <row r="1335" spans="2:4">
      <c r="B1335" s="132" t="s">
        <v>996</v>
      </c>
      <c r="C1335" s="113">
        <v>1499669</v>
      </c>
      <c r="D1335" s="113">
        <v>0</v>
      </c>
    </row>
    <row r="1336" spans="2:4">
      <c r="B1336" s="129" t="s">
        <v>304</v>
      </c>
      <c r="C1336" s="130">
        <v>0</v>
      </c>
      <c r="D1336" s="130">
        <v>0</v>
      </c>
    </row>
    <row r="1337" spans="2:4">
      <c r="B1337" s="131" t="s">
        <v>1454</v>
      </c>
      <c r="C1337" s="113">
        <v>0</v>
      </c>
      <c r="D1337" s="113">
        <v>0</v>
      </c>
    </row>
    <row r="1338" spans="2:4">
      <c r="B1338" s="132" t="s">
        <v>1455</v>
      </c>
      <c r="C1338" s="113">
        <v>0</v>
      </c>
      <c r="D1338" s="113">
        <v>0</v>
      </c>
    </row>
    <row r="1339" spans="2:4">
      <c r="B1339" s="129" t="s">
        <v>291</v>
      </c>
      <c r="C1339" s="130">
        <v>15381436</v>
      </c>
      <c r="D1339" s="130">
        <v>0</v>
      </c>
    </row>
    <row r="1340" spans="2:4">
      <c r="B1340" s="131" t="s">
        <v>288</v>
      </c>
      <c r="C1340" s="113">
        <v>11755940</v>
      </c>
      <c r="D1340" s="113">
        <v>0</v>
      </c>
    </row>
    <row r="1341" spans="2:4">
      <c r="B1341" s="132" t="s">
        <v>997</v>
      </c>
      <c r="C1341" s="113">
        <v>234000</v>
      </c>
      <c r="D1341" s="113">
        <v>0</v>
      </c>
    </row>
    <row r="1342" spans="2:4">
      <c r="B1342" s="132" t="s">
        <v>998</v>
      </c>
      <c r="C1342" s="113">
        <v>11521940</v>
      </c>
      <c r="D1342" s="113">
        <v>0</v>
      </c>
    </row>
    <row r="1343" spans="2:4">
      <c r="B1343" s="131" t="s">
        <v>2380</v>
      </c>
      <c r="C1343" s="113">
        <v>3625496</v>
      </c>
      <c r="D1343" s="113">
        <v>0</v>
      </c>
    </row>
    <row r="1344" spans="2:4">
      <c r="B1344" s="132" t="s">
        <v>999</v>
      </c>
      <c r="C1344" s="113">
        <v>3625496</v>
      </c>
      <c r="D1344" s="113">
        <v>0</v>
      </c>
    </row>
    <row r="1345" spans="2:4">
      <c r="B1345" s="64" t="s">
        <v>506</v>
      </c>
      <c r="C1345" s="113">
        <v>1787798715</v>
      </c>
      <c r="D1345" s="113">
        <v>672420900.52999997</v>
      </c>
    </row>
    <row r="1346" spans="2:4">
      <c r="B1346" s="129" t="s">
        <v>287</v>
      </c>
      <c r="C1346" s="130">
        <v>1774470715</v>
      </c>
      <c r="D1346" s="130">
        <v>672420900.52999997</v>
      </c>
    </row>
    <row r="1347" spans="2:4">
      <c r="B1347" s="131" t="s">
        <v>288</v>
      </c>
      <c r="C1347" s="113">
        <v>2050000</v>
      </c>
      <c r="D1347" s="113">
        <v>0</v>
      </c>
    </row>
    <row r="1348" spans="2:4">
      <c r="B1348" s="132" t="s">
        <v>1000</v>
      </c>
      <c r="C1348" s="113">
        <v>2050000</v>
      </c>
      <c r="D1348" s="113">
        <v>0</v>
      </c>
    </row>
    <row r="1349" spans="2:4">
      <c r="B1349" s="131" t="s">
        <v>2381</v>
      </c>
      <c r="C1349" s="113">
        <v>0</v>
      </c>
      <c r="D1349" s="113">
        <v>0</v>
      </c>
    </row>
    <row r="1350" spans="2:4">
      <c r="B1350" s="132" t="s">
        <v>1671</v>
      </c>
      <c r="C1350" s="113">
        <v>0</v>
      </c>
      <c r="D1350" s="113">
        <v>0</v>
      </c>
    </row>
    <row r="1351" spans="2:4">
      <c r="B1351" s="131" t="s">
        <v>507</v>
      </c>
      <c r="C1351" s="113">
        <v>791959</v>
      </c>
      <c r="D1351" s="113">
        <v>712762.92</v>
      </c>
    </row>
    <row r="1352" spans="2:4">
      <c r="B1352" s="132" t="s">
        <v>1001</v>
      </c>
      <c r="C1352" s="113">
        <v>791959</v>
      </c>
      <c r="D1352" s="113">
        <v>712762.92</v>
      </c>
    </row>
    <row r="1353" spans="2:4">
      <c r="B1353" s="131" t="s">
        <v>1672</v>
      </c>
      <c r="C1353" s="113">
        <v>0</v>
      </c>
      <c r="D1353" s="113">
        <v>0</v>
      </c>
    </row>
    <row r="1354" spans="2:4">
      <c r="B1354" s="132" t="s">
        <v>1673</v>
      </c>
      <c r="C1354" s="113">
        <v>0</v>
      </c>
      <c r="D1354" s="113">
        <v>0</v>
      </c>
    </row>
    <row r="1355" spans="2:4">
      <c r="B1355" s="131" t="s">
        <v>1674</v>
      </c>
      <c r="C1355" s="113">
        <v>0</v>
      </c>
      <c r="D1355" s="113">
        <v>0</v>
      </c>
    </row>
    <row r="1356" spans="2:4">
      <c r="B1356" s="132" t="s">
        <v>1675</v>
      </c>
      <c r="C1356" s="113">
        <v>0</v>
      </c>
      <c r="D1356" s="113">
        <v>0</v>
      </c>
    </row>
    <row r="1357" spans="2:4">
      <c r="B1357" s="131" t="s">
        <v>1676</v>
      </c>
      <c r="C1357" s="113">
        <v>0</v>
      </c>
      <c r="D1357" s="113">
        <v>0</v>
      </c>
    </row>
    <row r="1358" spans="2:4">
      <c r="B1358" s="132" t="s">
        <v>1677</v>
      </c>
      <c r="C1358" s="113">
        <v>0</v>
      </c>
      <c r="D1358" s="113">
        <v>0</v>
      </c>
    </row>
    <row r="1359" spans="2:4">
      <c r="B1359" s="131" t="s">
        <v>1678</v>
      </c>
      <c r="C1359" s="113">
        <v>0</v>
      </c>
      <c r="D1359" s="113">
        <v>0</v>
      </c>
    </row>
    <row r="1360" spans="2:4">
      <c r="B1360" s="132" t="s">
        <v>1679</v>
      </c>
      <c r="C1360" s="113">
        <v>0</v>
      </c>
      <c r="D1360" s="113">
        <v>0</v>
      </c>
    </row>
    <row r="1361" spans="2:4">
      <c r="B1361" s="131" t="s">
        <v>1680</v>
      </c>
      <c r="C1361" s="113">
        <v>0</v>
      </c>
      <c r="D1361" s="113">
        <v>0</v>
      </c>
    </row>
    <row r="1362" spans="2:4">
      <c r="B1362" s="132" t="s">
        <v>1681</v>
      </c>
      <c r="C1362" s="113">
        <v>0</v>
      </c>
      <c r="D1362" s="113">
        <v>0</v>
      </c>
    </row>
    <row r="1363" spans="2:4">
      <c r="B1363" s="131" t="s">
        <v>1682</v>
      </c>
      <c r="C1363" s="113">
        <v>0</v>
      </c>
      <c r="D1363" s="113">
        <v>0</v>
      </c>
    </row>
    <row r="1364" spans="2:4">
      <c r="B1364" s="132" t="s">
        <v>1683</v>
      </c>
      <c r="C1364" s="113">
        <v>0</v>
      </c>
      <c r="D1364" s="113">
        <v>0</v>
      </c>
    </row>
    <row r="1365" spans="2:4">
      <c r="B1365" s="131" t="s">
        <v>1684</v>
      </c>
      <c r="C1365" s="113">
        <v>0</v>
      </c>
      <c r="D1365" s="113">
        <v>0</v>
      </c>
    </row>
    <row r="1366" spans="2:4">
      <c r="B1366" s="132" t="s">
        <v>1685</v>
      </c>
      <c r="C1366" s="113">
        <v>0</v>
      </c>
      <c r="D1366" s="113">
        <v>0</v>
      </c>
    </row>
    <row r="1367" spans="2:4">
      <c r="B1367" s="131" t="s">
        <v>1686</v>
      </c>
      <c r="C1367" s="113">
        <v>0</v>
      </c>
      <c r="D1367" s="113">
        <v>0</v>
      </c>
    </row>
    <row r="1368" spans="2:4">
      <c r="B1368" s="132" t="s">
        <v>1687</v>
      </c>
      <c r="C1368" s="113">
        <v>0</v>
      </c>
      <c r="D1368" s="113">
        <v>0</v>
      </c>
    </row>
    <row r="1369" spans="2:4">
      <c r="B1369" s="131" t="s">
        <v>1688</v>
      </c>
      <c r="C1369" s="113">
        <v>0</v>
      </c>
      <c r="D1369" s="113">
        <v>0</v>
      </c>
    </row>
    <row r="1370" spans="2:4">
      <c r="B1370" s="132" t="s">
        <v>1689</v>
      </c>
      <c r="C1370" s="113">
        <v>0</v>
      </c>
      <c r="D1370" s="113">
        <v>0</v>
      </c>
    </row>
    <row r="1371" spans="2:4">
      <c r="B1371" s="131" t="s">
        <v>508</v>
      </c>
      <c r="C1371" s="113">
        <v>1071015</v>
      </c>
      <c r="D1371" s="113">
        <v>0</v>
      </c>
    </row>
    <row r="1372" spans="2:4">
      <c r="B1372" s="132" t="s">
        <v>1002</v>
      </c>
      <c r="C1372" s="113">
        <v>1071015</v>
      </c>
      <c r="D1372" s="113">
        <v>0</v>
      </c>
    </row>
    <row r="1373" spans="2:4">
      <c r="B1373" s="131" t="s">
        <v>509</v>
      </c>
      <c r="C1373" s="113">
        <v>9371457</v>
      </c>
      <c r="D1373" s="113">
        <v>7634484.1200000001</v>
      </c>
    </row>
    <row r="1374" spans="2:4">
      <c r="B1374" s="132" t="s">
        <v>1003</v>
      </c>
      <c r="C1374" s="113">
        <v>9371457</v>
      </c>
      <c r="D1374" s="113">
        <v>7634484.1200000001</v>
      </c>
    </row>
    <row r="1375" spans="2:4">
      <c r="B1375" s="131" t="s">
        <v>510</v>
      </c>
      <c r="C1375" s="113">
        <v>583800000</v>
      </c>
      <c r="D1375" s="113">
        <v>95217228.079999998</v>
      </c>
    </row>
    <row r="1376" spans="2:4">
      <c r="B1376" s="132" t="s">
        <v>1004</v>
      </c>
      <c r="C1376" s="113">
        <v>583800000</v>
      </c>
      <c r="D1376" s="113">
        <v>95217228.079999998</v>
      </c>
    </row>
    <row r="1377" spans="2:4">
      <c r="B1377" s="131" t="s">
        <v>511</v>
      </c>
      <c r="C1377" s="113">
        <v>2115619</v>
      </c>
      <c r="D1377" s="113">
        <v>0</v>
      </c>
    </row>
    <row r="1378" spans="2:4">
      <c r="B1378" s="132" t="s">
        <v>1005</v>
      </c>
      <c r="C1378" s="113">
        <v>2115619</v>
      </c>
      <c r="D1378" s="113">
        <v>0</v>
      </c>
    </row>
    <row r="1379" spans="2:4">
      <c r="B1379" s="131" t="s">
        <v>512</v>
      </c>
      <c r="C1379" s="113">
        <v>8693414</v>
      </c>
      <c r="D1379" s="113">
        <v>0</v>
      </c>
    </row>
    <row r="1380" spans="2:4">
      <c r="B1380" s="132" t="s">
        <v>1006</v>
      </c>
      <c r="C1380" s="113">
        <v>8693414</v>
      </c>
      <c r="D1380" s="113">
        <v>0</v>
      </c>
    </row>
    <row r="1381" spans="2:4">
      <c r="B1381" s="131" t="s">
        <v>1972</v>
      </c>
      <c r="C1381" s="113">
        <v>0</v>
      </c>
      <c r="D1381" s="113">
        <v>0</v>
      </c>
    </row>
    <row r="1382" spans="2:4">
      <c r="B1382" s="132" t="s">
        <v>1973</v>
      </c>
      <c r="C1382" s="113">
        <v>0</v>
      </c>
      <c r="D1382" s="113">
        <v>0</v>
      </c>
    </row>
    <row r="1383" spans="2:4">
      <c r="B1383" s="131" t="s">
        <v>1974</v>
      </c>
      <c r="C1383" s="113">
        <v>0</v>
      </c>
      <c r="D1383" s="113">
        <v>0</v>
      </c>
    </row>
    <row r="1384" spans="2:4">
      <c r="B1384" s="132" t="s">
        <v>1975</v>
      </c>
      <c r="C1384" s="113">
        <v>0</v>
      </c>
      <c r="D1384" s="113">
        <v>0</v>
      </c>
    </row>
    <row r="1385" spans="2:4">
      <c r="B1385" s="131" t="s">
        <v>1976</v>
      </c>
      <c r="C1385" s="113">
        <v>0</v>
      </c>
      <c r="D1385" s="113">
        <v>0</v>
      </c>
    </row>
    <row r="1386" spans="2:4">
      <c r="B1386" s="132" t="s">
        <v>1977</v>
      </c>
      <c r="C1386" s="113">
        <v>0</v>
      </c>
      <c r="D1386" s="113">
        <v>0</v>
      </c>
    </row>
    <row r="1387" spans="2:4">
      <c r="B1387" s="131" t="s">
        <v>1978</v>
      </c>
      <c r="C1387" s="113">
        <v>0</v>
      </c>
      <c r="D1387" s="113">
        <v>0</v>
      </c>
    </row>
    <row r="1388" spans="2:4">
      <c r="B1388" s="132" t="s">
        <v>1979</v>
      </c>
      <c r="C1388" s="113">
        <v>0</v>
      </c>
      <c r="D1388" s="113">
        <v>0</v>
      </c>
    </row>
    <row r="1389" spans="2:4">
      <c r="B1389" s="131" t="s">
        <v>1980</v>
      </c>
      <c r="C1389" s="113">
        <v>0</v>
      </c>
      <c r="D1389" s="113">
        <v>0</v>
      </c>
    </row>
    <row r="1390" spans="2:4">
      <c r="B1390" s="132" t="s">
        <v>1981</v>
      </c>
      <c r="C1390" s="113">
        <v>0</v>
      </c>
      <c r="D1390" s="113">
        <v>0</v>
      </c>
    </row>
    <row r="1391" spans="2:4">
      <c r="B1391" s="131" t="s">
        <v>1982</v>
      </c>
      <c r="C1391" s="113">
        <v>0</v>
      </c>
      <c r="D1391" s="113">
        <v>0</v>
      </c>
    </row>
    <row r="1392" spans="2:4">
      <c r="B1392" s="132" t="s">
        <v>1983</v>
      </c>
      <c r="C1392" s="113">
        <v>0</v>
      </c>
      <c r="D1392" s="113">
        <v>0</v>
      </c>
    </row>
    <row r="1393" spans="2:4">
      <c r="B1393" s="131" t="s">
        <v>2382</v>
      </c>
      <c r="C1393" s="113">
        <v>0</v>
      </c>
      <c r="D1393" s="113">
        <v>0</v>
      </c>
    </row>
    <row r="1394" spans="2:4">
      <c r="B1394" s="132" t="s">
        <v>1984</v>
      </c>
      <c r="C1394" s="113">
        <v>0</v>
      </c>
      <c r="D1394" s="113">
        <v>0</v>
      </c>
    </row>
    <row r="1395" spans="2:4">
      <c r="B1395" s="131" t="s">
        <v>513</v>
      </c>
      <c r="C1395" s="113">
        <v>250254236</v>
      </c>
      <c r="D1395" s="113">
        <v>293876442.93000001</v>
      </c>
    </row>
    <row r="1396" spans="2:4">
      <c r="B1396" s="132" t="s">
        <v>1007</v>
      </c>
      <c r="C1396" s="113">
        <v>250254236</v>
      </c>
      <c r="D1396" s="113">
        <v>293876442.93000001</v>
      </c>
    </row>
    <row r="1397" spans="2:4">
      <c r="B1397" s="131" t="s">
        <v>1985</v>
      </c>
      <c r="C1397" s="113">
        <v>0</v>
      </c>
      <c r="D1397" s="113">
        <v>0</v>
      </c>
    </row>
    <row r="1398" spans="2:4">
      <c r="B1398" s="132" t="s">
        <v>1986</v>
      </c>
      <c r="C1398" s="113">
        <v>0</v>
      </c>
      <c r="D1398" s="113">
        <v>0</v>
      </c>
    </row>
    <row r="1399" spans="2:4">
      <c r="B1399" s="131" t="s">
        <v>1987</v>
      </c>
      <c r="C1399" s="113">
        <v>0</v>
      </c>
      <c r="D1399" s="113">
        <v>0</v>
      </c>
    </row>
    <row r="1400" spans="2:4">
      <c r="B1400" s="132" t="s">
        <v>1988</v>
      </c>
      <c r="C1400" s="113">
        <v>0</v>
      </c>
      <c r="D1400" s="113">
        <v>0</v>
      </c>
    </row>
    <row r="1401" spans="2:4">
      <c r="B1401" s="131" t="s">
        <v>1989</v>
      </c>
      <c r="C1401" s="113">
        <v>0</v>
      </c>
      <c r="D1401" s="113">
        <v>0</v>
      </c>
    </row>
    <row r="1402" spans="2:4">
      <c r="B1402" s="132" t="s">
        <v>1990</v>
      </c>
      <c r="C1402" s="113">
        <v>0</v>
      </c>
      <c r="D1402" s="113">
        <v>0</v>
      </c>
    </row>
    <row r="1403" spans="2:4">
      <c r="B1403" s="131" t="s">
        <v>1991</v>
      </c>
      <c r="C1403" s="113">
        <v>0</v>
      </c>
      <c r="D1403" s="113">
        <v>0</v>
      </c>
    </row>
    <row r="1404" spans="2:4">
      <c r="B1404" s="132" t="s">
        <v>1992</v>
      </c>
      <c r="C1404" s="113">
        <v>0</v>
      </c>
      <c r="D1404" s="113">
        <v>0</v>
      </c>
    </row>
    <row r="1405" spans="2:4">
      <c r="B1405" s="131" t="s">
        <v>1993</v>
      </c>
      <c r="C1405" s="113">
        <v>0</v>
      </c>
      <c r="D1405" s="113">
        <v>0</v>
      </c>
    </row>
    <row r="1406" spans="2:4">
      <c r="B1406" s="132" t="s">
        <v>1994</v>
      </c>
      <c r="C1406" s="113">
        <v>0</v>
      </c>
      <c r="D1406" s="113">
        <v>0</v>
      </c>
    </row>
    <row r="1407" spans="2:4">
      <c r="B1407" s="131" t="s">
        <v>1995</v>
      </c>
      <c r="C1407" s="113">
        <v>0</v>
      </c>
      <c r="D1407" s="113">
        <v>0</v>
      </c>
    </row>
    <row r="1408" spans="2:4">
      <c r="B1408" s="132" t="s">
        <v>1996</v>
      </c>
      <c r="C1408" s="113">
        <v>0</v>
      </c>
      <c r="D1408" s="113">
        <v>0</v>
      </c>
    </row>
    <row r="1409" spans="2:4">
      <c r="B1409" s="131" t="s">
        <v>2383</v>
      </c>
      <c r="C1409" s="113">
        <v>0</v>
      </c>
      <c r="D1409" s="113">
        <v>0</v>
      </c>
    </row>
    <row r="1410" spans="2:4">
      <c r="B1410" s="132" t="s">
        <v>1997</v>
      </c>
      <c r="C1410" s="113">
        <v>0</v>
      </c>
      <c r="D1410" s="113">
        <v>0</v>
      </c>
    </row>
    <row r="1411" spans="2:4">
      <c r="B1411" s="131" t="s">
        <v>514</v>
      </c>
      <c r="C1411" s="113">
        <v>12333353</v>
      </c>
      <c r="D1411" s="113">
        <v>0</v>
      </c>
    </row>
    <row r="1412" spans="2:4">
      <c r="B1412" s="132" t="s">
        <v>1008</v>
      </c>
      <c r="C1412" s="113">
        <v>12333353</v>
      </c>
      <c r="D1412" s="113">
        <v>0</v>
      </c>
    </row>
    <row r="1413" spans="2:4">
      <c r="B1413" s="131" t="s">
        <v>2384</v>
      </c>
      <c r="C1413" s="113">
        <v>0</v>
      </c>
      <c r="D1413" s="113">
        <v>0</v>
      </c>
    </row>
    <row r="1414" spans="2:4">
      <c r="B1414" s="132" t="s">
        <v>1998</v>
      </c>
      <c r="C1414" s="113">
        <v>0</v>
      </c>
      <c r="D1414" s="113">
        <v>0</v>
      </c>
    </row>
    <row r="1415" spans="2:4">
      <c r="B1415" s="131" t="s">
        <v>515</v>
      </c>
      <c r="C1415" s="113">
        <v>3615287</v>
      </c>
      <c r="D1415" s="113">
        <v>0</v>
      </c>
    </row>
    <row r="1416" spans="2:4">
      <c r="B1416" s="132" t="s">
        <v>1009</v>
      </c>
      <c r="C1416" s="113">
        <v>3615287</v>
      </c>
      <c r="D1416" s="113">
        <v>0</v>
      </c>
    </row>
    <row r="1417" spans="2:4">
      <c r="B1417" s="131" t="s">
        <v>516</v>
      </c>
      <c r="C1417" s="113">
        <v>891026954</v>
      </c>
      <c r="D1417" s="113">
        <v>274979982.48000002</v>
      </c>
    </row>
    <row r="1418" spans="2:4">
      <c r="B1418" s="132" t="s">
        <v>1010</v>
      </c>
      <c r="C1418" s="113">
        <v>891026954</v>
      </c>
      <c r="D1418" s="113">
        <v>274979982.48000002</v>
      </c>
    </row>
    <row r="1419" spans="2:4">
      <c r="B1419" s="131" t="s">
        <v>517</v>
      </c>
      <c r="C1419" s="113">
        <v>2483832</v>
      </c>
      <c r="D1419" s="113">
        <v>0</v>
      </c>
    </row>
    <row r="1420" spans="2:4">
      <c r="B1420" s="132" t="s">
        <v>1011</v>
      </c>
      <c r="C1420" s="113">
        <v>2483832</v>
      </c>
      <c r="D1420" s="113">
        <v>0</v>
      </c>
    </row>
    <row r="1421" spans="2:4">
      <c r="B1421" s="131" t="s">
        <v>518</v>
      </c>
      <c r="C1421" s="113">
        <v>6863589</v>
      </c>
      <c r="D1421" s="113">
        <v>0</v>
      </c>
    </row>
    <row r="1422" spans="2:4">
      <c r="B1422" s="132" t="s">
        <v>1012</v>
      </c>
      <c r="C1422" s="113">
        <v>6863589</v>
      </c>
      <c r="D1422" s="113">
        <v>0</v>
      </c>
    </row>
    <row r="1423" spans="2:4">
      <c r="B1423" s="129" t="s">
        <v>304</v>
      </c>
      <c r="C1423" s="130">
        <v>0</v>
      </c>
      <c r="D1423" s="130">
        <v>0</v>
      </c>
    </row>
    <row r="1424" spans="2:4">
      <c r="B1424" s="131" t="s">
        <v>2826</v>
      </c>
      <c r="C1424" s="113">
        <v>0</v>
      </c>
      <c r="D1424" s="113">
        <v>0</v>
      </c>
    </row>
    <row r="1425" spans="2:4">
      <c r="B1425" s="132" t="s">
        <v>2827</v>
      </c>
      <c r="C1425" s="113">
        <v>0</v>
      </c>
      <c r="D1425" s="113">
        <v>0</v>
      </c>
    </row>
    <row r="1426" spans="2:4">
      <c r="B1426" s="129" t="s">
        <v>291</v>
      </c>
      <c r="C1426" s="130">
        <v>13328000</v>
      </c>
      <c r="D1426" s="130">
        <v>0</v>
      </c>
    </row>
    <row r="1427" spans="2:4">
      <c r="B1427" s="131" t="s">
        <v>288</v>
      </c>
      <c r="C1427" s="113">
        <v>13328000</v>
      </c>
      <c r="D1427" s="113">
        <v>0</v>
      </c>
    </row>
    <row r="1428" spans="2:4">
      <c r="B1428" s="132" t="s">
        <v>1000</v>
      </c>
      <c r="C1428" s="113">
        <v>13328000</v>
      </c>
      <c r="D1428" s="113">
        <v>0</v>
      </c>
    </row>
    <row r="1429" spans="2:4">
      <c r="B1429" s="64" t="s">
        <v>519</v>
      </c>
      <c r="C1429" s="113">
        <v>1155833545</v>
      </c>
      <c r="D1429" s="113">
        <v>319053497.31</v>
      </c>
    </row>
    <row r="1430" spans="2:4">
      <c r="B1430" s="129" t="s">
        <v>287</v>
      </c>
      <c r="C1430" s="130">
        <v>1155833545</v>
      </c>
      <c r="D1430" s="130">
        <v>319053497.31</v>
      </c>
    </row>
    <row r="1431" spans="2:4">
      <c r="B1431" s="131" t="s">
        <v>2828</v>
      </c>
      <c r="C1431" s="113">
        <v>0</v>
      </c>
      <c r="D1431" s="113">
        <v>0</v>
      </c>
    </row>
    <row r="1432" spans="2:4">
      <c r="B1432" s="132" t="s">
        <v>2829</v>
      </c>
      <c r="C1432" s="113">
        <v>0</v>
      </c>
      <c r="D1432" s="113">
        <v>0</v>
      </c>
    </row>
    <row r="1433" spans="2:4">
      <c r="B1433" s="131" t="s">
        <v>520</v>
      </c>
      <c r="C1433" s="113">
        <v>30000000</v>
      </c>
      <c r="D1433" s="113">
        <v>4387128.97</v>
      </c>
    </row>
    <row r="1434" spans="2:4">
      <c r="B1434" s="132" t="s">
        <v>1013</v>
      </c>
      <c r="C1434" s="113">
        <v>30000000</v>
      </c>
      <c r="D1434" s="113">
        <v>4387128.97</v>
      </c>
    </row>
    <row r="1435" spans="2:4">
      <c r="B1435" s="131" t="s">
        <v>2385</v>
      </c>
      <c r="C1435" s="113">
        <v>28001108</v>
      </c>
      <c r="D1435" s="113">
        <v>24952401.350000001</v>
      </c>
    </row>
    <row r="1436" spans="2:4">
      <c r="B1436" s="132" t="s">
        <v>1014</v>
      </c>
      <c r="C1436" s="113">
        <v>28001108</v>
      </c>
      <c r="D1436" s="113">
        <v>24952401.350000001</v>
      </c>
    </row>
    <row r="1437" spans="2:4">
      <c r="B1437" s="131" t="s">
        <v>2830</v>
      </c>
      <c r="C1437" s="113">
        <v>0</v>
      </c>
      <c r="D1437" s="113">
        <v>0</v>
      </c>
    </row>
    <row r="1438" spans="2:4">
      <c r="B1438" s="132" t="s">
        <v>2831</v>
      </c>
      <c r="C1438" s="113">
        <v>0</v>
      </c>
      <c r="D1438" s="113">
        <v>0</v>
      </c>
    </row>
    <row r="1439" spans="2:4">
      <c r="B1439" s="131" t="s">
        <v>2832</v>
      </c>
      <c r="C1439" s="113">
        <v>0</v>
      </c>
      <c r="D1439" s="113">
        <v>0</v>
      </c>
    </row>
    <row r="1440" spans="2:4">
      <c r="B1440" s="132" t="s">
        <v>2833</v>
      </c>
      <c r="C1440" s="113">
        <v>0</v>
      </c>
      <c r="D1440" s="113">
        <v>0</v>
      </c>
    </row>
    <row r="1441" spans="2:4">
      <c r="B1441" s="131" t="s">
        <v>2834</v>
      </c>
      <c r="C1441" s="113">
        <v>0</v>
      </c>
      <c r="D1441" s="113">
        <v>0</v>
      </c>
    </row>
    <row r="1442" spans="2:4">
      <c r="B1442" s="132" t="s">
        <v>2835</v>
      </c>
      <c r="C1442" s="113">
        <v>0</v>
      </c>
      <c r="D1442" s="113">
        <v>0</v>
      </c>
    </row>
    <row r="1443" spans="2:4">
      <c r="B1443" s="131" t="s">
        <v>2836</v>
      </c>
      <c r="C1443" s="113">
        <v>0</v>
      </c>
      <c r="D1443" s="113">
        <v>0</v>
      </c>
    </row>
    <row r="1444" spans="2:4">
      <c r="B1444" s="132" t="s">
        <v>2837</v>
      </c>
      <c r="C1444" s="113">
        <v>0</v>
      </c>
      <c r="D1444" s="113">
        <v>0</v>
      </c>
    </row>
    <row r="1445" spans="2:4">
      <c r="B1445" s="131" t="s">
        <v>2838</v>
      </c>
      <c r="C1445" s="113">
        <v>0</v>
      </c>
      <c r="D1445" s="113">
        <v>0</v>
      </c>
    </row>
    <row r="1446" spans="2:4">
      <c r="B1446" s="132" t="s">
        <v>2839</v>
      </c>
      <c r="C1446" s="113">
        <v>0</v>
      </c>
      <c r="D1446" s="113">
        <v>0</v>
      </c>
    </row>
    <row r="1447" spans="2:4">
      <c r="B1447" s="131" t="s">
        <v>2840</v>
      </c>
      <c r="C1447" s="113">
        <v>0</v>
      </c>
      <c r="D1447" s="113">
        <v>0</v>
      </c>
    </row>
    <row r="1448" spans="2:4">
      <c r="B1448" s="132" t="s">
        <v>2841</v>
      </c>
      <c r="C1448" s="113">
        <v>0</v>
      </c>
      <c r="D1448" s="113">
        <v>0</v>
      </c>
    </row>
    <row r="1449" spans="2:4">
      <c r="B1449" s="131" t="s">
        <v>521</v>
      </c>
      <c r="C1449" s="113">
        <v>137862646</v>
      </c>
      <c r="D1449" s="113">
        <v>0</v>
      </c>
    </row>
    <row r="1450" spans="2:4">
      <c r="B1450" s="132" t="s">
        <v>1015</v>
      </c>
      <c r="C1450" s="113">
        <v>137862646</v>
      </c>
      <c r="D1450" s="113">
        <v>0</v>
      </c>
    </row>
    <row r="1451" spans="2:4">
      <c r="B1451" s="131" t="s">
        <v>2842</v>
      </c>
      <c r="C1451" s="113">
        <v>0</v>
      </c>
      <c r="D1451" s="113">
        <v>0</v>
      </c>
    </row>
    <row r="1452" spans="2:4">
      <c r="B1452" s="132" t="s">
        <v>2843</v>
      </c>
      <c r="C1452" s="113">
        <v>0</v>
      </c>
      <c r="D1452" s="113">
        <v>0</v>
      </c>
    </row>
    <row r="1453" spans="2:4">
      <c r="B1453" s="131" t="s">
        <v>1690</v>
      </c>
      <c r="C1453" s="113">
        <v>0</v>
      </c>
      <c r="D1453" s="113">
        <v>0</v>
      </c>
    </row>
    <row r="1454" spans="2:4">
      <c r="B1454" s="132" t="s">
        <v>1691</v>
      </c>
      <c r="C1454" s="113">
        <v>0</v>
      </c>
      <c r="D1454" s="113">
        <v>0</v>
      </c>
    </row>
    <row r="1455" spans="2:4">
      <c r="B1455" s="132" t="s">
        <v>2844</v>
      </c>
      <c r="C1455" s="113">
        <v>0</v>
      </c>
      <c r="D1455" s="113">
        <v>0</v>
      </c>
    </row>
    <row r="1456" spans="2:4">
      <c r="B1456" s="131" t="s">
        <v>2386</v>
      </c>
      <c r="C1456" s="113">
        <v>0</v>
      </c>
      <c r="D1456" s="113">
        <v>0</v>
      </c>
    </row>
    <row r="1457" spans="2:4">
      <c r="B1457" s="132" t="s">
        <v>1692</v>
      </c>
      <c r="C1457" s="113">
        <v>0</v>
      </c>
      <c r="D1457" s="113">
        <v>0</v>
      </c>
    </row>
    <row r="1458" spans="2:4">
      <c r="B1458" s="132" t="s">
        <v>2845</v>
      </c>
      <c r="C1458" s="113">
        <v>0</v>
      </c>
      <c r="D1458" s="113">
        <v>0</v>
      </c>
    </row>
    <row r="1459" spans="2:4">
      <c r="B1459" s="131" t="s">
        <v>522</v>
      </c>
      <c r="C1459" s="113">
        <v>35000000</v>
      </c>
      <c r="D1459" s="113">
        <v>0</v>
      </c>
    </row>
    <row r="1460" spans="2:4">
      <c r="B1460" s="132" t="s">
        <v>1016</v>
      </c>
      <c r="C1460" s="113">
        <v>35000000</v>
      </c>
      <c r="D1460" s="113">
        <v>0</v>
      </c>
    </row>
    <row r="1461" spans="2:4">
      <c r="B1461" s="131" t="s">
        <v>1693</v>
      </c>
      <c r="C1461" s="113">
        <v>0</v>
      </c>
      <c r="D1461" s="113">
        <v>0</v>
      </c>
    </row>
    <row r="1462" spans="2:4">
      <c r="B1462" s="132" t="s">
        <v>1694</v>
      </c>
      <c r="C1462" s="113">
        <v>0</v>
      </c>
      <c r="D1462" s="113">
        <v>0</v>
      </c>
    </row>
    <row r="1463" spans="2:4">
      <c r="B1463" s="132" t="s">
        <v>2846</v>
      </c>
      <c r="C1463" s="113">
        <v>0</v>
      </c>
      <c r="D1463" s="113">
        <v>0</v>
      </c>
    </row>
    <row r="1464" spans="2:4">
      <c r="B1464" s="131" t="s">
        <v>1695</v>
      </c>
      <c r="C1464" s="113">
        <v>0</v>
      </c>
      <c r="D1464" s="113">
        <v>0</v>
      </c>
    </row>
    <row r="1465" spans="2:4">
      <c r="B1465" s="132" t="s">
        <v>1696</v>
      </c>
      <c r="C1465" s="113">
        <v>0</v>
      </c>
      <c r="D1465" s="113">
        <v>0</v>
      </c>
    </row>
    <row r="1466" spans="2:4">
      <c r="B1466" s="132" t="s">
        <v>2847</v>
      </c>
      <c r="C1466" s="113">
        <v>0</v>
      </c>
      <c r="D1466" s="113">
        <v>0</v>
      </c>
    </row>
    <row r="1467" spans="2:4">
      <c r="B1467" s="131" t="s">
        <v>1697</v>
      </c>
      <c r="C1467" s="113">
        <v>0</v>
      </c>
      <c r="D1467" s="113">
        <v>0</v>
      </c>
    </row>
    <row r="1468" spans="2:4">
      <c r="B1468" s="132" t="s">
        <v>1698</v>
      </c>
      <c r="C1468" s="113">
        <v>0</v>
      </c>
      <c r="D1468" s="113">
        <v>0</v>
      </c>
    </row>
    <row r="1469" spans="2:4">
      <c r="B1469" s="132" t="s">
        <v>2848</v>
      </c>
      <c r="C1469" s="113">
        <v>0</v>
      </c>
      <c r="D1469" s="113">
        <v>0</v>
      </c>
    </row>
    <row r="1470" spans="2:4">
      <c r="B1470" s="131" t="s">
        <v>1699</v>
      </c>
      <c r="C1470" s="113">
        <v>0</v>
      </c>
      <c r="D1470" s="113">
        <v>0</v>
      </c>
    </row>
    <row r="1471" spans="2:4">
      <c r="B1471" s="132" t="s">
        <v>1700</v>
      </c>
      <c r="C1471" s="113">
        <v>0</v>
      </c>
      <c r="D1471" s="113">
        <v>0</v>
      </c>
    </row>
    <row r="1472" spans="2:4">
      <c r="B1472" s="132" t="s">
        <v>2849</v>
      </c>
      <c r="C1472" s="113">
        <v>0</v>
      </c>
      <c r="D1472" s="113">
        <v>0</v>
      </c>
    </row>
    <row r="1473" spans="2:4">
      <c r="B1473" s="131" t="s">
        <v>1701</v>
      </c>
      <c r="C1473" s="113">
        <v>0</v>
      </c>
      <c r="D1473" s="113">
        <v>0</v>
      </c>
    </row>
    <row r="1474" spans="2:4">
      <c r="B1474" s="132" t="s">
        <v>1702</v>
      </c>
      <c r="C1474" s="113">
        <v>0</v>
      </c>
      <c r="D1474" s="113">
        <v>0</v>
      </c>
    </row>
    <row r="1475" spans="2:4">
      <c r="B1475" s="132" t="s">
        <v>2850</v>
      </c>
      <c r="C1475" s="113">
        <v>0</v>
      </c>
      <c r="D1475" s="113">
        <v>0</v>
      </c>
    </row>
    <row r="1476" spans="2:4">
      <c r="B1476" s="131" t="s">
        <v>523</v>
      </c>
      <c r="C1476" s="113">
        <v>8462477</v>
      </c>
      <c r="D1476" s="113">
        <v>0</v>
      </c>
    </row>
    <row r="1477" spans="2:4">
      <c r="B1477" s="132" t="s">
        <v>1017</v>
      </c>
      <c r="C1477" s="113">
        <v>8462477</v>
      </c>
      <c r="D1477" s="113">
        <v>0</v>
      </c>
    </row>
    <row r="1478" spans="2:4">
      <c r="B1478" s="131" t="s">
        <v>2387</v>
      </c>
      <c r="C1478" s="113">
        <v>43733469</v>
      </c>
      <c r="D1478" s="113">
        <v>9797248.2799999993</v>
      </c>
    </row>
    <row r="1479" spans="2:4">
      <c r="B1479" s="132" t="s">
        <v>1018</v>
      </c>
      <c r="C1479" s="113">
        <v>43733469</v>
      </c>
      <c r="D1479" s="113">
        <v>9797248.2799999993</v>
      </c>
    </row>
    <row r="1480" spans="2:4">
      <c r="B1480" s="131" t="s">
        <v>2388</v>
      </c>
      <c r="C1480" s="113">
        <v>0</v>
      </c>
      <c r="D1480" s="113">
        <v>0</v>
      </c>
    </row>
    <row r="1481" spans="2:4">
      <c r="B1481" s="132" t="s">
        <v>2389</v>
      </c>
      <c r="C1481" s="113">
        <v>0</v>
      </c>
      <c r="D1481" s="113">
        <v>0</v>
      </c>
    </row>
    <row r="1482" spans="2:4">
      <c r="B1482" s="131" t="s">
        <v>1305</v>
      </c>
      <c r="C1482" s="113">
        <v>0</v>
      </c>
      <c r="D1482" s="113">
        <v>819294.4</v>
      </c>
    </row>
    <row r="1483" spans="2:4">
      <c r="B1483" s="132" t="s">
        <v>1306</v>
      </c>
      <c r="C1483" s="113">
        <v>0</v>
      </c>
      <c r="D1483" s="113">
        <v>819294.4</v>
      </c>
    </row>
    <row r="1484" spans="2:4">
      <c r="B1484" s="131" t="s">
        <v>524</v>
      </c>
      <c r="C1484" s="113">
        <v>2466670</v>
      </c>
      <c r="D1484" s="113">
        <v>0</v>
      </c>
    </row>
    <row r="1485" spans="2:4">
      <c r="B1485" s="132" t="s">
        <v>1019</v>
      </c>
      <c r="C1485" s="113">
        <v>2466670</v>
      </c>
      <c r="D1485" s="113">
        <v>0</v>
      </c>
    </row>
    <row r="1486" spans="2:4">
      <c r="B1486" s="131" t="s">
        <v>525</v>
      </c>
      <c r="C1486" s="113">
        <v>17386828</v>
      </c>
      <c r="D1486" s="113">
        <v>0</v>
      </c>
    </row>
    <row r="1487" spans="2:4">
      <c r="B1487" s="132" t="s">
        <v>1020</v>
      </c>
      <c r="C1487" s="113">
        <v>17386828</v>
      </c>
      <c r="D1487" s="113">
        <v>0</v>
      </c>
    </row>
    <row r="1488" spans="2:4">
      <c r="B1488" s="131" t="s">
        <v>526</v>
      </c>
      <c r="C1488" s="113">
        <v>6247638</v>
      </c>
      <c r="D1488" s="113">
        <v>3262465.02</v>
      </c>
    </row>
    <row r="1489" spans="2:4">
      <c r="B1489" s="132" t="s">
        <v>1021</v>
      </c>
      <c r="C1489" s="113">
        <v>6247638</v>
      </c>
      <c r="D1489" s="113">
        <v>3262465.02</v>
      </c>
    </row>
    <row r="1490" spans="2:4">
      <c r="B1490" s="131" t="s">
        <v>1307</v>
      </c>
      <c r="C1490" s="113">
        <v>0</v>
      </c>
      <c r="D1490" s="113">
        <v>0</v>
      </c>
    </row>
    <row r="1491" spans="2:4">
      <c r="B1491" s="132" t="s">
        <v>1308</v>
      </c>
      <c r="C1491" s="113">
        <v>0</v>
      </c>
      <c r="D1491" s="113">
        <v>0</v>
      </c>
    </row>
    <row r="1492" spans="2:4">
      <c r="B1492" s="131" t="s">
        <v>527</v>
      </c>
      <c r="C1492" s="113">
        <v>5114956</v>
      </c>
      <c r="D1492" s="113">
        <v>0</v>
      </c>
    </row>
    <row r="1493" spans="2:4">
      <c r="B1493" s="132" t="s">
        <v>1022</v>
      </c>
      <c r="C1493" s="113">
        <v>5114956</v>
      </c>
      <c r="D1493" s="113">
        <v>0</v>
      </c>
    </row>
    <row r="1494" spans="2:4">
      <c r="B1494" s="131" t="s">
        <v>2390</v>
      </c>
      <c r="C1494" s="113">
        <v>34109354</v>
      </c>
      <c r="D1494" s="113">
        <v>29284734.699999999</v>
      </c>
    </row>
    <row r="1495" spans="2:4">
      <c r="B1495" s="132" t="s">
        <v>1023</v>
      </c>
      <c r="C1495" s="113">
        <v>34109354</v>
      </c>
      <c r="D1495" s="113">
        <v>29284734.699999999</v>
      </c>
    </row>
    <row r="1496" spans="2:4">
      <c r="B1496" s="131" t="s">
        <v>528</v>
      </c>
      <c r="C1496" s="113">
        <v>54534447</v>
      </c>
      <c r="D1496" s="113">
        <v>22389708.640000001</v>
      </c>
    </row>
    <row r="1497" spans="2:4">
      <c r="B1497" s="132" t="s">
        <v>1024</v>
      </c>
      <c r="C1497" s="113">
        <v>54534447</v>
      </c>
      <c r="D1497" s="113">
        <v>22389708.640000001</v>
      </c>
    </row>
    <row r="1498" spans="2:4">
      <c r="B1498" s="131" t="s">
        <v>529</v>
      </c>
      <c r="C1498" s="113">
        <v>29147590</v>
      </c>
      <c r="D1498" s="113">
        <v>21045037.030000001</v>
      </c>
    </row>
    <row r="1499" spans="2:4">
      <c r="B1499" s="132" t="s">
        <v>1025</v>
      </c>
      <c r="C1499" s="113">
        <v>29147590</v>
      </c>
      <c r="D1499" s="113">
        <v>21045037.030000001</v>
      </c>
    </row>
    <row r="1500" spans="2:4">
      <c r="B1500" s="131" t="s">
        <v>530</v>
      </c>
      <c r="C1500" s="113">
        <v>24666707</v>
      </c>
      <c r="D1500" s="113">
        <v>0</v>
      </c>
    </row>
    <row r="1501" spans="2:4">
      <c r="B1501" s="132" t="s">
        <v>1026</v>
      </c>
      <c r="C1501" s="113">
        <v>24666707</v>
      </c>
      <c r="D1501" s="113">
        <v>0</v>
      </c>
    </row>
    <row r="1502" spans="2:4">
      <c r="B1502" s="131" t="s">
        <v>2391</v>
      </c>
      <c r="C1502" s="113">
        <v>35903534</v>
      </c>
      <c r="D1502" s="113">
        <v>9425323.5899999999</v>
      </c>
    </row>
    <row r="1503" spans="2:4">
      <c r="B1503" s="132" t="s">
        <v>1027</v>
      </c>
      <c r="C1503" s="113">
        <v>35903534</v>
      </c>
      <c r="D1503" s="113">
        <v>9425323.5899999999</v>
      </c>
    </row>
    <row r="1504" spans="2:4">
      <c r="B1504" s="131" t="s">
        <v>531</v>
      </c>
      <c r="C1504" s="113">
        <v>11177246</v>
      </c>
      <c r="D1504" s="113">
        <v>0</v>
      </c>
    </row>
    <row r="1505" spans="2:4">
      <c r="B1505" s="132" t="s">
        <v>1028</v>
      </c>
      <c r="C1505" s="113">
        <v>11177246</v>
      </c>
      <c r="D1505" s="113">
        <v>0</v>
      </c>
    </row>
    <row r="1506" spans="2:4">
      <c r="B1506" s="131" t="s">
        <v>532</v>
      </c>
      <c r="C1506" s="113">
        <v>274181210</v>
      </c>
      <c r="D1506" s="113">
        <v>97595623.999999985</v>
      </c>
    </row>
    <row r="1507" spans="2:4">
      <c r="B1507" s="132" t="s">
        <v>1029</v>
      </c>
      <c r="C1507" s="113">
        <v>274181210</v>
      </c>
      <c r="D1507" s="113">
        <v>97595623.999999985</v>
      </c>
    </row>
    <row r="1508" spans="2:4">
      <c r="B1508" s="131" t="s">
        <v>533</v>
      </c>
      <c r="C1508" s="113">
        <v>1123819</v>
      </c>
      <c r="D1508" s="113">
        <v>0</v>
      </c>
    </row>
    <row r="1509" spans="2:4">
      <c r="B1509" s="132" t="s">
        <v>1030</v>
      </c>
      <c r="C1509" s="113">
        <v>1123819</v>
      </c>
      <c r="D1509" s="113">
        <v>0</v>
      </c>
    </row>
    <row r="1510" spans="2:4">
      <c r="B1510" s="131" t="s">
        <v>1377</v>
      </c>
      <c r="C1510" s="113">
        <v>0</v>
      </c>
      <c r="D1510" s="113">
        <v>70000000</v>
      </c>
    </row>
    <row r="1511" spans="2:4">
      <c r="B1511" s="132" t="s">
        <v>1378</v>
      </c>
      <c r="C1511" s="113">
        <v>0</v>
      </c>
      <c r="D1511" s="113">
        <v>70000000</v>
      </c>
    </row>
    <row r="1512" spans="2:4">
      <c r="B1512" s="131" t="s">
        <v>534</v>
      </c>
      <c r="C1512" s="113">
        <v>4661704</v>
      </c>
      <c r="D1512" s="113">
        <v>3895094.53</v>
      </c>
    </row>
    <row r="1513" spans="2:4">
      <c r="B1513" s="132" t="s">
        <v>1031</v>
      </c>
      <c r="C1513" s="113">
        <v>4661704</v>
      </c>
      <c r="D1513" s="113">
        <v>3895094.53</v>
      </c>
    </row>
    <row r="1514" spans="2:4">
      <c r="B1514" s="131" t="s">
        <v>535</v>
      </c>
      <c r="C1514" s="113">
        <v>8242449</v>
      </c>
      <c r="D1514" s="113">
        <v>0</v>
      </c>
    </row>
    <row r="1515" spans="2:4">
      <c r="B1515" s="132" t="s">
        <v>1032</v>
      </c>
      <c r="C1515" s="113">
        <v>8242449</v>
      </c>
      <c r="D1515" s="113">
        <v>0</v>
      </c>
    </row>
    <row r="1516" spans="2:4">
      <c r="B1516" s="131" t="s">
        <v>536</v>
      </c>
      <c r="C1516" s="113">
        <v>11886978</v>
      </c>
      <c r="D1516" s="113">
        <v>10639053.699999999</v>
      </c>
    </row>
    <row r="1517" spans="2:4">
      <c r="B1517" s="132" t="s">
        <v>1033</v>
      </c>
      <c r="C1517" s="113">
        <v>11886978</v>
      </c>
      <c r="D1517" s="113">
        <v>10639053.699999999</v>
      </c>
    </row>
    <row r="1518" spans="2:4">
      <c r="B1518" s="131" t="s">
        <v>537</v>
      </c>
      <c r="C1518" s="113">
        <v>939251</v>
      </c>
      <c r="D1518" s="113">
        <v>0</v>
      </c>
    </row>
    <row r="1519" spans="2:4">
      <c r="B1519" s="132" t="s">
        <v>1034</v>
      </c>
      <c r="C1519" s="113">
        <v>939251</v>
      </c>
      <c r="D1519" s="113">
        <v>0</v>
      </c>
    </row>
    <row r="1520" spans="2:4">
      <c r="B1520" s="131" t="s">
        <v>538</v>
      </c>
      <c r="C1520" s="113">
        <v>56622348</v>
      </c>
      <c r="D1520" s="113">
        <v>11560383.1</v>
      </c>
    </row>
    <row r="1521" spans="2:4">
      <c r="B1521" s="132" t="s">
        <v>1035</v>
      </c>
      <c r="C1521" s="113">
        <v>56622348</v>
      </c>
      <c r="D1521" s="113">
        <v>11560383.1</v>
      </c>
    </row>
    <row r="1522" spans="2:4">
      <c r="B1522" s="131" t="s">
        <v>539</v>
      </c>
      <c r="C1522" s="113">
        <v>4137182</v>
      </c>
      <c r="D1522" s="113">
        <v>0</v>
      </c>
    </row>
    <row r="1523" spans="2:4">
      <c r="B1523" s="132" t="s">
        <v>1036</v>
      </c>
      <c r="C1523" s="113">
        <v>4137182</v>
      </c>
      <c r="D1523" s="113">
        <v>0</v>
      </c>
    </row>
    <row r="1524" spans="2:4">
      <c r="B1524" s="131" t="s">
        <v>540</v>
      </c>
      <c r="C1524" s="113">
        <v>290223934</v>
      </c>
      <c r="D1524" s="113">
        <v>0</v>
      </c>
    </row>
    <row r="1525" spans="2:4">
      <c r="B1525" s="132" t="s">
        <v>1037</v>
      </c>
      <c r="C1525" s="113">
        <v>290223934</v>
      </c>
      <c r="D1525" s="113">
        <v>0</v>
      </c>
    </row>
    <row r="1526" spans="2:4">
      <c r="B1526" s="131" t="s">
        <v>2851</v>
      </c>
      <c r="C1526" s="113">
        <v>0</v>
      </c>
      <c r="D1526" s="113">
        <v>0</v>
      </c>
    </row>
    <row r="1527" spans="2:4">
      <c r="B1527" s="132" t="s">
        <v>2852</v>
      </c>
      <c r="C1527" s="113">
        <v>0</v>
      </c>
      <c r="D1527" s="113">
        <v>0</v>
      </c>
    </row>
    <row r="1528" spans="2:4">
      <c r="B1528" s="129" t="s">
        <v>289</v>
      </c>
      <c r="C1528" s="130">
        <v>0</v>
      </c>
      <c r="D1528" s="130">
        <v>0</v>
      </c>
    </row>
    <row r="1529" spans="2:4">
      <c r="B1529" s="131" t="s">
        <v>1703</v>
      </c>
      <c r="C1529" s="113">
        <v>0</v>
      </c>
      <c r="D1529" s="113">
        <v>0</v>
      </c>
    </row>
    <row r="1530" spans="2:4">
      <c r="B1530" s="132" t="s">
        <v>1704</v>
      </c>
      <c r="C1530" s="113">
        <v>0</v>
      </c>
      <c r="D1530" s="113">
        <v>0</v>
      </c>
    </row>
    <row r="1531" spans="2:4">
      <c r="B1531" s="129" t="s">
        <v>304</v>
      </c>
      <c r="C1531" s="130">
        <v>0</v>
      </c>
      <c r="D1531" s="130">
        <v>0</v>
      </c>
    </row>
    <row r="1532" spans="2:4">
      <c r="B1532" s="131" t="s">
        <v>2853</v>
      </c>
      <c r="C1532" s="113">
        <v>0</v>
      </c>
      <c r="D1532" s="113">
        <v>0</v>
      </c>
    </row>
    <row r="1533" spans="2:4">
      <c r="B1533" s="132" t="s">
        <v>2854</v>
      </c>
      <c r="C1533" s="113">
        <v>0</v>
      </c>
      <c r="D1533" s="113">
        <v>0</v>
      </c>
    </row>
    <row r="1534" spans="2:4">
      <c r="B1534" s="131" t="s">
        <v>1456</v>
      </c>
      <c r="C1534" s="113">
        <v>0</v>
      </c>
      <c r="D1534" s="113">
        <v>0</v>
      </c>
    </row>
    <row r="1535" spans="2:4">
      <c r="B1535" s="132" t="s">
        <v>1457</v>
      </c>
      <c r="C1535" s="113">
        <v>0</v>
      </c>
      <c r="D1535" s="113">
        <v>0</v>
      </c>
    </row>
    <row r="1536" spans="2:4">
      <c r="B1536" s="64" t="s">
        <v>541</v>
      </c>
      <c r="C1536" s="113">
        <v>266283091</v>
      </c>
      <c r="D1536" s="113">
        <v>118398436.52000001</v>
      </c>
    </row>
    <row r="1537" spans="2:4">
      <c r="B1537" s="129" t="s">
        <v>287</v>
      </c>
      <c r="C1537" s="130">
        <v>266283091</v>
      </c>
      <c r="D1537" s="130">
        <v>118398436.52000001</v>
      </c>
    </row>
    <row r="1538" spans="2:4">
      <c r="B1538" s="131" t="s">
        <v>1705</v>
      </c>
      <c r="C1538" s="113">
        <v>0</v>
      </c>
      <c r="D1538" s="113">
        <v>0</v>
      </c>
    </row>
    <row r="1539" spans="2:4">
      <c r="B1539" s="132" t="s">
        <v>1706</v>
      </c>
      <c r="C1539" s="113">
        <v>0</v>
      </c>
      <c r="D1539" s="113">
        <v>0</v>
      </c>
    </row>
    <row r="1540" spans="2:4">
      <c r="B1540" s="131" t="s">
        <v>1707</v>
      </c>
      <c r="C1540" s="113">
        <v>0</v>
      </c>
      <c r="D1540" s="113">
        <v>0</v>
      </c>
    </row>
    <row r="1541" spans="2:4">
      <c r="B1541" s="132" t="s">
        <v>1708</v>
      </c>
      <c r="C1541" s="113">
        <v>0</v>
      </c>
      <c r="D1541" s="113">
        <v>0</v>
      </c>
    </row>
    <row r="1542" spans="2:4">
      <c r="B1542" s="131" t="s">
        <v>1709</v>
      </c>
      <c r="C1542" s="113">
        <v>0</v>
      </c>
      <c r="D1542" s="113">
        <v>0</v>
      </c>
    </row>
    <row r="1543" spans="2:4">
      <c r="B1543" s="132" t="s">
        <v>1710</v>
      </c>
      <c r="C1543" s="113">
        <v>0</v>
      </c>
      <c r="D1543" s="113">
        <v>0</v>
      </c>
    </row>
    <row r="1544" spans="2:4">
      <c r="B1544" s="131" t="s">
        <v>1711</v>
      </c>
      <c r="C1544" s="113">
        <v>0</v>
      </c>
      <c r="D1544" s="113">
        <v>0</v>
      </c>
    </row>
    <row r="1545" spans="2:4">
      <c r="B1545" s="132" t="s">
        <v>1712</v>
      </c>
      <c r="C1545" s="113">
        <v>0</v>
      </c>
      <c r="D1545" s="113">
        <v>0</v>
      </c>
    </row>
    <row r="1546" spans="2:4">
      <c r="B1546" s="131" t="s">
        <v>1713</v>
      </c>
      <c r="C1546" s="113">
        <v>0</v>
      </c>
      <c r="D1546" s="113">
        <v>0</v>
      </c>
    </row>
    <row r="1547" spans="2:4">
      <c r="B1547" s="132" t="s">
        <v>1714</v>
      </c>
      <c r="C1547" s="113">
        <v>0</v>
      </c>
      <c r="D1547" s="113">
        <v>0</v>
      </c>
    </row>
    <row r="1548" spans="2:4">
      <c r="B1548" s="131" t="s">
        <v>542</v>
      </c>
      <c r="C1548" s="113">
        <v>2115619</v>
      </c>
      <c r="D1548" s="113">
        <v>0</v>
      </c>
    </row>
    <row r="1549" spans="2:4">
      <c r="B1549" s="132" t="s">
        <v>1038</v>
      </c>
      <c r="C1549" s="113">
        <v>2115619</v>
      </c>
      <c r="D1549" s="113">
        <v>0</v>
      </c>
    </row>
    <row r="1550" spans="2:4">
      <c r="B1550" s="131" t="s">
        <v>543</v>
      </c>
      <c r="C1550" s="113">
        <v>150000000</v>
      </c>
      <c r="D1550" s="113">
        <v>0</v>
      </c>
    </row>
    <row r="1551" spans="2:4">
      <c r="B1551" s="132" t="s">
        <v>1039</v>
      </c>
      <c r="C1551" s="113">
        <v>150000000</v>
      </c>
      <c r="D1551" s="113">
        <v>0</v>
      </c>
    </row>
    <row r="1552" spans="2:4">
      <c r="B1552" s="131" t="s">
        <v>544</v>
      </c>
      <c r="C1552" s="113">
        <v>6247638</v>
      </c>
      <c r="D1552" s="113">
        <v>12381907.810000001</v>
      </c>
    </row>
    <row r="1553" spans="2:4">
      <c r="B1553" s="132" t="s">
        <v>1040</v>
      </c>
      <c r="C1553" s="113">
        <v>6247638</v>
      </c>
      <c r="D1553" s="113">
        <v>12381907.810000001</v>
      </c>
    </row>
    <row r="1554" spans="2:4">
      <c r="B1554" s="131" t="s">
        <v>545</v>
      </c>
      <c r="C1554" s="113">
        <v>3725748</v>
      </c>
      <c r="D1554" s="113">
        <v>4737402.83</v>
      </c>
    </row>
    <row r="1555" spans="2:4">
      <c r="B1555" s="132" t="s">
        <v>1041</v>
      </c>
      <c r="C1555" s="113">
        <v>3725748</v>
      </c>
      <c r="D1555" s="113">
        <v>4737402.83</v>
      </c>
    </row>
    <row r="1556" spans="2:4">
      <c r="B1556" s="131" t="s">
        <v>2392</v>
      </c>
      <c r="C1556" s="113">
        <v>0</v>
      </c>
      <c r="D1556" s="113">
        <v>0</v>
      </c>
    </row>
    <row r="1557" spans="2:4">
      <c r="B1557" s="132" t="s">
        <v>2393</v>
      </c>
      <c r="C1557" s="113">
        <v>0</v>
      </c>
      <c r="D1557" s="113">
        <v>0</v>
      </c>
    </row>
    <row r="1558" spans="2:4">
      <c r="B1558" s="131" t="s">
        <v>2394</v>
      </c>
      <c r="C1558" s="113">
        <v>0</v>
      </c>
      <c r="D1558" s="113">
        <v>0</v>
      </c>
    </row>
    <row r="1559" spans="2:4">
      <c r="B1559" s="132" t="s">
        <v>2395</v>
      </c>
      <c r="C1559" s="113">
        <v>0</v>
      </c>
      <c r="D1559" s="113">
        <v>0</v>
      </c>
    </row>
    <row r="1560" spans="2:4">
      <c r="B1560" s="131" t="s">
        <v>2396</v>
      </c>
      <c r="C1560" s="113">
        <v>0</v>
      </c>
      <c r="D1560" s="113">
        <v>0</v>
      </c>
    </row>
    <row r="1561" spans="2:4">
      <c r="B1561" s="132" t="s">
        <v>2397</v>
      </c>
      <c r="C1561" s="113">
        <v>0</v>
      </c>
      <c r="D1561" s="113">
        <v>0</v>
      </c>
    </row>
    <row r="1562" spans="2:4">
      <c r="B1562" s="131" t="s">
        <v>2398</v>
      </c>
      <c r="C1562" s="113">
        <v>0</v>
      </c>
      <c r="D1562" s="113">
        <v>0</v>
      </c>
    </row>
    <row r="1563" spans="2:4">
      <c r="B1563" s="132" t="s">
        <v>2399</v>
      </c>
      <c r="C1563" s="113">
        <v>0</v>
      </c>
      <c r="D1563" s="113">
        <v>0</v>
      </c>
    </row>
    <row r="1564" spans="2:4">
      <c r="B1564" s="131" t="s">
        <v>2400</v>
      </c>
      <c r="C1564" s="113">
        <v>0</v>
      </c>
      <c r="D1564" s="113">
        <v>0</v>
      </c>
    </row>
    <row r="1565" spans="2:4">
      <c r="B1565" s="132" t="s">
        <v>2401</v>
      </c>
      <c r="C1565" s="113">
        <v>0</v>
      </c>
      <c r="D1565" s="113">
        <v>0</v>
      </c>
    </row>
    <row r="1566" spans="2:4">
      <c r="B1566" s="131" t="s">
        <v>2402</v>
      </c>
      <c r="C1566" s="113">
        <v>0</v>
      </c>
      <c r="D1566" s="113">
        <v>0</v>
      </c>
    </row>
    <row r="1567" spans="2:4">
      <c r="B1567" s="132" t="s">
        <v>2403</v>
      </c>
      <c r="C1567" s="113">
        <v>0</v>
      </c>
      <c r="D1567" s="113">
        <v>0</v>
      </c>
    </row>
    <row r="1568" spans="2:4">
      <c r="B1568" s="131" t="s">
        <v>2404</v>
      </c>
      <c r="C1568" s="113">
        <v>0</v>
      </c>
      <c r="D1568" s="113">
        <v>0</v>
      </c>
    </row>
    <row r="1569" spans="2:4">
      <c r="B1569" s="132" t="s">
        <v>2405</v>
      </c>
      <c r="C1569" s="113">
        <v>0</v>
      </c>
      <c r="D1569" s="113">
        <v>0</v>
      </c>
    </row>
    <row r="1570" spans="2:4">
      <c r="B1570" s="131" t="s">
        <v>546</v>
      </c>
      <c r="C1570" s="113">
        <v>621176</v>
      </c>
      <c r="D1570" s="113">
        <v>0</v>
      </c>
    </row>
    <row r="1571" spans="2:4">
      <c r="B1571" s="132" t="s">
        <v>1042</v>
      </c>
      <c r="C1571" s="113">
        <v>621176</v>
      </c>
      <c r="D1571" s="113">
        <v>0</v>
      </c>
    </row>
    <row r="1572" spans="2:4">
      <c r="B1572" s="131" t="s">
        <v>547</v>
      </c>
      <c r="C1572" s="113">
        <v>6247638</v>
      </c>
      <c r="D1572" s="113">
        <v>0</v>
      </c>
    </row>
    <row r="1573" spans="2:4">
      <c r="B1573" s="132" t="s">
        <v>1043</v>
      </c>
      <c r="C1573" s="113">
        <v>6247638</v>
      </c>
      <c r="D1573" s="113">
        <v>0</v>
      </c>
    </row>
    <row r="1574" spans="2:4">
      <c r="B1574" s="131" t="s">
        <v>548</v>
      </c>
      <c r="C1574" s="113">
        <v>4933341</v>
      </c>
      <c r="D1574" s="113">
        <v>7743967.8399999999</v>
      </c>
    </row>
    <row r="1575" spans="2:4">
      <c r="B1575" s="132" t="s">
        <v>1044</v>
      </c>
      <c r="C1575" s="113">
        <v>4933341</v>
      </c>
      <c r="D1575" s="113">
        <v>7743967.8399999999</v>
      </c>
    </row>
    <row r="1576" spans="2:4">
      <c r="B1576" s="131" t="s">
        <v>2406</v>
      </c>
      <c r="C1576" s="113">
        <v>84066731</v>
      </c>
      <c r="D1576" s="113">
        <v>78635158.040000007</v>
      </c>
    </row>
    <row r="1577" spans="2:4">
      <c r="B1577" s="132" t="s">
        <v>1045</v>
      </c>
      <c r="C1577" s="113">
        <v>84066731</v>
      </c>
      <c r="D1577" s="113">
        <v>78635158.040000007</v>
      </c>
    </row>
    <row r="1578" spans="2:4">
      <c r="B1578" s="131" t="s">
        <v>549</v>
      </c>
      <c r="C1578" s="113">
        <v>2115619</v>
      </c>
      <c r="D1578" s="113">
        <v>0</v>
      </c>
    </row>
    <row r="1579" spans="2:4">
      <c r="B1579" s="132" t="s">
        <v>1046</v>
      </c>
      <c r="C1579" s="113">
        <v>2115619</v>
      </c>
      <c r="D1579" s="113">
        <v>0</v>
      </c>
    </row>
    <row r="1580" spans="2:4">
      <c r="B1580" s="131" t="s">
        <v>550</v>
      </c>
      <c r="C1580" s="113">
        <v>6209581</v>
      </c>
      <c r="D1580" s="113">
        <v>0</v>
      </c>
    </row>
    <row r="1581" spans="2:4">
      <c r="B1581" s="132" t="s">
        <v>1047</v>
      </c>
      <c r="C1581" s="113">
        <v>6209581</v>
      </c>
      <c r="D1581" s="113">
        <v>0</v>
      </c>
    </row>
    <row r="1582" spans="2:4">
      <c r="B1582" s="131" t="s">
        <v>2407</v>
      </c>
      <c r="C1582" s="113">
        <v>0</v>
      </c>
      <c r="D1582" s="113">
        <v>0</v>
      </c>
    </row>
    <row r="1583" spans="2:4">
      <c r="B1583" s="132" t="s">
        <v>2408</v>
      </c>
      <c r="C1583" s="113">
        <v>0</v>
      </c>
      <c r="D1583" s="113">
        <v>0</v>
      </c>
    </row>
    <row r="1584" spans="2:4">
      <c r="B1584" s="131" t="s">
        <v>2409</v>
      </c>
      <c r="C1584" s="113">
        <v>0</v>
      </c>
      <c r="D1584" s="113">
        <v>0</v>
      </c>
    </row>
    <row r="1585" spans="2:4">
      <c r="B1585" s="132" t="s">
        <v>2410</v>
      </c>
      <c r="C1585" s="113">
        <v>0</v>
      </c>
      <c r="D1585" s="113">
        <v>0</v>
      </c>
    </row>
    <row r="1586" spans="2:4">
      <c r="B1586" s="131" t="s">
        <v>1458</v>
      </c>
      <c r="C1586" s="113">
        <v>0</v>
      </c>
      <c r="D1586" s="113">
        <v>14900000</v>
      </c>
    </row>
    <row r="1587" spans="2:4">
      <c r="B1587" s="132" t="s">
        <v>1459</v>
      </c>
      <c r="C1587" s="113">
        <v>0</v>
      </c>
      <c r="D1587" s="113">
        <v>14900000</v>
      </c>
    </row>
    <row r="1588" spans="2:4">
      <c r="B1588" s="64" t="s">
        <v>551</v>
      </c>
      <c r="C1588" s="113">
        <v>258585387</v>
      </c>
      <c r="D1588" s="113">
        <v>178456970.01999998</v>
      </c>
    </row>
    <row r="1589" spans="2:4">
      <c r="B1589" s="129" t="s">
        <v>287</v>
      </c>
      <c r="C1589" s="130">
        <v>258585387</v>
      </c>
      <c r="D1589" s="130">
        <v>150341983.84999999</v>
      </c>
    </row>
    <row r="1590" spans="2:4">
      <c r="B1590" s="131" t="s">
        <v>552</v>
      </c>
      <c r="C1590" s="113">
        <v>19253539</v>
      </c>
      <c r="D1590" s="113">
        <v>0</v>
      </c>
    </row>
    <row r="1591" spans="2:4">
      <c r="B1591" s="132" t="s">
        <v>1048</v>
      </c>
      <c r="C1591" s="113">
        <v>19253539</v>
      </c>
      <c r="D1591" s="113">
        <v>0</v>
      </c>
    </row>
    <row r="1592" spans="2:4">
      <c r="B1592" s="131" t="s">
        <v>553</v>
      </c>
      <c r="C1592" s="113">
        <v>64295885</v>
      </c>
      <c r="D1592" s="113">
        <v>0</v>
      </c>
    </row>
    <row r="1593" spans="2:4">
      <c r="B1593" s="132" t="s">
        <v>1049</v>
      </c>
      <c r="C1593" s="113">
        <v>64295885</v>
      </c>
      <c r="D1593" s="113">
        <v>0</v>
      </c>
    </row>
    <row r="1594" spans="2:4">
      <c r="B1594" s="131" t="s">
        <v>2411</v>
      </c>
      <c r="C1594" s="113">
        <v>2348246</v>
      </c>
      <c r="D1594" s="113">
        <v>0</v>
      </c>
    </row>
    <row r="1595" spans="2:4">
      <c r="B1595" s="132" t="s">
        <v>1050</v>
      </c>
      <c r="C1595" s="113">
        <v>2348246</v>
      </c>
      <c r="D1595" s="113">
        <v>0</v>
      </c>
    </row>
    <row r="1596" spans="2:4">
      <c r="B1596" s="131" t="s">
        <v>554</v>
      </c>
      <c r="C1596" s="113">
        <v>31270996</v>
      </c>
      <c r="D1596" s="113">
        <v>0</v>
      </c>
    </row>
    <row r="1597" spans="2:4">
      <c r="B1597" s="132" t="s">
        <v>1051</v>
      </c>
      <c r="C1597" s="113">
        <v>31270996</v>
      </c>
      <c r="D1597" s="113">
        <v>0</v>
      </c>
    </row>
    <row r="1598" spans="2:4">
      <c r="B1598" s="131" t="s">
        <v>2412</v>
      </c>
      <c r="C1598" s="113">
        <v>5678125</v>
      </c>
      <c r="D1598" s="113">
        <v>0</v>
      </c>
    </row>
    <row r="1599" spans="2:4">
      <c r="B1599" s="132" t="s">
        <v>1052</v>
      </c>
      <c r="C1599" s="113">
        <v>5678125</v>
      </c>
      <c r="D1599" s="113">
        <v>0</v>
      </c>
    </row>
    <row r="1600" spans="2:4">
      <c r="B1600" s="131" t="s">
        <v>555</v>
      </c>
      <c r="C1600" s="113">
        <v>20000000</v>
      </c>
      <c r="D1600" s="113">
        <v>0</v>
      </c>
    </row>
    <row r="1601" spans="2:4">
      <c r="B1601" s="132" t="s">
        <v>1053</v>
      </c>
      <c r="C1601" s="113">
        <v>20000000</v>
      </c>
      <c r="D1601" s="113">
        <v>0</v>
      </c>
    </row>
    <row r="1602" spans="2:4">
      <c r="B1602" s="131" t="s">
        <v>556</v>
      </c>
      <c r="C1602" s="113">
        <v>75000000</v>
      </c>
      <c r="D1602" s="113">
        <v>142851560.19</v>
      </c>
    </row>
    <row r="1603" spans="2:4">
      <c r="B1603" s="132" t="s">
        <v>1054</v>
      </c>
      <c r="C1603" s="113">
        <v>75000000</v>
      </c>
      <c r="D1603" s="113">
        <v>142851560.19</v>
      </c>
    </row>
    <row r="1604" spans="2:4">
      <c r="B1604" s="131" t="s">
        <v>1715</v>
      </c>
      <c r="C1604" s="113">
        <v>0</v>
      </c>
      <c r="D1604" s="113">
        <v>0</v>
      </c>
    </row>
    <row r="1605" spans="2:4">
      <c r="B1605" s="132" t="s">
        <v>1716</v>
      </c>
      <c r="C1605" s="113">
        <v>0</v>
      </c>
      <c r="D1605" s="113">
        <v>0</v>
      </c>
    </row>
    <row r="1606" spans="2:4">
      <c r="B1606" s="131" t="s">
        <v>1717</v>
      </c>
      <c r="C1606" s="113">
        <v>0</v>
      </c>
      <c r="D1606" s="113">
        <v>0</v>
      </c>
    </row>
    <row r="1607" spans="2:4">
      <c r="B1607" s="132" t="s">
        <v>1718</v>
      </c>
      <c r="C1607" s="113">
        <v>0</v>
      </c>
      <c r="D1607" s="113">
        <v>0</v>
      </c>
    </row>
    <row r="1608" spans="2:4">
      <c r="B1608" s="131" t="s">
        <v>1719</v>
      </c>
      <c r="C1608" s="113">
        <v>0</v>
      </c>
      <c r="D1608" s="113">
        <v>0</v>
      </c>
    </row>
    <row r="1609" spans="2:4">
      <c r="B1609" s="132" t="s">
        <v>1720</v>
      </c>
      <c r="C1609" s="113">
        <v>0</v>
      </c>
      <c r="D1609" s="113">
        <v>0</v>
      </c>
    </row>
    <row r="1610" spans="2:4">
      <c r="B1610" s="131" t="s">
        <v>1721</v>
      </c>
      <c r="C1610" s="113">
        <v>0</v>
      </c>
      <c r="D1610" s="113">
        <v>0</v>
      </c>
    </row>
    <row r="1611" spans="2:4">
      <c r="B1611" s="132" t="s">
        <v>1722</v>
      </c>
      <c r="C1611" s="113">
        <v>0</v>
      </c>
      <c r="D1611" s="113">
        <v>0</v>
      </c>
    </row>
    <row r="1612" spans="2:4">
      <c r="B1612" s="131" t="s">
        <v>2413</v>
      </c>
      <c r="C1612" s="113">
        <v>0</v>
      </c>
      <c r="D1612" s="113">
        <v>0</v>
      </c>
    </row>
    <row r="1613" spans="2:4">
      <c r="B1613" s="132" t="s">
        <v>1723</v>
      </c>
      <c r="C1613" s="113">
        <v>0</v>
      </c>
      <c r="D1613" s="113">
        <v>0</v>
      </c>
    </row>
    <row r="1614" spans="2:4">
      <c r="B1614" s="131" t="s">
        <v>557</v>
      </c>
      <c r="C1614" s="113">
        <v>2115619</v>
      </c>
      <c r="D1614" s="113">
        <v>0</v>
      </c>
    </row>
    <row r="1615" spans="2:4">
      <c r="B1615" s="132" t="s">
        <v>1055</v>
      </c>
      <c r="C1615" s="113">
        <v>2115619</v>
      </c>
      <c r="D1615" s="113">
        <v>0</v>
      </c>
    </row>
    <row r="1616" spans="2:4">
      <c r="B1616" s="132" t="s">
        <v>1723</v>
      </c>
      <c r="C1616" s="113">
        <v>0</v>
      </c>
      <c r="D1616" s="113">
        <v>0</v>
      </c>
    </row>
    <row r="1617" spans="2:4">
      <c r="B1617" s="131" t="s">
        <v>2414</v>
      </c>
      <c r="C1617" s="113">
        <v>9371457</v>
      </c>
      <c r="D1617" s="113">
        <v>2397346.9300000002</v>
      </c>
    </row>
    <row r="1618" spans="2:4">
      <c r="B1618" s="132" t="s">
        <v>1056</v>
      </c>
      <c r="C1618" s="113">
        <v>9371457</v>
      </c>
      <c r="D1618" s="113">
        <v>2397346.9300000002</v>
      </c>
    </row>
    <row r="1619" spans="2:4">
      <c r="B1619" s="131" t="s">
        <v>558</v>
      </c>
      <c r="C1619" s="113">
        <v>4967665</v>
      </c>
      <c r="D1619" s="113">
        <v>3928280.75</v>
      </c>
    </row>
    <row r="1620" spans="2:4">
      <c r="B1620" s="132" t="s">
        <v>1057</v>
      </c>
      <c r="C1620" s="113">
        <v>4967665</v>
      </c>
      <c r="D1620" s="113">
        <v>3928280.75</v>
      </c>
    </row>
    <row r="1621" spans="2:4">
      <c r="B1621" s="131" t="s">
        <v>559</v>
      </c>
      <c r="C1621" s="113">
        <v>12333353</v>
      </c>
      <c r="D1621" s="113">
        <v>0</v>
      </c>
    </row>
    <row r="1622" spans="2:4">
      <c r="B1622" s="132" t="s">
        <v>1058</v>
      </c>
      <c r="C1622" s="113">
        <v>12333353</v>
      </c>
      <c r="D1622" s="113">
        <v>0</v>
      </c>
    </row>
    <row r="1623" spans="2:4">
      <c r="B1623" s="131" t="s">
        <v>560</v>
      </c>
      <c r="C1623" s="113">
        <v>4499005</v>
      </c>
      <c r="D1623" s="113">
        <v>0</v>
      </c>
    </row>
    <row r="1624" spans="2:4">
      <c r="B1624" s="132" t="s">
        <v>1059</v>
      </c>
      <c r="C1624" s="113">
        <v>4499005</v>
      </c>
      <c r="D1624" s="113">
        <v>0</v>
      </c>
    </row>
    <row r="1625" spans="2:4">
      <c r="B1625" s="131" t="s">
        <v>561</v>
      </c>
      <c r="C1625" s="113">
        <v>7451497</v>
      </c>
      <c r="D1625" s="113">
        <v>1164795.98</v>
      </c>
    </row>
    <row r="1626" spans="2:4">
      <c r="B1626" s="132" t="s">
        <v>1060</v>
      </c>
      <c r="C1626" s="113">
        <v>7451497</v>
      </c>
      <c r="D1626" s="113">
        <v>1164795.98</v>
      </c>
    </row>
    <row r="1627" spans="2:4">
      <c r="B1627" s="131" t="s">
        <v>2855</v>
      </c>
      <c r="C1627" s="113">
        <v>0</v>
      </c>
      <c r="D1627" s="113">
        <v>0</v>
      </c>
    </row>
    <row r="1628" spans="2:4">
      <c r="B1628" s="132" t="s">
        <v>2856</v>
      </c>
      <c r="C1628" s="113">
        <v>0</v>
      </c>
      <c r="D1628" s="113">
        <v>0</v>
      </c>
    </row>
    <row r="1629" spans="2:4">
      <c r="B1629" s="131" t="s">
        <v>2857</v>
      </c>
      <c r="C1629" s="113">
        <v>0</v>
      </c>
      <c r="D1629" s="113">
        <v>0</v>
      </c>
    </row>
    <row r="1630" spans="2:4">
      <c r="B1630" s="132" t="s">
        <v>2858</v>
      </c>
      <c r="C1630" s="113">
        <v>0</v>
      </c>
      <c r="D1630" s="113">
        <v>0</v>
      </c>
    </row>
    <row r="1631" spans="2:4">
      <c r="B1631" s="131" t="s">
        <v>2859</v>
      </c>
      <c r="C1631" s="113">
        <v>0</v>
      </c>
      <c r="D1631" s="113">
        <v>0</v>
      </c>
    </row>
    <row r="1632" spans="2:4">
      <c r="B1632" s="132" t="s">
        <v>2860</v>
      </c>
      <c r="C1632" s="113">
        <v>0</v>
      </c>
      <c r="D1632" s="113">
        <v>0</v>
      </c>
    </row>
    <row r="1633" spans="2:4">
      <c r="B1633" s="129" t="s">
        <v>289</v>
      </c>
      <c r="C1633" s="130">
        <v>0</v>
      </c>
      <c r="D1633" s="130">
        <v>13114986.17</v>
      </c>
    </row>
    <row r="1634" spans="2:4">
      <c r="B1634" s="131" t="s">
        <v>2415</v>
      </c>
      <c r="C1634" s="113">
        <v>0</v>
      </c>
      <c r="D1634" s="113">
        <v>13114986.17</v>
      </c>
    </row>
    <row r="1635" spans="2:4">
      <c r="B1635" s="132" t="s">
        <v>1724</v>
      </c>
      <c r="C1635" s="113">
        <v>0</v>
      </c>
      <c r="D1635" s="113">
        <v>13114986.17</v>
      </c>
    </row>
    <row r="1636" spans="2:4">
      <c r="B1636" s="131" t="s">
        <v>2416</v>
      </c>
      <c r="C1636" s="113">
        <v>0</v>
      </c>
      <c r="D1636" s="113">
        <v>0</v>
      </c>
    </row>
    <row r="1637" spans="2:4">
      <c r="B1637" s="132" t="s">
        <v>1725</v>
      </c>
      <c r="C1637" s="113">
        <v>0</v>
      </c>
      <c r="D1637" s="113">
        <v>0</v>
      </c>
    </row>
    <row r="1638" spans="2:4">
      <c r="B1638" s="131" t="s">
        <v>2417</v>
      </c>
      <c r="C1638" s="113">
        <v>0</v>
      </c>
      <c r="D1638" s="113">
        <v>0</v>
      </c>
    </row>
    <row r="1639" spans="2:4">
      <c r="B1639" s="132" t="s">
        <v>1726</v>
      </c>
      <c r="C1639" s="113">
        <v>0</v>
      </c>
      <c r="D1639" s="113">
        <v>0</v>
      </c>
    </row>
    <row r="1640" spans="2:4">
      <c r="B1640" s="131" t="s">
        <v>2418</v>
      </c>
      <c r="C1640" s="113">
        <v>0</v>
      </c>
      <c r="D1640" s="113">
        <v>0</v>
      </c>
    </row>
    <row r="1641" spans="2:4">
      <c r="B1641" s="132" t="s">
        <v>1727</v>
      </c>
      <c r="C1641" s="113">
        <v>0</v>
      </c>
      <c r="D1641" s="113">
        <v>0</v>
      </c>
    </row>
    <row r="1642" spans="2:4">
      <c r="B1642" s="129" t="s">
        <v>304</v>
      </c>
      <c r="C1642" s="130">
        <v>0</v>
      </c>
      <c r="D1642" s="130">
        <v>15000000</v>
      </c>
    </row>
    <row r="1643" spans="2:4">
      <c r="B1643" s="131" t="s">
        <v>1460</v>
      </c>
      <c r="C1643" s="113">
        <v>0</v>
      </c>
      <c r="D1643" s="113">
        <v>15000000</v>
      </c>
    </row>
    <row r="1644" spans="2:4">
      <c r="B1644" s="132" t="s">
        <v>1461</v>
      </c>
      <c r="C1644" s="113">
        <v>0</v>
      </c>
      <c r="D1644" s="113">
        <v>15000000</v>
      </c>
    </row>
    <row r="1645" spans="2:4">
      <c r="B1645" s="64" t="s">
        <v>298</v>
      </c>
      <c r="C1645" s="113">
        <v>786584488</v>
      </c>
      <c r="D1645" s="113">
        <v>432604495.59999996</v>
      </c>
    </row>
    <row r="1646" spans="2:4">
      <c r="B1646" s="129" t="s">
        <v>287</v>
      </c>
      <c r="C1646" s="130">
        <v>786584488</v>
      </c>
      <c r="D1646" s="130">
        <v>427324398.94999999</v>
      </c>
    </row>
    <row r="1647" spans="2:4">
      <c r="B1647" s="131" t="s">
        <v>562</v>
      </c>
      <c r="C1647" s="113">
        <v>24388744</v>
      </c>
      <c r="D1647" s="113">
        <v>4247070.93</v>
      </c>
    </row>
    <row r="1648" spans="2:4">
      <c r="B1648" s="132" t="s">
        <v>1061</v>
      </c>
      <c r="C1648" s="113">
        <v>24388744</v>
      </c>
      <c r="D1648" s="113">
        <v>4247070.93</v>
      </c>
    </row>
    <row r="1649" spans="2:4">
      <c r="B1649" s="131" t="s">
        <v>563</v>
      </c>
      <c r="C1649" s="113">
        <v>24860157</v>
      </c>
      <c r="D1649" s="113">
        <v>0</v>
      </c>
    </row>
    <row r="1650" spans="2:4">
      <c r="B1650" s="132" t="s">
        <v>1062</v>
      </c>
      <c r="C1650" s="113">
        <v>24860157</v>
      </c>
      <c r="D1650" s="113">
        <v>0</v>
      </c>
    </row>
    <row r="1651" spans="2:4">
      <c r="B1651" s="131" t="s">
        <v>564</v>
      </c>
      <c r="C1651" s="113">
        <v>9000000</v>
      </c>
      <c r="D1651" s="113">
        <v>10687301.52</v>
      </c>
    </row>
    <row r="1652" spans="2:4">
      <c r="B1652" s="132" t="s">
        <v>1063</v>
      </c>
      <c r="C1652" s="113">
        <v>9000000</v>
      </c>
      <c r="D1652" s="113">
        <v>10687301.52</v>
      </c>
    </row>
    <row r="1653" spans="2:4">
      <c r="B1653" s="131" t="s">
        <v>1415</v>
      </c>
      <c r="C1653" s="113">
        <v>0</v>
      </c>
      <c r="D1653" s="113">
        <v>0</v>
      </c>
    </row>
    <row r="1654" spans="2:4">
      <c r="B1654" s="132" t="s">
        <v>1416</v>
      </c>
      <c r="C1654" s="113">
        <v>0</v>
      </c>
      <c r="D1654" s="113">
        <v>0</v>
      </c>
    </row>
    <row r="1655" spans="2:4">
      <c r="B1655" s="131" t="s">
        <v>565</v>
      </c>
      <c r="C1655" s="113">
        <v>21288889</v>
      </c>
      <c r="D1655" s="113">
        <v>0</v>
      </c>
    </row>
    <row r="1656" spans="2:4">
      <c r="B1656" s="132" t="s">
        <v>1064</v>
      </c>
      <c r="C1656" s="113">
        <v>21288889</v>
      </c>
      <c r="D1656" s="113">
        <v>0</v>
      </c>
    </row>
    <row r="1657" spans="2:4">
      <c r="B1657" s="131" t="s">
        <v>2419</v>
      </c>
      <c r="C1657" s="113">
        <v>0</v>
      </c>
      <c r="D1657" s="113">
        <v>0</v>
      </c>
    </row>
    <row r="1658" spans="2:4">
      <c r="B1658" s="132" t="s">
        <v>1999</v>
      </c>
      <c r="C1658" s="113">
        <v>0</v>
      </c>
      <c r="D1658" s="113">
        <v>0</v>
      </c>
    </row>
    <row r="1659" spans="2:4">
      <c r="B1659" s="131" t="s">
        <v>566</v>
      </c>
      <c r="C1659" s="113">
        <v>25000000</v>
      </c>
      <c r="D1659" s="113">
        <v>0</v>
      </c>
    </row>
    <row r="1660" spans="2:4">
      <c r="B1660" s="132" t="s">
        <v>1065</v>
      </c>
      <c r="C1660" s="113">
        <v>25000000</v>
      </c>
      <c r="D1660" s="113">
        <v>0</v>
      </c>
    </row>
    <row r="1661" spans="2:4">
      <c r="B1661" s="131" t="s">
        <v>567</v>
      </c>
      <c r="C1661" s="113">
        <v>313032930</v>
      </c>
      <c r="D1661" s="113">
        <v>86836000</v>
      </c>
    </row>
    <row r="1662" spans="2:4">
      <c r="B1662" s="132" t="s">
        <v>1066</v>
      </c>
      <c r="C1662" s="113">
        <v>313032930</v>
      </c>
      <c r="D1662" s="113">
        <v>86836000</v>
      </c>
    </row>
    <row r="1663" spans="2:4">
      <c r="B1663" s="131" t="s">
        <v>1379</v>
      </c>
      <c r="C1663" s="113">
        <v>0</v>
      </c>
      <c r="D1663" s="113">
        <v>0</v>
      </c>
    </row>
    <row r="1664" spans="2:4">
      <c r="B1664" s="132" t="s">
        <v>1061</v>
      </c>
      <c r="C1664" s="113">
        <v>0</v>
      </c>
      <c r="D1664" s="113">
        <v>0</v>
      </c>
    </row>
    <row r="1665" spans="2:4">
      <c r="B1665" s="131" t="s">
        <v>568</v>
      </c>
      <c r="C1665" s="113">
        <v>8462477</v>
      </c>
      <c r="D1665" s="113">
        <v>12358523.52</v>
      </c>
    </row>
    <row r="1666" spans="2:4">
      <c r="B1666" s="132" t="s">
        <v>1067</v>
      </c>
      <c r="C1666" s="113">
        <v>8462477</v>
      </c>
      <c r="D1666" s="113">
        <v>12358523.52</v>
      </c>
    </row>
    <row r="1667" spans="2:4">
      <c r="B1667" s="131" t="s">
        <v>569</v>
      </c>
      <c r="C1667" s="113">
        <v>71847842</v>
      </c>
      <c r="D1667" s="113">
        <v>44603961.93</v>
      </c>
    </row>
    <row r="1668" spans="2:4">
      <c r="B1668" s="132" t="s">
        <v>1068</v>
      </c>
      <c r="C1668" s="113">
        <v>71847842</v>
      </c>
      <c r="D1668" s="113">
        <v>44603961.93</v>
      </c>
    </row>
    <row r="1669" spans="2:4">
      <c r="B1669" s="131" t="s">
        <v>570</v>
      </c>
      <c r="C1669" s="113">
        <v>2130267</v>
      </c>
      <c r="D1669" s="113">
        <v>1917240.66</v>
      </c>
    </row>
    <row r="1670" spans="2:4">
      <c r="B1670" s="132" t="s">
        <v>1069</v>
      </c>
      <c r="C1670" s="113">
        <v>2130267</v>
      </c>
      <c r="D1670" s="113">
        <v>1917240.66</v>
      </c>
    </row>
    <row r="1671" spans="2:4">
      <c r="B1671" s="131" t="s">
        <v>571</v>
      </c>
      <c r="C1671" s="113">
        <v>2130267</v>
      </c>
      <c r="D1671" s="113">
        <v>1917240.66</v>
      </c>
    </row>
    <row r="1672" spans="2:4">
      <c r="B1672" s="132" t="s">
        <v>1070</v>
      </c>
      <c r="C1672" s="113">
        <v>2130267</v>
      </c>
      <c r="D1672" s="113">
        <v>1917240.66</v>
      </c>
    </row>
    <row r="1673" spans="2:4">
      <c r="B1673" s="131" t="s">
        <v>572</v>
      </c>
      <c r="C1673" s="113">
        <v>2466670</v>
      </c>
      <c r="D1673" s="113">
        <v>13720435.869999999</v>
      </c>
    </row>
    <row r="1674" spans="2:4">
      <c r="B1674" s="132" t="s">
        <v>1071</v>
      </c>
      <c r="C1674" s="113">
        <v>2466670</v>
      </c>
      <c r="D1674" s="113">
        <v>13720435.869999999</v>
      </c>
    </row>
    <row r="1675" spans="2:4">
      <c r="B1675" s="131" t="s">
        <v>2420</v>
      </c>
      <c r="C1675" s="113">
        <v>2130267</v>
      </c>
      <c r="D1675" s="113">
        <v>2051016</v>
      </c>
    </row>
    <row r="1676" spans="2:4">
      <c r="B1676" s="132" t="s">
        <v>1072</v>
      </c>
      <c r="C1676" s="113">
        <v>2130267</v>
      </c>
      <c r="D1676" s="113">
        <v>2051016</v>
      </c>
    </row>
    <row r="1677" spans="2:4">
      <c r="B1677" s="131" t="s">
        <v>573</v>
      </c>
      <c r="C1677" s="113">
        <v>2130267</v>
      </c>
      <c r="D1677" s="113">
        <v>1917240.66</v>
      </c>
    </row>
    <row r="1678" spans="2:4">
      <c r="B1678" s="132" t="s">
        <v>1073</v>
      </c>
      <c r="C1678" s="113">
        <v>2130267</v>
      </c>
      <c r="D1678" s="113">
        <v>1917240.66</v>
      </c>
    </row>
    <row r="1679" spans="2:4">
      <c r="B1679" s="131" t="s">
        <v>574</v>
      </c>
      <c r="C1679" s="113">
        <v>802464</v>
      </c>
      <c r="D1679" s="113">
        <v>722217.06</v>
      </c>
    </row>
    <row r="1680" spans="2:4">
      <c r="B1680" s="132" t="s">
        <v>1074</v>
      </c>
      <c r="C1680" s="113">
        <v>802464</v>
      </c>
      <c r="D1680" s="113">
        <v>722217.06</v>
      </c>
    </row>
    <row r="1681" spans="2:4">
      <c r="B1681" s="131" t="s">
        <v>575</v>
      </c>
      <c r="C1681" s="113">
        <v>802463</v>
      </c>
      <c r="D1681" s="113">
        <v>727377.04</v>
      </c>
    </row>
    <row r="1682" spans="2:4">
      <c r="B1682" s="132" t="s">
        <v>1075</v>
      </c>
      <c r="C1682" s="113">
        <v>802463</v>
      </c>
      <c r="D1682" s="113">
        <v>727377.04</v>
      </c>
    </row>
    <row r="1683" spans="2:4">
      <c r="B1683" s="131" t="s">
        <v>2421</v>
      </c>
      <c r="C1683" s="113">
        <v>802464</v>
      </c>
      <c r="D1683" s="113">
        <v>722217.06</v>
      </c>
    </row>
    <row r="1684" spans="2:4">
      <c r="B1684" s="132" t="s">
        <v>1076</v>
      </c>
      <c r="C1684" s="113">
        <v>802464</v>
      </c>
      <c r="D1684" s="113">
        <v>722217.06</v>
      </c>
    </row>
    <row r="1685" spans="2:4">
      <c r="B1685" s="131" t="s">
        <v>576</v>
      </c>
      <c r="C1685" s="113">
        <v>22354493</v>
      </c>
      <c r="D1685" s="113">
        <v>28435237.899999999</v>
      </c>
    </row>
    <row r="1686" spans="2:4">
      <c r="B1686" s="132" t="s">
        <v>1077</v>
      </c>
      <c r="C1686" s="113">
        <v>22354493</v>
      </c>
      <c r="D1686" s="113">
        <v>28435237.899999999</v>
      </c>
    </row>
    <row r="1687" spans="2:4">
      <c r="B1687" s="131" t="s">
        <v>577</v>
      </c>
      <c r="C1687" s="113">
        <v>802464</v>
      </c>
      <c r="D1687" s="113">
        <v>727377.04</v>
      </c>
    </row>
    <row r="1688" spans="2:4">
      <c r="B1688" s="132" t="s">
        <v>1078</v>
      </c>
      <c r="C1688" s="113">
        <v>802464</v>
      </c>
      <c r="D1688" s="113">
        <v>727377.04</v>
      </c>
    </row>
    <row r="1689" spans="2:4">
      <c r="B1689" s="131" t="s">
        <v>578</v>
      </c>
      <c r="C1689" s="113">
        <v>8114294</v>
      </c>
      <c r="D1689" s="113">
        <v>0</v>
      </c>
    </row>
    <row r="1690" spans="2:4">
      <c r="B1690" s="132" t="s">
        <v>1079</v>
      </c>
      <c r="C1690" s="113">
        <v>8114294</v>
      </c>
      <c r="D1690" s="113">
        <v>0</v>
      </c>
    </row>
    <row r="1691" spans="2:4">
      <c r="B1691" s="131" t="s">
        <v>579</v>
      </c>
      <c r="C1691" s="113">
        <v>139932800</v>
      </c>
      <c r="D1691" s="113">
        <v>135947305.96000001</v>
      </c>
    </row>
    <row r="1692" spans="2:4">
      <c r="B1692" s="132" t="s">
        <v>1080</v>
      </c>
      <c r="C1692" s="113">
        <v>139932800</v>
      </c>
      <c r="D1692" s="113">
        <v>135947305.96000001</v>
      </c>
    </row>
    <row r="1693" spans="2:4">
      <c r="B1693" s="131" t="s">
        <v>2000</v>
      </c>
      <c r="C1693" s="113">
        <v>0</v>
      </c>
      <c r="D1693" s="113">
        <v>0</v>
      </c>
    </row>
    <row r="1694" spans="2:4">
      <c r="B1694" s="132" t="s">
        <v>2001</v>
      </c>
      <c r="C1694" s="113">
        <v>0</v>
      </c>
      <c r="D1694" s="113">
        <v>0</v>
      </c>
    </row>
    <row r="1695" spans="2:4">
      <c r="B1695" s="131" t="s">
        <v>2422</v>
      </c>
      <c r="C1695" s="113">
        <v>0</v>
      </c>
      <c r="D1695" s="113">
        <v>0</v>
      </c>
    </row>
    <row r="1696" spans="2:4">
      <c r="B1696" s="132" t="s">
        <v>2002</v>
      </c>
      <c r="C1696" s="113">
        <v>0</v>
      </c>
      <c r="D1696" s="113">
        <v>0</v>
      </c>
    </row>
    <row r="1697" spans="2:4">
      <c r="B1697" s="131" t="s">
        <v>580</v>
      </c>
      <c r="C1697" s="113">
        <v>49333414</v>
      </c>
      <c r="D1697" s="113">
        <v>58065268.859999999</v>
      </c>
    </row>
    <row r="1698" spans="2:4">
      <c r="B1698" s="132" t="s">
        <v>1081</v>
      </c>
      <c r="C1698" s="113">
        <v>49333414</v>
      </c>
      <c r="D1698" s="113">
        <v>58065268.859999999</v>
      </c>
    </row>
    <row r="1699" spans="2:4">
      <c r="B1699" s="131" t="s">
        <v>2003</v>
      </c>
      <c r="C1699" s="113">
        <v>0</v>
      </c>
      <c r="D1699" s="113">
        <v>0</v>
      </c>
    </row>
    <row r="1700" spans="2:4">
      <c r="B1700" s="132" t="s">
        <v>2004</v>
      </c>
      <c r="C1700" s="113">
        <v>0</v>
      </c>
      <c r="D1700" s="113">
        <v>0</v>
      </c>
    </row>
    <row r="1701" spans="2:4">
      <c r="B1701" s="131" t="s">
        <v>2005</v>
      </c>
      <c r="C1701" s="113">
        <v>0</v>
      </c>
      <c r="D1701" s="113">
        <v>0</v>
      </c>
    </row>
    <row r="1702" spans="2:4">
      <c r="B1702" s="132" t="s">
        <v>2006</v>
      </c>
      <c r="C1702" s="113">
        <v>0</v>
      </c>
      <c r="D1702" s="113">
        <v>0</v>
      </c>
    </row>
    <row r="1703" spans="2:4">
      <c r="B1703" s="131" t="s">
        <v>2007</v>
      </c>
      <c r="C1703" s="113">
        <v>0</v>
      </c>
      <c r="D1703" s="113">
        <v>0</v>
      </c>
    </row>
    <row r="1704" spans="2:4">
      <c r="B1704" s="132" t="s">
        <v>2008</v>
      </c>
      <c r="C1704" s="113">
        <v>0</v>
      </c>
      <c r="D1704" s="113">
        <v>0</v>
      </c>
    </row>
    <row r="1705" spans="2:4">
      <c r="B1705" s="131" t="s">
        <v>2009</v>
      </c>
      <c r="C1705" s="113">
        <v>0</v>
      </c>
      <c r="D1705" s="113">
        <v>0</v>
      </c>
    </row>
    <row r="1706" spans="2:4">
      <c r="B1706" s="132" t="s">
        <v>2010</v>
      </c>
      <c r="C1706" s="113">
        <v>0</v>
      </c>
      <c r="D1706" s="113">
        <v>0</v>
      </c>
    </row>
    <row r="1707" spans="2:4">
      <c r="B1707" s="131" t="s">
        <v>2011</v>
      </c>
      <c r="C1707" s="113">
        <v>0</v>
      </c>
      <c r="D1707" s="113">
        <v>0</v>
      </c>
    </row>
    <row r="1708" spans="2:4">
      <c r="B1708" s="132" t="s">
        <v>2012</v>
      </c>
      <c r="C1708" s="113">
        <v>0</v>
      </c>
      <c r="D1708" s="113">
        <v>0</v>
      </c>
    </row>
    <row r="1709" spans="2:4">
      <c r="B1709" s="131" t="s">
        <v>2013</v>
      </c>
      <c r="C1709" s="113">
        <v>0</v>
      </c>
      <c r="D1709" s="113">
        <v>0</v>
      </c>
    </row>
    <row r="1710" spans="2:4">
      <c r="B1710" s="132" t="s">
        <v>2014</v>
      </c>
      <c r="C1710" s="113">
        <v>0</v>
      </c>
      <c r="D1710" s="113">
        <v>0</v>
      </c>
    </row>
    <row r="1711" spans="2:4">
      <c r="B1711" s="131" t="s">
        <v>2015</v>
      </c>
      <c r="C1711" s="113">
        <v>0</v>
      </c>
      <c r="D1711" s="113">
        <v>0</v>
      </c>
    </row>
    <row r="1712" spans="2:4">
      <c r="B1712" s="132" t="s">
        <v>2016</v>
      </c>
      <c r="C1712" s="113">
        <v>0</v>
      </c>
      <c r="D1712" s="113">
        <v>0</v>
      </c>
    </row>
    <row r="1713" spans="2:4">
      <c r="B1713" s="131" t="s">
        <v>2017</v>
      </c>
      <c r="C1713" s="113">
        <v>0</v>
      </c>
      <c r="D1713" s="113">
        <v>0</v>
      </c>
    </row>
    <row r="1714" spans="2:4">
      <c r="B1714" s="132" t="s">
        <v>2018</v>
      </c>
      <c r="C1714" s="113">
        <v>0</v>
      </c>
      <c r="D1714" s="113">
        <v>0</v>
      </c>
    </row>
    <row r="1715" spans="2:4">
      <c r="B1715" s="131" t="s">
        <v>2019</v>
      </c>
      <c r="C1715" s="113">
        <v>0</v>
      </c>
      <c r="D1715" s="113">
        <v>0</v>
      </c>
    </row>
    <row r="1716" spans="2:4">
      <c r="B1716" s="132" t="s">
        <v>2020</v>
      </c>
      <c r="C1716" s="113">
        <v>0</v>
      </c>
      <c r="D1716" s="113">
        <v>0</v>
      </c>
    </row>
    <row r="1717" spans="2:4">
      <c r="B1717" s="131" t="s">
        <v>2021</v>
      </c>
      <c r="C1717" s="113">
        <v>0</v>
      </c>
      <c r="D1717" s="113">
        <v>0</v>
      </c>
    </row>
    <row r="1718" spans="2:4">
      <c r="B1718" s="132" t="s">
        <v>2022</v>
      </c>
      <c r="C1718" s="113">
        <v>0</v>
      </c>
      <c r="D1718" s="113">
        <v>0</v>
      </c>
    </row>
    <row r="1719" spans="2:4">
      <c r="B1719" s="131" t="s">
        <v>2023</v>
      </c>
      <c r="C1719" s="113">
        <v>0</v>
      </c>
      <c r="D1719" s="113">
        <v>0</v>
      </c>
    </row>
    <row r="1720" spans="2:4">
      <c r="B1720" s="132" t="s">
        <v>2024</v>
      </c>
      <c r="C1720" s="113">
        <v>0</v>
      </c>
      <c r="D1720" s="113">
        <v>0</v>
      </c>
    </row>
    <row r="1721" spans="2:4">
      <c r="B1721" s="131" t="s">
        <v>2025</v>
      </c>
      <c r="C1721" s="113">
        <v>0</v>
      </c>
      <c r="D1721" s="113">
        <v>0</v>
      </c>
    </row>
    <row r="1722" spans="2:4">
      <c r="B1722" s="132" t="s">
        <v>2026</v>
      </c>
      <c r="C1722" s="113">
        <v>0</v>
      </c>
      <c r="D1722" s="113">
        <v>0</v>
      </c>
    </row>
    <row r="1723" spans="2:4">
      <c r="B1723" s="131" t="s">
        <v>2027</v>
      </c>
      <c r="C1723" s="113">
        <v>0</v>
      </c>
      <c r="D1723" s="113">
        <v>0</v>
      </c>
    </row>
    <row r="1724" spans="2:4">
      <c r="B1724" s="132" t="s">
        <v>2028</v>
      </c>
      <c r="C1724" s="113">
        <v>0</v>
      </c>
      <c r="D1724" s="113">
        <v>0</v>
      </c>
    </row>
    <row r="1725" spans="2:4">
      <c r="B1725" s="131" t="s">
        <v>2423</v>
      </c>
      <c r="C1725" s="113">
        <v>0</v>
      </c>
      <c r="D1725" s="113">
        <v>0</v>
      </c>
    </row>
    <row r="1726" spans="2:4">
      <c r="B1726" s="132" t="s">
        <v>2029</v>
      </c>
      <c r="C1726" s="113">
        <v>0</v>
      </c>
      <c r="D1726" s="113">
        <v>0</v>
      </c>
    </row>
    <row r="1727" spans="2:4">
      <c r="B1727" s="131" t="s">
        <v>581</v>
      </c>
      <c r="C1727" s="113">
        <v>14902995</v>
      </c>
      <c r="D1727" s="113">
        <v>0</v>
      </c>
    </row>
    <row r="1728" spans="2:4">
      <c r="B1728" s="132" t="s">
        <v>1082</v>
      </c>
      <c r="C1728" s="113">
        <v>14902995</v>
      </c>
      <c r="D1728" s="113">
        <v>0</v>
      </c>
    </row>
    <row r="1729" spans="2:4">
      <c r="B1729" s="131" t="s">
        <v>2030</v>
      </c>
      <c r="C1729" s="113">
        <v>0</v>
      </c>
      <c r="D1729" s="113">
        <v>0</v>
      </c>
    </row>
    <row r="1730" spans="2:4">
      <c r="B1730" s="132" t="s">
        <v>2031</v>
      </c>
      <c r="C1730" s="113">
        <v>0</v>
      </c>
      <c r="D1730" s="113">
        <v>0</v>
      </c>
    </row>
    <row r="1731" spans="2:4">
      <c r="B1731" s="131" t="s">
        <v>2032</v>
      </c>
      <c r="C1731" s="113">
        <v>0</v>
      </c>
      <c r="D1731" s="113">
        <v>0</v>
      </c>
    </row>
    <row r="1732" spans="2:4">
      <c r="B1732" s="132" t="s">
        <v>2033</v>
      </c>
      <c r="C1732" s="113">
        <v>0</v>
      </c>
      <c r="D1732" s="113">
        <v>0</v>
      </c>
    </row>
    <row r="1733" spans="2:4">
      <c r="B1733" s="131" t="s">
        <v>2034</v>
      </c>
      <c r="C1733" s="113">
        <v>0</v>
      </c>
      <c r="D1733" s="113">
        <v>0</v>
      </c>
    </row>
    <row r="1734" spans="2:4">
      <c r="B1734" s="132" t="s">
        <v>2035</v>
      </c>
      <c r="C1734" s="113">
        <v>0</v>
      </c>
      <c r="D1734" s="113">
        <v>0</v>
      </c>
    </row>
    <row r="1735" spans="2:4">
      <c r="B1735" s="131" t="s">
        <v>2036</v>
      </c>
      <c r="C1735" s="113">
        <v>0</v>
      </c>
      <c r="D1735" s="113">
        <v>0</v>
      </c>
    </row>
    <row r="1736" spans="2:4">
      <c r="B1736" s="132" t="s">
        <v>2037</v>
      </c>
      <c r="C1736" s="113">
        <v>0</v>
      </c>
      <c r="D1736" s="113">
        <v>0</v>
      </c>
    </row>
    <row r="1737" spans="2:4">
      <c r="B1737" s="131" t="s">
        <v>2038</v>
      </c>
      <c r="C1737" s="113">
        <v>0</v>
      </c>
      <c r="D1737" s="113">
        <v>0</v>
      </c>
    </row>
    <row r="1738" spans="2:4">
      <c r="B1738" s="132" t="s">
        <v>2039</v>
      </c>
      <c r="C1738" s="113">
        <v>0</v>
      </c>
      <c r="D1738" s="113">
        <v>0</v>
      </c>
    </row>
    <row r="1739" spans="2:4">
      <c r="B1739" s="131" t="s">
        <v>2040</v>
      </c>
      <c r="C1739" s="113">
        <v>0</v>
      </c>
      <c r="D1739" s="113">
        <v>0</v>
      </c>
    </row>
    <row r="1740" spans="2:4">
      <c r="B1740" s="132" t="s">
        <v>2041</v>
      </c>
      <c r="C1740" s="113">
        <v>0</v>
      </c>
      <c r="D1740" s="113">
        <v>0</v>
      </c>
    </row>
    <row r="1741" spans="2:4">
      <c r="B1741" s="131" t="s">
        <v>2042</v>
      </c>
      <c r="C1741" s="113">
        <v>0</v>
      </c>
      <c r="D1741" s="113">
        <v>0</v>
      </c>
    </row>
    <row r="1742" spans="2:4">
      <c r="B1742" s="132" t="s">
        <v>2043</v>
      </c>
      <c r="C1742" s="113">
        <v>0</v>
      </c>
      <c r="D1742" s="113">
        <v>0</v>
      </c>
    </row>
    <row r="1743" spans="2:4">
      <c r="B1743" s="131" t="s">
        <v>2044</v>
      </c>
      <c r="C1743" s="113">
        <v>0</v>
      </c>
      <c r="D1743" s="113">
        <v>0</v>
      </c>
    </row>
    <row r="1744" spans="2:4">
      <c r="B1744" s="132" t="s">
        <v>2045</v>
      </c>
      <c r="C1744" s="113">
        <v>0</v>
      </c>
      <c r="D1744" s="113">
        <v>0</v>
      </c>
    </row>
    <row r="1745" spans="2:4">
      <c r="B1745" s="131" t="s">
        <v>2046</v>
      </c>
      <c r="C1745" s="113">
        <v>0</v>
      </c>
      <c r="D1745" s="113">
        <v>0</v>
      </c>
    </row>
    <row r="1746" spans="2:4">
      <c r="B1746" s="132" t="s">
        <v>2047</v>
      </c>
      <c r="C1746" s="113">
        <v>0</v>
      </c>
      <c r="D1746" s="113">
        <v>0</v>
      </c>
    </row>
    <row r="1747" spans="2:4">
      <c r="B1747" s="131" t="s">
        <v>2424</v>
      </c>
      <c r="C1747" s="113">
        <v>0</v>
      </c>
      <c r="D1747" s="113">
        <v>0</v>
      </c>
    </row>
    <row r="1748" spans="2:4">
      <c r="B1748" s="132" t="s">
        <v>2048</v>
      </c>
      <c r="C1748" s="113">
        <v>0</v>
      </c>
      <c r="D1748" s="113">
        <v>0</v>
      </c>
    </row>
    <row r="1749" spans="2:4">
      <c r="B1749" s="131" t="s">
        <v>582</v>
      </c>
      <c r="C1749" s="113">
        <v>3123819</v>
      </c>
      <c r="D1749" s="113">
        <v>0</v>
      </c>
    </row>
    <row r="1750" spans="2:4">
      <c r="B1750" s="132" t="s">
        <v>1083</v>
      </c>
      <c r="C1750" s="113">
        <v>3123819</v>
      </c>
      <c r="D1750" s="113">
        <v>0</v>
      </c>
    </row>
    <row r="1751" spans="2:4">
      <c r="B1751" s="132" t="s">
        <v>2048</v>
      </c>
      <c r="C1751" s="113">
        <v>0</v>
      </c>
      <c r="D1751" s="113">
        <v>0</v>
      </c>
    </row>
    <row r="1752" spans="2:4">
      <c r="B1752" s="131" t="s">
        <v>2049</v>
      </c>
      <c r="C1752" s="113">
        <v>0</v>
      </c>
      <c r="D1752" s="113">
        <v>0</v>
      </c>
    </row>
    <row r="1753" spans="2:4">
      <c r="B1753" s="132" t="s">
        <v>2050</v>
      </c>
      <c r="C1753" s="113">
        <v>0</v>
      </c>
      <c r="D1753" s="113">
        <v>0</v>
      </c>
    </row>
    <row r="1754" spans="2:4">
      <c r="B1754" s="131" t="s">
        <v>2051</v>
      </c>
      <c r="C1754" s="113">
        <v>0</v>
      </c>
      <c r="D1754" s="113">
        <v>0</v>
      </c>
    </row>
    <row r="1755" spans="2:4">
      <c r="B1755" s="132" t="s">
        <v>2052</v>
      </c>
      <c r="C1755" s="113">
        <v>0</v>
      </c>
      <c r="D1755" s="113">
        <v>0</v>
      </c>
    </row>
    <row r="1756" spans="2:4">
      <c r="B1756" s="131" t="s">
        <v>2053</v>
      </c>
      <c r="C1756" s="113">
        <v>0</v>
      </c>
      <c r="D1756" s="113">
        <v>0</v>
      </c>
    </row>
    <row r="1757" spans="2:4">
      <c r="B1757" s="132" t="s">
        <v>2054</v>
      </c>
      <c r="C1757" s="113">
        <v>0</v>
      </c>
      <c r="D1757" s="113">
        <v>0</v>
      </c>
    </row>
    <row r="1758" spans="2:4">
      <c r="B1758" s="131" t="s">
        <v>2055</v>
      </c>
      <c r="C1758" s="113">
        <v>0</v>
      </c>
      <c r="D1758" s="113">
        <v>0</v>
      </c>
    </row>
    <row r="1759" spans="2:4">
      <c r="B1759" s="132" t="s">
        <v>2056</v>
      </c>
      <c r="C1759" s="113">
        <v>0</v>
      </c>
      <c r="D1759" s="113">
        <v>0</v>
      </c>
    </row>
    <row r="1760" spans="2:4">
      <c r="B1760" s="131" t="s">
        <v>2057</v>
      </c>
      <c r="C1760" s="113">
        <v>0</v>
      </c>
      <c r="D1760" s="113">
        <v>0</v>
      </c>
    </row>
    <row r="1761" spans="2:4">
      <c r="B1761" s="132" t="s">
        <v>2058</v>
      </c>
      <c r="C1761" s="113">
        <v>0</v>
      </c>
      <c r="D1761" s="113">
        <v>0</v>
      </c>
    </row>
    <row r="1762" spans="2:4">
      <c r="B1762" s="131" t="s">
        <v>2059</v>
      </c>
      <c r="C1762" s="113">
        <v>0</v>
      </c>
      <c r="D1762" s="113">
        <v>0</v>
      </c>
    </row>
    <row r="1763" spans="2:4">
      <c r="B1763" s="132" t="s">
        <v>2060</v>
      </c>
      <c r="C1763" s="113">
        <v>0</v>
      </c>
      <c r="D1763" s="113">
        <v>0</v>
      </c>
    </row>
    <row r="1764" spans="2:4">
      <c r="B1764" s="131" t="s">
        <v>2061</v>
      </c>
      <c r="C1764" s="113">
        <v>0</v>
      </c>
      <c r="D1764" s="113">
        <v>0</v>
      </c>
    </row>
    <row r="1765" spans="2:4">
      <c r="B1765" s="132" t="s">
        <v>2062</v>
      </c>
      <c r="C1765" s="113">
        <v>0</v>
      </c>
      <c r="D1765" s="113">
        <v>0</v>
      </c>
    </row>
    <row r="1766" spans="2:4">
      <c r="B1766" s="131" t="s">
        <v>583</v>
      </c>
      <c r="C1766" s="113">
        <v>1241916</v>
      </c>
      <c r="D1766" s="113">
        <v>0</v>
      </c>
    </row>
    <row r="1767" spans="2:4">
      <c r="B1767" s="132" t="s">
        <v>1084</v>
      </c>
      <c r="C1767" s="113">
        <v>1241916</v>
      </c>
      <c r="D1767" s="113">
        <v>0</v>
      </c>
    </row>
    <row r="1768" spans="2:4">
      <c r="B1768" s="131" t="s">
        <v>2425</v>
      </c>
      <c r="C1768" s="113">
        <v>0</v>
      </c>
      <c r="D1768" s="113">
        <v>0</v>
      </c>
    </row>
    <row r="1769" spans="2:4">
      <c r="B1769" s="132" t="s">
        <v>2063</v>
      </c>
      <c r="C1769" s="113">
        <v>0</v>
      </c>
      <c r="D1769" s="113">
        <v>0</v>
      </c>
    </row>
    <row r="1770" spans="2:4">
      <c r="B1770" s="131" t="s">
        <v>584</v>
      </c>
      <c r="C1770" s="113">
        <v>1241916</v>
      </c>
      <c r="D1770" s="113">
        <v>12492225.01</v>
      </c>
    </row>
    <row r="1771" spans="2:4">
      <c r="B1771" s="132" t="s">
        <v>1085</v>
      </c>
      <c r="C1771" s="113">
        <v>1241916</v>
      </c>
      <c r="D1771" s="113">
        <v>12492225.01</v>
      </c>
    </row>
    <row r="1772" spans="2:4">
      <c r="B1772" s="131" t="s">
        <v>2426</v>
      </c>
      <c r="C1772" s="113">
        <v>0</v>
      </c>
      <c r="D1772" s="113">
        <v>0</v>
      </c>
    </row>
    <row r="1773" spans="2:4">
      <c r="B1773" s="132" t="s">
        <v>2064</v>
      </c>
      <c r="C1773" s="113">
        <v>0</v>
      </c>
      <c r="D1773" s="113">
        <v>0</v>
      </c>
    </row>
    <row r="1774" spans="2:4">
      <c r="B1774" s="131" t="s">
        <v>2065</v>
      </c>
      <c r="C1774" s="113">
        <v>0</v>
      </c>
      <c r="D1774" s="113">
        <v>0</v>
      </c>
    </row>
    <row r="1775" spans="2:4">
      <c r="B1775" s="132" t="s">
        <v>2066</v>
      </c>
      <c r="C1775" s="113">
        <v>0</v>
      </c>
      <c r="D1775" s="113">
        <v>0</v>
      </c>
    </row>
    <row r="1776" spans="2:4">
      <c r="B1776" s="131" t="s">
        <v>2067</v>
      </c>
      <c r="C1776" s="113">
        <v>0</v>
      </c>
      <c r="D1776" s="113">
        <v>0</v>
      </c>
    </row>
    <row r="1777" spans="2:4">
      <c r="B1777" s="132" t="s">
        <v>2068</v>
      </c>
      <c r="C1777" s="113">
        <v>0</v>
      </c>
      <c r="D1777" s="113">
        <v>0</v>
      </c>
    </row>
    <row r="1778" spans="2:4">
      <c r="B1778" s="131" t="s">
        <v>2427</v>
      </c>
      <c r="C1778" s="113">
        <v>0</v>
      </c>
      <c r="D1778" s="113">
        <v>0</v>
      </c>
    </row>
    <row r="1779" spans="2:4">
      <c r="B1779" s="132" t="s">
        <v>2069</v>
      </c>
      <c r="C1779" s="113">
        <v>0</v>
      </c>
      <c r="D1779" s="113">
        <v>0</v>
      </c>
    </row>
    <row r="1780" spans="2:4">
      <c r="B1780" s="131" t="s">
        <v>585</v>
      </c>
      <c r="C1780" s="113">
        <v>5517208</v>
      </c>
      <c r="D1780" s="113">
        <v>1621373.56</v>
      </c>
    </row>
    <row r="1781" spans="2:4">
      <c r="B1781" s="132" t="s">
        <v>1086</v>
      </c>
      <c r="C1781" s="113">
        <v>5517208</v>
      </c>
      <c r="D1781" s="113">
        <v>1621373.56</v>
      </c>
    </row>
    <row r="1782" spans="2:4">
      <c r="B1782" s="131" t="s">
        <v>2428</v>
      </c>
      <c r="C1782" s="113">
        <v>0</v>
      </c>
      <c r="D1782" s="113">
        <v>0</v>
      </c>
    </row>
    <row r="1783" spans="2:4">
      <c r="B1783" s="132" t="s">
        <v>2070</v>
      </c>
      <c r="C1783" s="113">
        <v>0</v>
      </c>
      <c r="D1783" s="113">
        <v>0</v>
      </c>
    </row>
    <row r="1784" spans="2:4">
      <c r="B1784" s="131" t="s">
        <v>586</v>
      </c>
      <c r="C1784" s="113">
        <v>5517208</v>
      </c>
      <c r="D1784" s="113">
        <v>1460437.38</v>
      </c>
    </row>
    <row r="1785" spans="2:4">
      <c r="B1785" s="132" t="s">
        <v>1087</v>
      </c>
      <c r="C1785" s="113">
        <v>5517208</v>
      </c>
      <c r="D1785" s="113">
        <v>1460437.38</v>
      </c>
    </row>
    <row r="1786" spans="2:4">
      <c r="B1786" s="131" t="s">
        <v>2429</v>
      </c>
      <c r="C1786" s="113">
        <v>0</v>
      </c>
      <c r="D1786" s="113">
        <v>0</v>
      </c>
    </row>
    <row r="1787" spans="2:4">
      <c r="B1787" s="132" t="s">
        <v>2071</v>
      </c>
      <c r="C1787" s="113">
        <v>0</v>
      </c>
      <c r="D1787" s="113">
        <v>0</v>
      </c>
    </row>
    <row r="1788" spans="2:4">
      <c r="B1788" s="131" t="s">
        <v>587</v>
      </c>
      <c r="C1788" s="113">
        <v>17708585</v>
      </c>
      <c r="D1788" s="113">
        <v>4686892.95</v>
      </c>
    </row>
    <row r="1789" spans="2:4">
      <c r="B1789" s="132" t="s">
        <v>1088</v>
      </c>
      <c r="C1789" s="113">
        <v>17708585</v>
      </c>
      <c r="D1789" s="113">
        <v>4686892.95</v>
      </c>
    </row>
    <row r="1790" spans="2:4">
      <c r="B1790" s="131" t="s">
        <v>2430</v>
      </c>
      <c r="C1790" s="113">
        <v>0</v>
      </c>
      <c r="D1790" s="113">
        <v>0</v>
      </c>
    </row>
    <row r="1791" spans="2:4">
      <c r="B1791" s="132" t="s">
        <v>2072</v>
      </c>
      <c r="C1791" s="113">
        <v>0</v>
      </c>
      <c r="D1791" s="113">
        <v>0</v>
      </c>
    </row>
    <row r="1792" spans="2:4">
      <c r="B1792" s="131" t="s">
        <v>588</v>
      </c>
      <c r="C1792" s="113">
        <v>5517208</v>
      </c>
      <c r="D1792" s="113">
        <v>1460437.38</v>
      </c>
    </row>
    <row r="1793" spans="2:4">
      <c r="B1793" s="132" t="s">
        <v>1089</v>
      </c>
      <c r="C1793" s="113">
        <v>5517208</v>
      </c>
      <c r="D1793" s="113">
        <v>1460437.38</v>
      </c>
    </row>
    <row r="1794" spans="2:4">
      <c r="B1794" s="131" t="s">
        <v>2073</v>
      </c>
      <c r="C1794" s="113">
        <v>0</v>
      </c>
      <c r="D1794" s="113">
        <v>0</v>
      </c>
    </row>
    <row r="1795" spans="2:4">
      <c r="B1795" s="132" t="s">
        <v>2074</v>
      </c>
      <c r="C1795" s="113">
        <v>0</v>
      </c>
      <c r="D1795" s="113">
        <v>0</v>
      </c>
    </row>
    <row r="1796" spans="2:4">
      <c r="B1796" s="129" t="s">
        <v>304</v>
      </c>
      <c r="C1796" s="130">
        <v>0</v>
      </c>
      <c r="D1796" s="130">
        <v>5280096.6500000004</v>
      </c>
    </row>
    <row r="1797" spans="2:4">
      <c r="B1797" s="131" t="s">
        <v>2431</v>
      </c>
      <c r="C1797" s="113">
        <v>0</v>
      </c>
      <c r="D1797" s="113">
        <v>5280096.6500000004</v>
      </c>
    </row>
    <row r="1798" spans="2:4">
      <c r="B1798" s="132" t="s">
        <v>1462</v>
      </c>
      <c r="C1798" s="113">
        <v>0</v>
      </c>
      <c r="D1798" s="113">
        <v>5280096.6500000004</v>
      </c>
    </row>
    <row r="1799" spans="2:4">
      <c r="B1799" s="64" t="s">
        <v>299</v>
      </c>
      <c r="C1799" s="113">
        <v>527597081</v>
      </c>
      <c r="D1799" s="113">
        <v>334731358.43000007</v>
      </c>
    </row>
    <row r="1800" spans="2:4">
      <c r="B1800" s="129" t="s">
        <v>287</v>
      </c>
      <c r="C1800" s="130">
        <v>351400482</v>
      </c>
      <c r="D1800" s="130">
        <v>246404058.94000003</v>
      </c>
    </row>
    <row r="1801" spans="2:4">
      <c r="B1801" s="131" t="s">
        <v>1728</v>
      </c>
      <c r="C1801" s="113">
        <v>0</v>
      </c>
      <c r="D1801" s="113">
        <v>0</v>
      </c>
    </row>
    <row r="1802" spans="2:4">
      <c r="B1802" s="132" t="s">
        <v>1729</v>
      </c>
      <c r="C1802" s="113">
        <v>0</v>
      </c>
      <c r="D1802" s="113">
        <v>0</v>
      </c>
    </row>
    <row r="1803" spans="2:4">
      <c r="B1803" s="131" t="s">
        <v>2432</v>
      </c>
      <c r="C1803" s="113">
        <v>0</v>
      </c>
      <c r="D1803" s="113">
        <v>0</v>
      </c>
    </row>
    <row r="1804" spans="2:4">
      <c r="B1804" s="132" t="s">
        <v>1730</v>
      </c>
      <c r="C1804" s="113">
        <v>0</v>
      </c>
      <c r="D1804" s="113">
        <v>0</v>
      </c>
    </row>
    <row r="1805" spans="2:4">
      <c r="B1805" s="131" t="s">
        <v>589</v>
      </c>
      <c r="C1805" s="113">
        <v>2154043</v>
      </c>
      <c r="D1805" s="113">
        <v>0</v>
      </c>
    </row>
    <row r="1806" spans="2:4">
      <c r="B1806" s="132" t="s">
        <v>1090</v>
      </c>
      <c r="C1806" s="113">
        <v>2154043</v>
      </c>
      <c r="D1806" s="113">
        <v>0</v>
      </c>
    </row>
    <row r="1807" spans="2:4">
      <c r="B1807" s="131" t="s">
        <v>2433</v>
      </c>
      <c r="C1807" s="113">
        <v>0</v>
      </c>
      <c r="D1807" s="113">
        <v>0</v>
      </c>
    </row>
    <row r="1808" spans="2:4">
      <c r="B1808" s="132" t="s">
        <v>1731</v>
      </c>
      <c r="C1808" s="113">
        <v>0</v>
      </c>
      <c r="D1808" s="113">
        <v>0</v>
      </c>
    </row>
    <row r="1809" spans="2:4">
      <c r="B1809" s="131" t="s">
        <v>590</v>
      </c>
      <c r="C1809" s="113">
        <v>1595659</v>
      </c>
      <c r="D1809" s="113">
        <v>718046.64</v>
      </c>
    </row>
    <row r="1810" spans="2:4">
      <c r="B1810" s="132" t="s">
        <v>1091</v>
      </c>
      <c r="C1810" s="113">
        <v>1595659</v>
      </c>
      <c r="D1810" s="113">
        <v>718046.64</v>
      </c>
    </row>
    <row r="1811" spans="2:4">
      <c r="B1811" s="131" t="s">
        <v>2434</v>
      </c>
      <c r="C1811" s="113">
        <v>0</v>
      </c>
      <c r="D1811" s="113">
        <v>0</v>
      </c>
    </row>
    <row r="1812" spans="2:4">
      <c r="B1812" s="132" t="s">
        <v>1732</v>
      </c>
      <c r="C1812" s="113">
        <v>0</v>
      </c>
      <c r="D1812" s="113">
        <v>0</v>
      </c>
    </row>
    <row r="1813" spans="2:4">
      <c r="B1813" s="131" t="s">
        <v>591</v>
      </c>
      <c r="C1813" s="113">
        <v>2154043</v>
      </c>
      <c r="D1813" s="113">
        <v>1938638.52</v>
      </c>
    </row>
    <row r="1814" spans="2:4">
      <c r="B1814" s="132" t="s">
        <v>1092</v>
      </c>
      <c r="C1814" s="113">
        <v>2154043</v>
      </c>
      <c r="D1814" s="113">
        <v>1938638.52</v>
      </c>
    </row>
    <row r="1815" spans="2:4">
      <c r="B1815" s="131" t="s">
        <v>2435</v>
      </c>
      <c r="C1815" s="113">
        <v>0</v>
      </c>
      <c r="D1815" s="113">
        <v>0</v>
      </c>
    </row>
    <row r="1816" spans="2:4">
      <c r="B1816" s="132" t="s">
        <v>1733</v>
      </c>
      <c r="C1816" s="113">
        <v>0</v>
      </c>
      <c r="D1816" s="113">
        <v>0</v>
      </c>
    </row>
    <row r="1817" spans="2:4">
      <c r="B1817" s="131" t="s">
        <v>592</v>
      </c>
      <c r="C1817" s="113">
        <v>2154043</v>
      </c>
      <c r="D1817" s="113">
        <v>1938638.52</v>
      </c>
    </row>
    <row r="1818" spans="2:4">
      <c r="B1818" s="132" t="s">
        <v>1093</v>
      </c>
      <c r="C1818" s="113">
        <v>2154043</v>
      </c>
      <c r="D1818" s="113">
        <v>1938638.52</v>
      </c>
    </row>
    <row r="1819" spans="2:4">
      <c r="B1819" s="131" t="s">
        <v>2436</v>
      </c>
      <c r="C1819" s="113">
        <v>0</v>
      </c>
      <c r="D1819" s="113">
        <v>21063742.420000002</v>
      </c>
    </row>
    <row r="1820" spans="2:4">
      <c r="B1820" s="132" t="s">
        <v>1426</v>
      </c>
      <c r="C1820" s="113">
        <v>0</v>
      </c>
      <c r="D1820" s="113">
        <v>21063742.420000002</v>
      </c>
    </row>
    <row r="1821" spans="2:4">
      <c r="B1821" s="131" t="s">
        <v>2437</v>
      </c>
      <c r="C1821" s="113">
        <v>0</v>
      </c>
      <c r="D1821" s="113">
        <v>0</v>
      </c>
    </row>
    <row r="1822" spans="2:4">
      <c r="B1822" s="132" t="s">
        <v>1734</v>
      </c>
      <c r="C1822" s="113">
        <v>0</v>
      </c>
      <c r="D1822" s="113">
        <v>0</v>
      </c>
    </row>
    <row r="1823" spans="2:4">
      <c r="B1823" s="131" t="s">
        <v>593</v>
      </c>
      <c r="C1823" s="113">
        <v>1595659</v>
      </c>
      <c r="D1823" s="113">
        <v>718046.65</v>
      </c>
    </row>
    <row r="1824" spans="2:4">
      <c r="B1824" s="132" t="s">
        <v>1094</v>
      </c>
      <c r="C1824" s="113">
        <v>1595659</v>
      </c>
      <c r="D1824" s="113">
        <v>718046.65</v>
      </c>
    </row>
    <row r="1825" spans="2:4">
      <c r="B1825" s="131" t="s">
        <v>1735</v>
      </c>
      <c r="C1825" s="113">
        <v>0</v>
      </c>
      <c r="D1825" s="113">
        <v>0</v>
      </c>
    </row>
    <row r="1826" spans="2:4">
      <c r="B1826" s="132" t="s">
        <v>1736</v>
      </c>
      <c r="C1826" s="113">
        <v>0</v>
      </c>
      <c r="D1826" s="113">
        <v>0</v>
      </c>
    </row>
    <row r="1827" spans="2:4">
      <c r="B1827" s="131" t="s">
        <v>1380</v>
      </c>
      <c r="C1827" s="113">
        <v>0</v>
      </c>
      <c r="D1827" s="113">
        <v>5132410.29</v>
      </c>
    </row>
    <row r="1828" spans="2:4">
      <c r="B1828" s="132" t="s">
        <v>1381</v>
      </c>
      <c r="C1828" s="113">
        <v>0</v>
      </c>
      <c r="D1828" s="113">
        <v>5132410.29</v>
      </c>
    </row>
    <row r="1829" spans="2:4">
      <c r="B1829" s="131" t="s">
        <v>594</v>
      </c>
      <c r="C1829" s="113">
        <v>4231239</v>
      </c>
      <c r="D1829" s="113">
        <v>4441431.25</v>
      </c>
    </row>
    <row r="1830" spans="2:4">
      <c r="B1830" s="132" t="s">
        <v>1095</v>
      </c>
      <c r="C1830" s="113">
        <v>4231239</v>
      </c>
      <c r="D1830" s="113">
        <v>4441431.25</v>
      </c>
    </row>
    <row r="1831" spans="2:4">
      <c r="B1831" s="131" t="s">
        <v>2438</v>
      </c>
      <c r="C1831" s="113">
        <v>0</v>
      </c>
      <c r="D1831" s="113">
        <v>4444760</v>
      </c>
    </row>
    <row r="1832" spans="2:4">
      <c r="B1832" s="132" t="s">
        <v>2439</v>
      </c>
      <c r="C1832" s="113">
        <v>0</v>
      </c>
      <c r="D1832" s="113">
        <v>4444760</v>
      </c>
    </row>
    <row r="1833" spans="2:4">
      <c r="B1833" s="131" t="s">
        <v>595</v>
      </c>
      <c r="C1833" s="113">
        <v>3859232</v>
      </c>
      <c r="D1833" s="113">
        <v>0</v>
      </c>
    </row>
    <row r="1834" spans="2:4">
      <c r="B1834" s="132" t="s">
        <v>1096</v>
      </c>
      <c r="C1834" s="113">
        <v>3859232</v>
      </c>
      <c r="D1834" s="113">
        <v>0</v>
      </c>
    </row>
    <row r="1835" spans="2:4">
      <c r="B1835" s="131" t="s">
        <v>1821</v>
      </c>
      <c r="C1835" s="113">
        <v>0</v>
      </c>
      <c r="D1835" s="113">
        <v>0</v>
      </c>
    </row>
    <row r="1836" spans="2:4">
      <c r="B1836" s="132" t="s">
        <v>1822</v>
      </c>
      <c r="C1836" s="113">
        <v>0</v>
      </c>
      <c r="D1836" s="113">
        <v>0</v>
      </c>
    </row>
    <row r="1837" spans="2:4">
      <c r="B1837" s="131" t="s">
        <v>1823</v>
      </c>
      <c r="C1837" s="113">
        <v>0</v>
      </c>
      <c r="D1837" s="113">
        <v>0</v>
      </c>
    </row>
    <row r="1838" spans="2:4">
      <c r="B1838" s="132" t="s">
        <v>1824</v>
      </c>
      <c r="C1838" s="113">
        <v>0</v>
      </c>
      <c r="D1838" s="113">
        <v>0</v>
      </c>
    </row>
    <row r="1839" spans="2:4">
      <c r="B1839" s="131" t="s">
        <v>1825</v>
      </c>
      <c r="C1839" s="113">
        <v>0</v>
      </c>
      <c r="D1839" s="113">
        <v>0</v>
      </c>
    </row>
    <row r="1840" spans="2:4">
      <c r="B1840" s="132" t="s">
        <v>1826</v>
      </c>
      <c r="C1840" s="113">
        <v>0</v>
      </c>
      <c r="D1840" s="113">
        <v>0</v>
      </c>
    </row>
    <row r="1841" spans="2:4">
      <c r="B1841" s="131" t="s">
        <v>1827</v>
      </c>
      <c r="C1841" s="113">
        <v>0</v>
      </c>
      <c r="D1841" s="113">
        <v>0</v>
      </c>
    </row>
    <row r="1842" spans="2:4">
      <c r="B1842" s="132" t="s">
        <v>1828</v>
      </c>
      <c r="C1842" s="113">
        <v>0</v>
      </c>
      <c r="D1842" s="113">
        <v>0</v>
      </c>
    </row>
    <row r="1843" spans="2:4">
      <c r="B1843" s="131" t="s">
        <v>1829</v>
      </c>
      <c r="C1843" s="113">
        <v>0</v>
      </c>
      <c r="D1843" s="113">
        <v>0</v>
      </c>
    </row>
    <row r="1844" spans="2:4">
      <c r="B1844" s="132" t="s">
        <v>1830</v>
      </c>
      <c r="C1844" s="113">
        <v>0</v>
      </c>
      <c r="D1844" s="113">
        <v>0</v>
      </c>
    </row>
    <row r="1845" spans="2:4">
      <c r="B1845" s="131" t="s">
        <v>1831</v>
      </c>
      <c r="C1845" s="113">
        <v>0</v>
      </c>
      <c r="D1845" s="113">
        <v>0</v>
      </c>
    </row>
    <row r="1846" spans="2:4">
      <c r="B1846" s="132" t="s">
        <v>1832</v>
      </c>
      <c r="C1846" s="113">
        <v>0</v>
      </c>
      <c r="D1846" s="113">
        <v>0</v>
      </c>
    </row>
    <row r="1847" spans="2:4">
      <c r="B1847" s="131" t="s">
        <v>1833</v>
      </c>
      <c r="C1847" s="113">
        <v>0</v>
      </c>
      <c r="D1847" s="113">
        <v>0</v>
      </c>
    </row>
    <row r="1848" spans="2:4">
      <c r="B1848" s="132" t="s">
        <v>1834</v>
      </c>
      <c r="C1848" s="113">
        <v>0</v>
      </c>
      <c r="D1848" s="113">
        <v>0</v>
      </c>
    </row>
    <row r="1849" spans="2:4">
      <c r="B1849" s="131" t="s">
        <v>2075</v>
      </c>
      <c r="C1849" s="113">
        <v>0</v>
      </c>
      <c r="D1849" s="113">
        <v>0</v>
      </c>
    </row>
    <row r="1850" spans="2:4">
      <c r="B1850" s="132" t="s">
        <v>2076</v>
      </c>
      <c r="C1850" s="113">
        <v>0</v>
      </c>
      <c r="D1850" s="113">
        <v>0</v>
      </c>
    </row>
    <row r="1851" spans="2:4">
      <c r="B1851" s="131" t="s">
        <v>2440</v>
      </c>
      <c r="C1851" s="113">
        <v>0</v>
      </c>
      <c r="D1851" s="113">
        <v>0</v>
      </c>
    </row>
    <row r="1852" spans="2:4">
      <c r="B1852" s="132" t="s">
        <v>2077</v>
      </c>
      <c r="C1852" s="113">
        <v>0</v>
      </c>
      <c r="D1852" s="113">
        <v>0</v>
      </c>
    </row>
    <row r="1853" spans="2:4">
      <c r="B1853" s="131" t="s">
        <v>596</v>
      </c>
      <c r="C1853" s="113">
        <v>7500000</v>
      </c>
      <c r="D1853" s="113">
        <v>7491555.8200000003</v>
      </c>
    </row>
    <row r="1854" spans="2:4">
      <c r="B1854" s="132" t="s">
        <v>1097</v>
      </c>
      <c r="C1854" s="113">
        <v>7500000</v>
      </c>
      <c r="D1854" s="113">
        <v>7491555.8200000003</v>
      </c>
    </row>
    <row r="1855" spans="2:4">
      <c r="B1855" s="131" t="s">
        <v>2441</v>
      </c>
      <c r="C1855" s="113">
        <v>0</v>
      </c>
      <c r="D1855" s="113">
        <v>0</v>
      </c>
    </row>
    <row r="1856" spans="2:4">
      <c r="B1856" s="132" t="s">
        <v>2078</v>
      </c>
      <c r="C1856" s="113">
        <v>0</v>
      </c>
      <c r="D1856" s="113">
        <v>0</v>
      </c>
    </row>
    <row r="1857" spans="2:4">
      <c r="B1857" s="131" t="s">
        <v>597</v>
      </c>
      <c r="C1857" s="113">
        <v>6209581</v>
      </c>
      <c r="D1857" s="113">
        <v>2310087.73</v>
      </c>
    </row>
    <row r="1858" spans="2:4">
      <c r="B1858" s="132" t="s">
        <v>1098</v>
      </c>
      <c r="C1858" s="113">
        <v>6209581</v>
      </c>
      <c r="D1858" s="113">
        <v>2310087.73</v>
      </c>
    </row>
    <row r="1859" spans="2:4">
      <c r="B1859" s="131" t="s">
        <v>2442</v>
      </c>
      <c r="C1859" s="113">
        <v>13341984</v>
      </c>
      <c r="D1859" s="113">
        <v>2776940.34</v>
      </c>
    </row>
    <row r="1860" spans="2:4">
      <c r="B1860" s="132" t="s">
        <v>1099</v>
      </c>
      <c r="C1860" s="113">
        <v>13341984</v>
      </c>
      <c r="D1860" s="113">
        <v>2776940.34</v>
      </c>
    </row>
    <row r="1861" spans="2:4">
      <c r="B1861" s="131" t="s">
        <v>2079</v>
      </c>
      <c r="C1861" s="113">
        <v>0</v>
      </c>
      <c r="D1861" s="113">
        <v>0</v>
      </c>
    </row>
    <row r="1862" spans="2:4">
      <c r="B1862" s="132" t="s">
        <v>2080</v>
      </c>
      <c r="C1862" s="113">
        <v>0</v>
      </c>
      <c r="D1862" s="113">
        <v>0</v>
      </c>
    </row>
    <row r="1863" spans="2:4">
      <c r="B1863" s="131" t="s">
        <v>2443</v>
      </c>
      <c r="C1863" s="113">
        <v>0</v>
      </c>
      <c r="D1863" s="113">
        <v>0</v>
      </c>
    </row>
    <row r="1864" spans="2:4">
      <c r="B1864" s="132" t="s">
        <v>2081</v>
      </c>
      <c r="C1864" s="113">
        <v>0</v>
      </c>
      <c r="D1864" s="113">
        <v>0</v>
      </c>
    </row>
    <row r="1865" spans="2:4">
      <c r="B1865" s="131" t="s">
        <v>598</v>
      </c>
      <c r="C1865" s="113">
        <v>3615288</v>
      </c>
      <c r="D1865" s="113">
        <v>0</v>
      </c>
    </row>
    <row r="1866" spans="2:4">
      <c r="B1866" s="132" t="s">
        <v>1100</v>
      </c>
      <c r="C1866" s="113">
        <v>3615288</v>
      </c>
      <c r="D1866" s="113">
        <v>0</v>
      </c>
    </row>
    <row r="1867" spans="2:4">
      <c r="B1867" s="132" t="s">
        <v>2081</v>
      </c>
      <c r="C1867" s="113">
        <v>0</v>
      </c>
      <c r="D1867" s="113">
        <v>0</v>
      </c>
    </row>
    <row r="1868" spans="2:4">
      <c r="B1868" s="131" t="s">
        <v>2444</v>
      </c>
      <c r="C1868" s="113">
        <v>0</v>
      </c>
      <c r="D1868" s="113">
        <v>0</v>
      </c>
    </row>
    <row r="1869" spans="2:4">
      <c r="B1869" s="132" t="s">
        <v>2082</v>
      </c>
      <c r="C1869" s="113">
        <v>0</v>
      </c>
      <c r="D1869" s="113">
        <v>0</v>
      </c>
    </row>
    <row r="1870" spans="2:4">
      <c r="B1870" s="131" t="s">
        <v>599</v>
      </c>
      <c r="C1870" s="113">
        <v>52029853</v>
      </c>
      <c r="D1870" s="113">
        <v>33384517.640000001</v>
      </c>
    </row>
    <row r="1871" spans="2:4">
      <c r="B1871" s="132" t="s">
        <v>1101</v>
      </c>
      <c r="C1871" s="113">
        <v>52029853</v>
      </c>
      <c r="D1871" s="113">
        <v>33384517.640000001</v>
      </c>
    </row>
    <row r="1872" spans="2:4">
      <c r="B1872" s="131" t="s">
        <v>2083</v>
      </c>
      <c r="C1872" s="113">
        <v>0</v>
      </c>
      <c r="D1872" s="113">
        <v>0</v>
      </c>
    </row>
    <row r="1873" spans="2:4">
      <c r="B1873" s="132" t="s">
        <v>2084</v>
      </c>
      <c r="C1873" s="113">
        <v>0</v>
      </c>
      <c r="D1873" s="113">
        <v>0</v>
      </c>
    </row>
    <row r="1874" spans="2:4">
      <c r="B1874" s="131" t="s">
        <v>2085</v>
      </c>
      <c r="C1874" s="113">
        <v>0</v>
      </c>
      <c r="D1874" s="113">
        <v>0</v>
      </c>
    </row>
    <row r="1875" spans="2:4">
      <c r="B1875" s="132" t="s">
        <v>2086</v>
      </c>
      <c r="C1875" s="113">
        <v>0</v>
      </c>
      <c r="D1875" s="113">
        <v>0</v>
      </c>
    </row>
    <row r="1876" spans="2:4">
      <c r="B1876" s="131" t="s">
        <v>2087</v>
      </c>
      <c r="C1876" s="113">
        <v>0</v>
      </c>
      <c r="D1876" s="113">
        <v>0</v>
      </c>
    </row>
    <row r="1877" spans="2:4">
      <c r="B1877" s="132" t="s">
        <v>2088</v>
      </c>
      <c r="C1877" s="113">
        <v>0</v>
      </c>
      <c r="D1877" s="113">
        <v>0</v>
      </c>
    </row>
    <row r="1878" spans="2:4">
      <c r="B1878" s="131" t="s">
        <v>2089</v>
      </c>
      <c r="C1878" s="113">
        <v>0</v>
      </c>
      <c r="D1878" s="113">
        <v>0</v>
      </c>
    </row>
    <row r="1879" spans="2:4">
      <c r="B1879" s="132" t="s">
        <v>2090</v>
      </c>
      <c r="C1879" s="113">
        <v>0</v>
      </c>
      <c r="D1879" s="113">
        <v>0</v>
      </c>
    </row>
    <row r="1880" spans="2:4">
      <c r="B1880" s="131" t="s">
        <v>2091</v>
      </c>
      <c r="C1880" s="113">
        <v>0</v>
      </c>
      <c r="D1880" s="113">
        <v>0</v>
      </c>
    </row>
    <row r="1881" spans="2:4">
      <c r="B1881" s="132" t="s">
        <v>2092</v>
      </c>
      <c r="C1881" s="113">
        <v>0</v>
      </c>
      <c r="D1881" s="113">
        <v>0</v>
      </c>
    </row>
    <row r="1882" spans="2:4">
      <c r="B1882" s="131" t="s">
        <v>2093</v>
      </c>
      <c r="C1882" s="113">
        <v>0</v>
      </c>
      <c r="D1882" s="113">
        <v>0</v>
      </c>
    </row>
    <row r="1883" spans="2:4">
      <c r="B1883" s="132" t="s">
        <v>2094</v>
      </c>
      <c r="C1883" s="113">
        <v>0</v>
      </c>
      <c r="D1883" s="113">
        <v>0</v>
      </c>
    </row>
    <row r="1884" spans="2:4">
      <c r="B1884" s="131" t="s">
        <v>2095</v>
      </c>
      <c r="C1884" s="113">
        <v>0</v>
      </c>
      <c r="D1884" s="113">
        <v>0</v>
      </c>
    </row>
    <row r="1885" spans="2:4">
      <c r="B1885" s="132" t="s">
        <v>2096</v>
      </c>
      <c r="C1885" s="113">
        <v>0</v>
      </c>
      <c r="D1885" s="113">
        <v>0</v>
      </c>
    </row>
    <row r="1886" spans="2:4">
      <c r="B1886" s="131" t="s">
        <v>2097</v>
      </c>
      <c r="C1886" s="113">
        <v>0</v>
      </c>
      <c r="D1886" s="113">
        <v>0</v>
      </c>
    </row>
    <row r="1887" spans="2:4">
      <c r="B1887" s="132" t="s">
        <v>2098</v>
      </c>
      <c r="C1887" s="113">
        <v>0</v>
      </c>
      <c r="D1887" s="113">
        <v>0</v>
      </c>
    </row>
    <row r="1888" spans="2:4">
      <c r="B1888" s="131" t="s">
        <v>2099</v>
      </c>
      <c r="C1888" s="113">
        <v>0</v>
      </c>
      <c r="D1888" s="113">
        <v>0</v>
      </c>
    </row>
    <row r="1889" spans="2:4">
      <c r="B1889" s="132" t="s">
        <v>2100</v>
      </c>
      <c r="C1889" s="113">
        <v>0</v>
      </c>
      <c r="D1889" s="113">
        <v>0</v>
      </c>
    </row>
    <row r="1890" spans="2:4">
      <c r="B1890" s="131" t="s">
        <v>2101</v>
      </c>
      <c r="C1890" s="113">
        <v>0</v>
      </c>
      <c r="D1890" s="113">
        <v>0</v>
      </c>
    </row>
    <row r="1891" spans="2:4">
      <c r="B1891" s="132" t="s">
        <v>2102</v>
      </c>
      <c r="C1891" s="113">
        <v>0</v>
      </c>
      <c r="D1891" s="113">
        <v>0</v>
      </c>
    </row>
    <row r="1892" spans="2:4">
      <c r="B1892" s="131" t="s">
        <v>2103</v>
      </c>
      <c r="C1892" s="113">
        <v>0</v>
      </c>
      <c r="D1892" s="113">
        <v>0</v>
      </c>
    </row>
    <row r="1893" spans="2:4">
      <c r="B1893" s="132" t="s">
        <v>2104</v>
      </c>
      <c r="C1893" s="113">
        <v>0</v>
      </c>
      <c r="D1893" s="113">
        <v>0</v>
      </c>
    </row>
    <row r="1894" spans="2:4">
      <c r="B1894" s="131" t="s">
        <v>2105</v>
      </c>
      <c r="C1894" s="113">
        <v>0</v>
      </c>
      <c r="D1894" s="113">
        <v>0</v>
      </c>
    </row>
    <row r="1895" spans="2:4">
      <c r="B1895" s="132" t="s">
        <v>2106</v>
      </c>
      <c r="C1895" s="113">
        <v>0</v>
      </c>
      <c r="D1895" s="113">
        <v>0</v>
      </c>
    </row>
    <row r="1896" spans="2:4">
      <c r="B1896" s="131" t="s">
        <v>2107</v>
      </c>
      <c r="C1896" s="113">
        <v>0</v>
      </c>
      <c r="D1896" s="113">
        <v>0</v>
      </c>
    </row>
    <row r="1897" spans="2:4">
      <c r="B1897" s="132" t="s">
        <v>2108</v>
      </c>
      <c r="C1897" s="113">
        <v>0</v>
      </c>
      <c r="D1897" s="113">
        <v>0</v>
      </c>
    </row>
    <row r="1898" spans="2:4">
      <c r="B1898" s="131" t="s">
        <v>2109</v>
      </c>
      <c r="C1898" s="113">
        <v>0</v>
      </c>
      <c r="D1898" s="113">
        <v>0</v>
      </c>
    </row>
    <row r="1899" spans="2:4">
      <c r="B1899" s="132" t="s">
        <v>2110</v>
      </c>
      <c r="C1899" s="113">
        <v>0</v>
      </c>
      <c r="D1899" s="113">
        <v>0</v>
      </c>
    </row>
    <row r="1900" spans="2:4">
      <c r="B1900" s="131" t="s">
        <v>2111</v>
      </c>
      <c r="C1900" s="113">
        <v>0</v>
      </c>
      <c r="D1900" s="113">
        <v>0</v>
      </c>
    </row>
    <row r="1901" spans="2:4">
      <c r="B1901" s="132" t="s">
        <v>2112</v>
      </c>
      <c r="C1901" s="113">
        <v>0</v>
      </c>
      <c r="D1901" s="113">
        <v>0</v>
      </c>
    </row>
    <row r="1902" spans="2:4">
      <c r="B1902" s="131" t="s">
        <v>2113</v>
      </c>
      <c r="C1902" s="113">
        <v>0</v>
      </c>
      <c r="D1902" s="113">
        <v>0</v>
      </c>
    </row>
    <row r="1903" spans="2:4">
      <c r="B1903" s="132" t="s">
        <v>2114</v>
      </c>
      <c r="C1903" s="113">
        <v>0</v>
      </c>
      <c r="D1903" s="113">
        <v>0</v>
      </c>
    </row>
    <row r="1904" spans="2:4">
      <c r="B1904" s="131" t="s">
        <v>2445</v>
      </c>
      <c r="C1904" s="113">
        <v>0</v>
      </c>
      <c r="D1904" s="113">
        <v>0</v>
      </c>
    </row>
    <row r="1905" spans="2:4">
      <c r="B1905" s="132" t="s">
        <v>2115</v>
      </c>
      <c r="C1905" s="113">
        <v>0</v>
      </c>
      <c r="D1905" s="113">
        <v>0</v>
      </c>
    </row>
    <row r="1906" spans="2:4">
      <c r="B1906" s="131" t="s">
        <v>600</v>
      </c>
      <c r="C1906" s="113">
        <v>14800024</v>
      </c>
      <c r="D1906" s="113">
        <v>0</v>
      </c>
    </row>
    <row r="1907" spans="2:4">
      <c r="B1907" s="132" t="s">
        <v>1102</v>
      </c>
      <c r="C1907" s="113">
        <v>14800024</v>
      </c>
      <c r="D1907" s="113">
        <v>0</v>
      </c>
    </row>
    <row r="1908" spans="2:4">
      <c r="B1908" s="131" t="s">
        <v>2446</v>
      </c>
      <c r="C1908" s="113">
        <v>184055072</v>
      </c>
      <c r="D1908" s="113">
        <v>128524360.06000003</v>
      </c>
    </row>
    <row r="1909" spans="2:4">
      <c r="B1909" s="132" t="s">
        <v>1103</v>
      </c>
      <c r="C1909" s="113">
        <v>184055072</v>
      </c>
      <c r="D1909" s="113">
        <v>128524360.06000003</v>
      </c>
    </row>
    <row r="1910" spans="2:4">
      <c r="B1910" s="131" t="s">
        <v>2116</v>
      </c>
      <c r="C1910" s="113">
        <v>0</v>
      </c>
      <c r="D1910" s="113">
        <v>0</v>
      </c>
    </row>
    <row r="1911" spans="2:4">
      <c r="B1911" s="132" t="s">
        <v>2117</v>
      </c>
      <c r="C1911" s="113">
        <v>0</v>
      </c>
      <c r="D1911" s="113">
        <v>0</v>
      </c>
    </row>
    <row r="1912" spans="2:4">
      <c r="B1912" s="131" t="s">
        <v>2447</v>
      </c>
      <c r="C1912" s="113">
        <v>0</v>
      </c>
      <c r="D1912" s="113">
        <v>0</v>
      </c>
    </row>
    <row r="1913" spans="2:4">
      <c r="B1913" s="132" t="s">
        <v>2118</v>
      </c>
      <c r="C1913" s="113">
        <v>0</v>
      </c>
      <c r="D1913" s="113">
        <v>0</v>
      </c>
    </row>
    <row r="1914" spans="2:4">
      <c r="B1914" s="131" t="s">
        <v>601</v>
      </c>
      <c r="C1914" s="113">
        <v>12495276</v>
      </c>
      <c r="D1914" s="113">
        <v>25304463.710000001</v>
      </c>
    </row>
    <row r="1915" spans="2:4">
      <c r="B1915" s="132" t="s">
        <v>1104</v>
      </c>
      <c r="C1915" s="113">
        <v>12495276</v>
      </c>
      <c r="D1915" s="113">
        <v>25304463.710000001</v>
      </c>
    </row>
    <row r="1916" spans="2:4">
      <c r="B1916" s="131" t="s">
        <v>602</v>
      </c>
      <c r="C1916" s="113">
        <v>4967665</v>
      </c>
      <c r="D1916" s="113">
        <v>0</v>
      </c>
    </row>
    <row r="1917" spans="2:4">
      <c r="B1917" s="132" t="s">
        <v>1105</v>
      </c>
      <c r="C1917" s="113">
        <v>4967665</v>
      </c>
      <c r="D1917" s="113">
        <v>0</v>
      </c>
    </row>
    <row r="1918" spans="2:4">
      <c r="B1918" s="131" t="s">
        <v>603</v>
      </c>
      <c r="C1918" s="113">
        <v>5578785</v>
      </c>
      <c r="D1918" s="113">
        <v>1476737.1</v>
      </c>
    </row>
    <row r="1919" spans="2:4">
      <c r="B1919" s="132" t="s">
        <v>1106</v>
      </c>
      <c r="C1919" s="113">
        <v>5578785</v>
      </c>
      <c r="D1919" s="113">
        <v>1476737.1</v>
      </c>
    </row>
    <row r="1920" spans="2:4">
      <c r="B1920" s="131" t="s">
        <v>604</v>
      </c>
      <c r="C1920" s="113">
        <v>5578785</v>
      </c>
      <c r="D1920" s="113">
        <v>0</v>
      </c>
    </row>
    <row r="1921" spans="2:4">
      <c r="B1921" s="132" t="s">
        <v>1107</v>
      </c>
      <c r="C1921" s="113">
        <v>5578785</v>
      </c>
      <c r="D1921" s="113">
        <v>0</v>
      </c>
    </row>
    <row r="1922" spans="2:4">
      <c r="B1922" s="131" t="s">
        <v>605</v>
      </c>
      <c r="C1922" s="113">
        <v>5578785</v>
      </c>
      <c r="D1922" s="113">
        <v>0</v>
      </c>
    </row>
    <row r="1923" spans="2:4">
      <c r="B1923" s="132" t="s">
        <v>1108</v>
      </c>
      <c r="C1923" s="113">
        <v>5578785</v>
      </c>
      <c r="D1923" s="113">
        <v>0</v>
      </c>
    </row>
    <row r="1924" spans="2:4">
      <c r="B1924" s="131" t="s">
        <v>606</v>
      </c>
      <c r="C1924" s="113">
        <v>17905466</v>
      </c>
      <c r="D1924" s="113">
        <v>4739682.25</v>
      </c>
    </row>
    <row r="1925" spans="2:4">
      <c r="B1925" s="132" t="s">
        <v>1109</v>
      </c>
      <c r="C1925" s="113">
        <v>17905466</v>
      </c>
      <c r="D1925" s="113">
        <v>4739682.25</v>
      </c>
    </row>
    <row r="1926" spans="2:4">
      <c r="B1926" s="129" t="s">
        <v>304</v>
      </c>
      <c r="C1926" s="130">
        <v>0</v>
      </c>
      <c r="D1926" s="130">
        <v>34967774.079999998</v>
      </c>
    </row>
    <row r="1927" spans="2:4">
      <c r="B1927" s="131" t="s">
        <v>1380</v>
      </c>
      <c r="C1927" s="113">
        <v>0</v>
      </c>
      <c r="D1927" s="113">
        <v>29967774.079999998</v>
      </c>
    </row>
    <row r="1928" spans="2:4">
      <c r="B1928" s="132" t="s">
        <v>1381</v>
      </c>
      <c r="C1928" s="113">
        <v>0</v>
      </c>
      <c r="D1928" s="113">
        <v>29967774.079999998</v>
      </c>
    </row>
    <row r="1929" spans="2:4">
      <c r="B1929" s="131" t="s">
        <v>1463</v>
      </c>
      <c r="C1929" s="113">
        <v>0</v>
      </c>
      <c r="D1929" s="113">
        <v>5000000</v>
      </c>
    </row>
    <row r="1930" spans="2:4">
      <c r="B1930" s="132" t="s">
        <v>1464</v>
      </c>
      <c r="C1930" s="113">
        <v>0</v>
      </c>
      <c r="D1930" s="113">
        <v>5000000</v>
      </c>
    </row>
    <row r="1931" spans="2:4">
      <c r="B1931" s="129" t="s">
        <v>290</v>
      </c>
      <c r="C1931" s="130">
        <v>176196599</v>
      </c>
      <c r="D1931" s="130">
        <v>53359525.410000011</v>
      </c>
    </row>
    <row r="1932" spans="2:4">
      <c r="B1932" s="131" t="s">
        <v>344</v>
      </c>
      <c r="C1932" s="113">
        <v>176196599</v>
      </c>
      <c r="D1932" s="113">
        <v>53359525.410000011</v>
      </c>
    </row>
    <row r="1933" spans="2:4">
      <c r="B1933" s="132" t="s">
        <v>817</v>
      </c>
      <c r="C1933" s="113">
        <v>176196599</v>
      </c>
      <c r="D1933" s="113">
        <v>53359525.410000011</v>
      </c>
    </row>
    <row r="1934" spans="2:4">
      <c r="B1934" s="64" t="s">
        <v>607</v>
      </c>
      <c r="C1934" s="113">
        <v>729280965</v>
      </c>
      <c r="D1934" s="113">
        <v>353352783.93000001</v>
      </c>
    </row>
    <row r="1935" spans="2:4">
      <c r="B1935" s="129" t="s">
        <v>287</v>
      </c>
      <c r="C1935" s="130">
        <v>729280965</v>
      </c>
      <c r="D1935" s="130">
        <v>321303001.91000003</v>
      </c>
    </row>
    <row r="1936" spans="2:4">
      <c r="B1936" s="131" t="s">
        <v>1382</v>
      </c>
      <c r="C1936" s="113">
        <v>0</v>
      </c>
      <c r="D1936" s="113">
        <v>9994831.5099999998</v>
      </c>
    </row>
    <row r="1937" spans="2:4">
      <c r="B1937" s="132" t="s">
        <v>1383</v>
      </c>
      <c r="C1937" s="113">
        <v>0</v>
      </c>
      <c r="D1937" s="113">
        <v>9994831.5099999998</v>
      </c>
    </row>
    <row r="1938" spans="2:4">
      <c r="B1938" s="131" t="s">
        <v>2119</v>
      </c>
      <c r="C1938" s="113">
        <v>0</v>
      </c>
      <c r="D1938" s="113">
        <v>0</v>
      </c>
    </row>
    <row r="1939" spans="2:4">
      <c r="B1939" s="132" t="s">
        <v>2120</v>
      </c>
      <c r="C1939" s="113">
        <v>0</v>
      </c>
      <c r="D1939" s="113">
        <v>0</v>
      </c>
    </row>
    <row r="1940" spans="2:4">
      <c r="B1940" s="131" t="s">
        <v>2121</v>
      </c>
      <c r="C1940" s="113">
        <v>0</v>
      </c>
      <c r="D1940" s="113">
        <v>0</v>
      </c>
    </row>
    <row r="1941" spans="2:4">
      <c r="B1941" s="132" t="s">
        <v>2122</v>
      </c>
      <c r="C1941" s="113">
        <v>0</v>
      </c>
      <c r="D1941" s="113">
        <v>0</v>
      </c>
    </row>
    <row r="1942" spans="2:4">
      <c r="B1942" s="131" t="s">
        <v>608</v>
      </c>
      <c r="C1942" s="113">
        <v>2609354</v>
      </c>
      <c r="D1942" s="113">
        <v>2566462.21</v>
      </c>
    </row>
    <row r="1943" spans="2:4">
      <c r="B1943" s="132" t="s">
        <v>1110</v>
      </c>
      <c r="C1943" s="113">
        <v>2609354</v>
      </c>
      <c r="D1943" s="113">
        <v>2566462.21</v>
      </c>
    </row>
    <row r="1944" spans="2:4">
      <c r="B1944" s="131" t="s">
        <v>609</v>
      </c>
      <c r="C1944" s="113">
        <v>4933341</v>
      </c>
      <c r="D1944" s="113">
        <v>12228274.789999999</v>
      </c>
    </row>
    <row r="1945" spans="2:4">
      <c r="B1945" s="132" t="s">
        <v>1111</v>
      </c>
      <c r="C1945" s="113">
        <v>4933341</v>
      </c>
      <c r="D1945" s="113">
        <v>12228274.789999999</v>
      </c>
    </row>
    <row r="1946" spans="2:4">
      <c r="B1946" s="131" t="s">
        <v>2448</v>
      </c>
      <c r="C1946" s="113">
        <v>0</v>
      </c>
      <c r="D1946" s="113">
        <v>0</v>
      </c>
    </row>
    <row r="1947" spans="2:4">
      <c r="B1947" s="132" t="s">
        <v>2123</v>
      </c>
      <c r="C1947" s="113">
        <v>0</v>
      </c>
      <c r="D1947" s="113">
        <v>0</v>
      </c>
    </row>
    <row r="1948" spans="2:4">
      <c r="B1948" s="131" t="s">
        <v>2124</v>
      </c>
      <c r="C1948" s="113">
        <v>0</v>
      </c>
      <c r="D1948" s="113">
        <v>0</v>
      </c>
    </row>
    <row r="1949" spans="2:4">
      <c r="B1949" s="132" t="s">
        <v>2125</v>
      </c>
      <c r="C1949" s="113">
        <v>0</v>
      </c>
      <c r="D1949" s="113">
        <v>0</v>
      </c>
    </row>
    <row r="1950" spans="2:4">
      <c r="B1950" s="131" t="s">
        <v>2126</v>
      </c>
      <c r="C1950" s="113">
        <v>0</v>
      </c>
      <c r="D1950" s="113">
        <v>0</v>
      </c>
    </row>
    <row r="1951" spans="2:4">
      <c r="B1951" s="132" t="s">
        <v>2127</v>
      </c>
      <c r="C1951" s="113">
        <v>0</v>
      </c>
      <c r="D1951" s="113">
        <v>0</v>
      </c>
    </row>
    <row r="1952" spans="2:4">
      <c r="B1952" s="131" t="s">
        <v>2128</v>
      </c>
      <c r="C1952" s="113">
        <v>0</v>
      </c>
      <c r="D1952" s="113">
        <v>0</v>
      </c>
    </row>
    <row r="1953" spans="2:4">
      <c r="B1953" s="132" t="s">
        <v>2129</v>
      </c>
      <c r="C1953" s="113">
        <v>0</v>
      </c>
      <c r="D1953" s="113">
        <v>0</v>
      </c>
    </row>
    <row r="1954" spans="2:4">
      <c r="B1954" s="131" t="s">
        <v>2130</v>
      </c>
      <c r="C1954" s="113">
        <v>0</v>
      </c>
      <c r="D1954" s="113">
        <v>0</v>
      </c>
    </row>
    <row r="1955" spans="2:4">
      <c r="B1955" s="132" t="s">
        <v>2131</v>
      </c>
      <c r="C1955" s="113">
        <v>0</v>
      </c>
      <c r="D1955" s="113">
        <v>0</v>
      </c>
    </row>
    <row r="1956" spans="2:4">
      <c r="B1956" s="131" t="s">
        <v>2132</v>
      </c>
      <c r="C1956" s="113">
        <v>0</v>
      </c>
      <c r="D1956" s="113">
        <v>0</v>
      </c>
    </row>
    <row r="1957" spans="2:4">
      <c r="B1957" s="132" t="s">
        <v>2133</v>
      </c>
      <c r="C1957" s="113">
        <v>0</v>
      </c>
      <c r="D1957" s="113">
        <v>0</v>
      </c>
    </row>
    <row r="1958" spans="2:4">
      <c r="B1958" s="131" t="s">
        <v>2134</v>
      </c>
      <c r="C1958" s="113">
        <v>0</v>
      </c>
      <c r="D1958" s="113">
        <v>0</v>
      </c>
    </row>
    <row r="1959" spans="2:4">
      <c r="B1959" s="132" t="s">
        <v>2135</v>
      </c>
      <c r="C1959" s="113">
        <v>0</v>
      </c>
      <c r="D1959" s="113">
        <v>0</v>
      </c>
    </row>
    <row r="1960" spans="2:4">
      <c r="B1960" s="131" t="s">
        <v>2136</v>
      </c>
      <c r="C1960" s="113">
        <v>0</v>
      </c>
      <c r="D1960" s="113">
        <v>0</v>
      </c>
    </row>
    <row r="1961" spans="2:4">
      <c r="B1961" s="132" t="s">
        <v>2137</v>
      </c>
      <c r="C1961" s="113">
        <v>0</v>
      </c>
      <c r="D1961" s="113">
        <v>0</v>
      </c>
    </row>
    <row r="1962" spans="2:4">
      <c r="B1962" s="131" t="s">
        <v>2138</v>
      </c>
      <c r="C1962" s="113">
        <v>0</v>
      </c>
      <c r="D1962" s="113">
        <v>0</v>
      </c>
    </row>
    <row r="1963" spans="2:4">
      <c r="B1963" s="132" t="s">
        <v>2139</v>
      </c>
      <c r="C1963" s="113">
        <v>0</v>
      </c>
      <c r="D1963" s="113">
        <v>0</v>
      </c>
    </row>
    <row r="1964" spans="2:4">
      <c r="B1964" s="131" t="s">
        <v>2140</v>
      </c>
      <c r="C1964" s="113">
        <v>0</v>
      </c>
      <c r="D1964" s="113">
        <v>0</v>
      </c>
    </row>
    <row r="1965" spans="2:4">
      <c r="B1965" s="132" t="s">
        <v>2141</v>
      </c>
      <c r="C1965" s="113">
        <v>0</v>
      </c>
      <c r="D1965" s="113">
        <v>0</v>
      </c>
    </row>
    <row r="1966" spans="2:4">
      <c r="B1966" s="131" t="s">
        <v>2142</v>
      </c>
      <c r="C1966" s="113">
        <v>0</v>
      </c>
      <c r="D1966" s="113">
        <v>0</v>
      </c>
    </row>
    <row r="1967" spans="2:4">
      <c r="B1967" s="132" t="s">
        <v>2143</v>
      </c>
      <c r="C1967" s="113">
        <v>0</v>
      </c>
      <c r="D1967" s="113">
        <v>0</v>
      </c>
    </row>
    <row r="1968" spans="2:4">
      <c r="B1968" s="131" t="s">
        <v>2449</v>
      </c>
      <c r="C1968" s="113">
        <v>0</v>
      </c>
      <c r="D1968" s="113">
        <v>0</v>
      </c>
    </row>
    <row r="1969" spans="2:4">
      <c r="B1969" s="132" t="s">
        <v>2144</v>
      </c>
      <c r="C1969" s="113">
        <v>0</v>
      </c>
      <c r="D1969" s="113">
        <v>0</v>
      </c>
    </row>
    <row r="1970" spans="2:4">
      <c r="B1970" s="131" t="s">
        <v>2450</v>
      </c>
      <c r="C1970" s="113">
        <v>6962809</v>
      </c>
      <c r="D1970" s="113">
        <v>0</v>
      </c>
    </row>
    <row r="1971" spans="2:4">
      <c r="B1971" s="132" t="s">
        <v>1112</v>
      </c>
      <c r="C1971" s="113">
        <v>6962809</v>
      </c>
      <c r="D1971" s="113">
        <v>0</v>
      </c>
    </row>
    <row r="1972" spans="2:4">
      <c r="B1972" s="132" t="s">
        <v>2144</v>
      </c>
      <c r="C1972" s="113">
        <v>0</v>
      </c>
      <c r="D1972" s="113">
        <v>0</v>
      </c>
    </row>
    <row r="1973" spans="2:4">
      <c r="B1973" s="131" t="s">
        <v>610</v>
      </c>
      <c r="C1973" s="113">
        <v>127760000</v>
      </c>
      <c r="D1973" s="113">
        <v>0</v>
      </c>
    </row>
    <row r="1974" spans="2:4">
      <c r="B1974" s="132" t="s">
        <v>1113</v>
      </c>
      <c r="C1974" s="113">
        <v>127760000</v>
      </c>
      <c r="D1974" s="113">
        <v>0</v>
      </c>
    </row>
    <row r="1975" spans="2:4">
      <c r="B1975" s="131" t="s">
        <v>2145</v>
      </c>
      <c r="C1975" s="113">
        <v>0</v>
      </c>
      <c r="D1975" s="113">
        <v>0</v>
      </c>
    </row>
    <row r="1976" spans="2:4">
      <c r="B1976" s="132" t="s">
        <v>2146</v>
      </c>
      <c r="C1976" s="113">
        <v>0</v>
      </c>
      <c r="D1976" s="113">
        <v>0</v>
      </c>
    </row>
    <row r="1977" spans="2:4">
      <c r="B1977" s="131" t="s">
        <v>2147</v>
      </c>
      <c r="C1977" s="113">
        <v>0</v>
      </c>
      <c r="D1977" s="113">
        <v>0</v>
      </c>
    </row>
    <row r="1978" spans="2:4">
      <c r="B1978" s="132" t="s">
        <v>2148</v>
      </c>
      <c r="C1978" s="113">
        <v>0</v>
      </c>
      <c r="D1978" s="113">
        <v>0</v>
      </c>
    </row>
    <row r="1979" spans="2:4">
      <c r="B1979" s="131" t="s">
        <v>2451</v>
      </c>
      <c r="C1979" s="113">
        <v>0</v>
      </c>
      <c r="D1979" s="113">
        <v>0</v>
      </c>
    </row>
    <row r="1980" spans="2:4">
      <c r="B1980" s="132" t="s">
        <v>2149</v>
      </c>
      <c r="C1980" s="113">
        <v>0</v>
      </c>
      <c r="D1980" s="113">
        <v>0</v>
      </c>
    </row>
    <row r="1981" spans="2:4">
      <c r="B1981" s="131" t="s">
        <v>1384</v>
      </c>
      <c r="C1981" s="113">
        <v>0</v>
      </c>
      <c r="D1981" s="113">
        <v>2878139.92</v>
      </c>
    </row>
    <row r="1982" spans="2:4">
      <c r="B1982" s="132" t="s">
        <v>1385</v>
      </c>
      <c r="C1982" s="113">
        <v>0</v>
      </c>
      <c r="D1982" s="113">
        <v>2878139.92</v>
      </c>
    </row>
    <row r="1983" spans="2:4">
      <c r="B1983" s="131" t="s">
        <v>2150</v>
      </c>
      <c r="C1983" s="113">
        <v>0</v>
      </c>
      <c r="D1983" s="113">
        <v>0</v>
      </c>
    </row>
    <row r="1984" spans="2:4">
      <c r="B1984" s="132" t="s">
        <v>2151</v>
      </c>
      <c r="C1984" s="113">
        <v>0</v>
      </c>
      <c r="D1984" s="113">
        <v>0</v>
      </c>
    </row>
    <row r="1985" spans="2:4">
      <c r="B1985" s="131" t="s">
        <v>2152</v>
      </c>
      <c r="C1985" s="113">
        <v>0</v>
      </c>
      <c r="D1985" s="113">
        <v>0</v>
      </c>
    </row>
    <row r="1986" spans="2:4">
      <c r="B1986" s="132" t="s">
        <v>2153</v>
      </c>
      <c r="C1986" s="113">
        <v>0</v>
      </c>
      <c r="D1986" s="113">
        <v>0</v>
      </c>
    </row>
    <row r="1987" spans="2:4">
      <c r="B1987" s="131" t="s">
        <v>2154</v>
      </c>
      <c r="C1987" s="113">
        <v>0</v>
      </c>
      <c r="D1987" s="113">
        <v>0</v>
      </c>
    </row>
    <row r="1988" spans="2:4">
      <c r="B1988" s="132" t="s">
        <v>2155</v>
      </c>
      <c r="C1988" s="113">
        <v>0</v>
      </c>
      <c r="D1988" s="113">
        <v>0</v>
      </c>
    </row>
    <row r="1989" spans="2:4">
      <c r="B1989" s="131" t="s">
        <v>611</v>
      </c>
      <c r="C1989" s="113">
        <v>16532462</v>
      </c>
      <c r="D1989" s="113">
        <v>0</v>
      </c>
    </row>
    <row r="1990" spans="2:4">
      <c r="B1990" s="132" t="s">
        <v>1114</v>
      </c>
      <c r="C1990" s="113">
        <v>16532462</v>
      </c>
      <c r="D1990" s="113">
        <v>0</v>
      </c>
    </row>
    <row r="1991" spans="2:4">
      <c r="B1991" s="131" t="s">
        <v>612</v>
      </c>
      <c r="C1991" s="113">
        <v>7451498</v>
      </c>
      <c r="D1991" s="113">
        <v>0</v>
      </c>
    </row>
    <row r="1992" spans="2:4">
      <c r="B1992" s="132" t="s">
        <v>1115</v>
      </c>
      <c r="C1992" s="113">
        <v>7451498</v>
      </c>
      <c r="D1992" s="113">
        <v>0</v>
      </c>
    </row>
    <row r="1993" spans="2:4">
      <c r="B1993" s="131" t="s">
        <v>613</v>
      </c>
      <c r="C1993" s="113">
        <v>5114956</v>
      </c>
      <c r="D1993" s="113">
        <v>4210204.0599999996</v>
      </c>
    </row>
    <row r="1994" spans="2:4">
      <c r="B1994" s="132" t="s">
        <v>1116</v>
      </c>
      <c r="C1994" s="113">
        <v>5114956</v>
      </c>
      <c r="D1994" s="113">
        <v>4210204.0599999996</v>
      </c>
    </row>
    <row r="1995" spans="2:4">
      <c r="B1995" s="131" t="s">
        <v>2156</v>
      </c>
      <c r="C1995" s="113">
        <v>0</v>
      </c>
      <c r="D1995" s="113">
        <v>0</v>
      </c>
    </row>
    <row r="1996" spans="2:4">
      <c r="B1996" s="132" t="s">
        <v>2157</v>
      </c>
      <c r="C1996" s="113">
        <v>0</v>
      </c>
      <c r="D1996" s="113">
        <v>0</v>
      </c>
    </row>
    <row r="1997" spans="2:4">
      <c r="B1997" s="131" t="s">
        <v>2158</v>
      </c>
      <c r="C1997" s="113">
        <v>0</v>
      </c>
      <c r="D1997" s="113">
        <v>0</v>
      </c>
    </row>
    <row r="1998" spans="2:4">
      <c r="B1998" s="132" t="s">
        <v>2159</v>
      </c>
      <c r="C1998" s="113">
        <v>0</v>
      </c>
      <c r="D1998" s="113">
        <v>0</v>
      </c>
    </row>
    <row r="1999" spans="2:4">
      <c r="B1999" s="131" t="s">
        <v>2160</v>
      </c>
      <c r="C1999" s="113">
        <v>0</v>
      </c>
      <c r="D1999" s="113">
        <v>0</v>
      </c>
    </row>
    <row r="2000" spans="2:4">
      <c r="B2000" s="132" t="s">
        <v>2161</v>
      </c>
      <c r="C2000" s="113">
        <v>0</v>
      </c>
      <c r="D2000" s="113">
        <v>0</v>
      </c>
    </row>
    <row r="2001" spans="2:4">
      <c r="B2001" s="131" t="s">
        <v>2162</v>
      </c>
      <c r="C2001" s="113">
        <v>0</v>
      </c>
      <c r="D2001" s="113">
        <v>0</v>
      </c>
    </row>
    <row r="2002" spans="2:4">
      <c r="B2002" s="132" t="s">
        <v>2163</v>
      </c>
      <c r="C2002" s="113">
        <v>0</v>
      </c>
      <c r="D2002" s="113">
        <v>0</v>
      </c>
    </row>
    <row r="2003" spans="2:4">
      <c r="B2003" s="131" t="s">
        <v>2164</v>
      </c>
      <c r="C2003" s="113">
        <v>0</v>
      </c>
      <c r="D2003" s="113">
        <v>0</v>
      </c>
    </row>
    <row r="2004" spans="2:4">
      <c r="B2004" s="132" t="s">
        <v>2165</v>
      </c>
      <c r="C2004" s="113">
        <v>0</v>
      </c>
      <c r="D2004" s="113">
        <v>0</v>
      </c>
    </row>
    <row r="2005" spans="2:4">
      <c r="B2005" s="131" t="s">
        <v>2166</v>
      </c>
      <c r="C2005" s="113">
        <v>0</v>
      </c>
      <c r="D2005" s="113">
        <v>0</v>
      </c>
    </row>
    <row r="2006" spans="2:4">
      <c r="B2006" s="132" t="s">
        <v>2167</v>
      </c>
      <c r="C2006" s="113">
        <v>0</v>
      </c>
      <c r="D2006" s="113">
        <v>0</v>
      </c>
    </row>
    <row r="2007" spans="2:4">
      <c r="B2007" s="131" t="s">
        <v>2168</v>
      </c>
      <c r="C2007" s="113">
        <v>0</v>
      </c>
      <c r="D2007" s="113">
        <v>0</v>
      </c>
    </row>
    <row r="2008" spans="2:4">
      <c r="B2008" s="132" t="s">
        <v>2169</v>
      </c>
      <c r="C2008" s="113">
        <v>0</v>
      </c>
      <c r="D2008" s="113">
        <v>0</v>
      </c>
    </row>
    <row r="2009" spans="2:4">
      <c r="B2009" s="131" t="s">
        <v>2170</v>
      </c>
      <c r="C2009" s="113">
        <v>0</v>
      </c>
      <c r="D2009" s="113">
        <v>0</v>
      </c>
    </row>
    <row r="2010" spans="2:4">
      <c r="B2010" s="132" t="s">
        <v>2171</v>
      </c>
      <c r="C2010" s="113">
        <v>0</v>
      </c>
      <c r="D2010" s="113">
        <v>0</v>
      </c>
    </row>
    <row r="2011" spans="2:4">
      <c r="B2011" s="131" t="s">
        <v>2452</v>
      </c>
      <c r="C2011" s="113">
        <v>0</v>
      </c>
      <c r="D2011" s="113">
        <v>0</v>
      </c>
    </row>
    <row r="2012" spans="2:4">
      <c r="B2012" s="132" t="s">
        <v>2172</v>
      </c>
      <c r="C2012" s="113">
        <v>0</v>
      </c>
      <c r="D2012" s="113">
        <v>0</v>
      </c>
    </row>
    <row r="2013" spans="2:4">
      <c r="B2013" s="131" t="s">
        <v>614</v>
      </c>
      <c r="C2013" s="113">
        <v>221056679</v>
      </c>
      <c r="D2013" s="113">
        <v>194296579.09999999</v>
      </c>
    </row>
    <row r="2014" spans="2:4">
      <c r="B2014" s="132" t="s">
        <v>1117</v>
      </c>
      <c r="C2014" s="113">
        <v>221056679</v>
      </c>
      <c r="D2014" s="113">
        <v>194296579.09999999</v>
      </c>
    </row>
    <row r="2015" spans="2:4">
      <c r="B2015" s="131" t="s">
        <v>2173</v>
      </c>
      <c r="C2015" s="113">
        <v>0</v>
      </c>
      <c r="D2015" s="113">
        <v>0</v>
      </c>
    </row>
    <row r="2016" spans="2:4">
      <c r="B2016" s="132" t="s">
        <v>2174</v>
      </c>
      <c r="C2016" s="113">
        <v>0</v>
      </c>
      <c r="D2016" s="113">
        <v>0</v>
      </c>
    </row>
    <row r="2017" spans="2:4">
      <c r="B2017" s="131" t="s">
        <v>2175</v>
      </c>
      <c r="C2017" s="113">
        <v>0</v>
      </c>
      <c r="D2017" s="113">
        <v>0</v>
      </c>
    </row>
    <row r="2018" spans="2:4">
      <c r="B2018" s="132" t="s">
        <v>2176</v>
      </c>
      <c r="C2018" s="113">
        <v>0</v>
      </c>
      <c r="D2018" s="113">
        <v>0</v>
      </c>
    </row>
    <row r="2019" spans="2:4">
      <c r="B2019" s="131" t="s">
        <v>2453</v>
      </c>
      <c r="C2019" s="113">
        <v>0</v>
      </c>
      <c r="D2019" s="113">
        <v>0</v>
      </c>
    </row>
    <row r="2020" spans="2:4">
      <c r="B2020" s="132" t="s">
        <v>2177</v>
      </c>
      <c r="C2020" s="113">
        <v>0</v>
      </c>
      <c r="D2020" s="113">
        <v>0</v>
      </c>
    </row>
    <row r="2021" spans="2:4">
      <c r="B2021" s="131" t="s">
        <v>615</v>
      </c>
      <c r="C2021" s="113">
        <v>24666707</v>
      </c>
      <c r="D2021" s="113">
        <v>31326580.950000003</v>
      </c>
    </row>
    <row r="2022" spans="2:4">
      <c r="B2022" s="132" t="s">
        <v>1118</v>
      </c>
      <c r="C2022" s="113">
        <v>24666707</v>
      </c>
      <c r="D2022" s="113">
        <v>31326580.950000003</v>
      </c>
    </row>
    <row r="2023" spans="2:4">
      <c r="B2023" s="131" t="s">
        <v>2454</v>
      </c>
      <c r="C2023" s="113">
        <v>0</v>
      </c>
      <c r="D2023" s="113">
        <v>0</v>
      </c>
    </row>
    <row r="2024" spans="2:4">
      <c r="B2024" s="132" t="s">
        <v>2178</v>
      </c>
      <c r="C2024" s="113">
        <v>0</v>
      </c>
      <c r="D2024" s="113">
        <v>0</v>
      </c>
    </row>
    <row r="2025" spans="2:4">
      <c r="B2025" s="131" t="s">
        <v>616</v>
      </c>
      <c r="C2025" s="113">
        <v>65053424</v>
      </c>
      <c r="D2025" s="113">
        <v>51738019.57</v>
      </c>
    </row>
    <row r="2026" spans="2:4">
      <c r="B2026" s="132" t="s">
        <v>1119</v>
      </c>
      <c r="C2026" s="113">
        <v>65053424</v>
      </c>
      <c r="D2026" s="113">
        <v>51738019.57</v>
      </c>
    </row>
    <row r="2027" spans="2:4">
      <c r="B2027" s="131" t="s">
        <v>2455</v>
      </c>
      <c r="C2027" s="113">
        <v>0</v>
      </c>
      <c r="D2027" s="113">
        <v>0</v>
      </c>
    </row>
    <row r="2028" spans="2:4">
      <c r="B2028" s="132" t="s">
        <v>2179</v>
      </c>
      <c r="C2028" s="113">
        <v>0</v>
      </c>
      <c r="D2028" s="113">
        <v>0</v>
      </c>
    </row>
    <row r="2029" spans="2:4">
      <c r="B2029" s="131" t="s">
        <v>617</v>
      </c>
      <c r="C2029" s="113">
        <v>18742915</v>
      </c>
      <c r="D2029" s="113">
        <v>12063909.800000001</v>
      </c>
    </row>
    <row r="2030" spans="2:4">
      <c r="B2030" s="132" t="s">
        <v>1120</v>
      </c>
      <c r="C2030" s="113">
        <v>18742915</v>
      </c>
      <c r="D2030" s="113">
        <v>12063909.800000001</v>
      </c>
    </row>
    <row r="2031" spans="2:4">
      <c r="B2031" s="131" t="s">
        <v>2180</v>
      </c>
      <c r="C2031" s="113">
        <v>0</v>
      </c>
      <c r="D2031" s="113">
        <v>0</v>
      </c>
    </row>
    <row r="2032" spans="2:4">
      <c r="B2032" s="132" t="s">
        <v>2181</v>
      </c>
      <c r="C2032" s="113">
        <v>0</v>
      </c>
      <c r="D2032" s="113">
        <v>0</v>
      </c>
    </row>
    <row r="2033" spans="2:4">
      <c r="B2033" s="131" t="s">
        <v>618</v>
      </c>
      <c r="C2033" s="113">
        <v>9935330</v>
      </c>
      <c r="D2033" s="113">
        <v>0</v>
      </c>
    </row>
    <row r="2034" spans="2:4">
      <c r="B2034" s="132" t="s">
        <v>1121</v>
      </c>
      <c r="C2034" s="113">
        <v>9935330</v>
      </c>
      <c r="D2034" s="113">
        <v>0</v>
      </c>
    </row>
    <row r="2035" spans="2:4">
      <c r="B2035" s="131" t="s">
        <v>1309</v>
      </c>
      <c r="C2035" s="113">
        <v>0</v>
      </c>
      <c r="D2035" s="113">
        <v>0</v>
      </c>
    </row>
    <row r="2036" spans="2:4">
      <c r="B2036" s="132" t="s">
        <v>1310</v>
      </c>
      <c r="C2036" s="113">
        <v>0</v>
      </c>
      <c r="D2036" s="113">
        <v>0</v>
      </c>
    </row>
    <row r="2037" spans="2:4">
      <c r="B2037" s="131" t="s">
        <v>619</v>
      </c>
      <c r="C2037" s="113">
        <v>218461490</v>
      </c>
      <c r="D2037" s="113">
        <v>0</v>
      </c>
    </row>
    <row r="2038" spans="2:4">
      <c r="B2038" s="132" t="s">
        <v>1122</v>
      </c>
      <c r="C2038" s="113">
        <v>218461490</v>
      </c>
      <c r="D2038" s="113">
        <v>0</v>
      </c>
    </row>
    <row r="2039" spans="2:4">
      <c r="B2039" s="129" t="s">
        <v>289</v>
      </c>
      <c r="C2039" s="130">
        <v>0</v>
      </c>
      <c r="D2039" s="130">
        <v>32049782.020000003</v>
      </c>
    </row>
    <row r="2040" spans="2:4">
      <c r="B2040" s="131" t="s">
        <v>1737</v>
      </c>
      <c r="C2040" s="113">
        <v>0</v>
      </c>
      <c r="D2040" s="113">
        <v>32049782.020000003</v>
      </c>
    </row>
    <row r="2041" spans="2:4">
      <c r="B2041" s="132" t="s">
        <v>1738</v>
      </c>
      <c r="C2041" s="113">
        <v>0</v>
      </c>
      <c r="D2041" s="113">
        <v>32049782.020000003</v>
      </c>
    </row>
    <row r="2042" spans="2:4">
      <c r="B2042" s="129" t="s">
        <v>304</v>
      </c>
      <c r="C2042" s="130">
        <v>0</v>
      </c>
      <c r="D2042" s="130">
        <v>0</v>
      </c>
    </row>
    <row r="2043" spans="2:4">
      <c r="B2043" s="131" t="s">
        <v>1465</v>
      </c>
      <c r="C2043" s="113">
        <v>0</v>
      </c>
      <c r="D2043" s="113">
        <v>0</v>
      </c>
    </row>
    <row r="2044" spans="2:4">
      <c r="B2044" s="132" t="s">
        <v>1466</v>
      </c>
      <c r="C2044" s="113">
        <v>0</v>
      </c>
      <c r="D2044" s="113">
        <v>0</v>
      </c>
    </row>
    <row r="2045" spans="2:4">
      <c r="B2045" s="64" t="s">
        <v>620</v>
      </c>
      <c r="C2045" s="113">
        <v>285918584</v>
      </c>
      <c r="D2045" s="113">
        <v>161796222.73000002</v>
      </c>
    </row>
    <row r="2046" spans="2:4">
      <c r="B2046" s="129" t="s">
        <v>287</v>
      </c>
      <c r="C2046" s="130">
        <v>285918584</v>
      </c>
      <c r="D2046" s="130">
        <v>97794182.650000006</v>
      </c>
    </row>
    <row r="2047" spans="2:4">
      <c r="B2047" s="131" t="s">
        <v>621</v>
      </c>
      <c r="C2047" s="113">
        <v>2466670</v>
      </c>
      <c r="D2047" s="113">
        <v>0</v>
      </c>
    </row>
    <row r="2048" spans="2:4">
      <c r="B2048" s="132" t="s">
        <v>1123</v>
      </c>
      <c r="C2048" s="113">
        <v>2466670</v>
      </c>
      <c r="D2048" s="113">
        <v>0</v>
      </c>
    </row>
    <row r="2049" spans="2:4">
      <c r="B2049" s="131" t="s">
        <v>622</v>
      </c>
      <c r="C2049" s="113">
        <v>249525421</v>
      </c>
      <c r="D2049" s="113">
        <v>68771978.810000002</v>
      </c>
    </row>
    <row r="2050" spans="2:4">
      <c r="B2050" s="132" t="s">
        <v>1124</v>
      </c>
      <c r="C2050" s="113">
        <v>249525421</v>
      </c>
      <c r="D2050" s="113">
        <v>68771978.810000002</v>
      </c>
    </row>
    <row r="2051" spans="2:4">
      <c r="B2051" s="131" t="s">
        <v>2861</v>
      </c>
      <c r="C2051" s="113">
        <v>0</v>
      </c>
      <c r="D2051" s="113">
        <v>0</v>
      </c>
    </row>
    <row r="2052" spans="2:4">
      <c r="B2052" s="132" t="s">
        <v>2862</v>
      </c>
      <c r="C2052" s="113">
        <v>0</v>
      </c>
      <c r="D2052" s="113">
        <v>0</v>
      </c>
    </row>
    <row r="2053" spans="2:4">
      <c r="B2053" s="131" t="s">
        <v>623</v>
      </c>
      <c r="C2053" s="113">
        <v>1499668</v>
      </c>
      <c r="D2053" s="113">
        <v>0</v>
      </c>
    </row>
    <row r="2054" spans="2:4">
      <c r="B2054" s="132" t="s">
        <v>1125</v>
      </c>
      <c r="C2054" s="113">
        <v>1499668</v>
      </c>
      <c r="D2054" s="113">
        <v>0</v>
      </c>
    </row>
    <row r="2055" spans="2:4">
      <c r="B2055" s="132" t="s">
        <v>2862</v>
      </c>
      <c r="C2055" s="113">
        <v>0</v>
      </c>
      <c r="D2055" s="113">
        <v>0</v>
      </c>
    </row>
    <row r="2056" spans="2:4">
      <c r="B2056" s="131" t="s">
        <v>2863</v>
      </c>
      <c r="C2056" s="113">
        <v>0</v>
      </c>
      <c r="D2056" s="113">
        <v>0</v>
      </c>
    </row>
    <row r="2057" spans="2:4">
      <c r="B2057" s="132" t="s">
        <v>2864</v>
      </c>
      <c r="C2057" s="113">
        <v>0</v>
      </c>
      <c r="D2057" s="113">
        <v>0</v>
      </c>
    </row>
    <row r="2058" spans="2:4">
      <c r="B2058" s="131" t="s">
        <v>2865</v>
      </c>
      <c r="C2058" s="113">
        <v>0</v>
      </c>
      <c r="D2058" s="113">
        <v>0</v>
      </c>
    </row>
    <row r="2059" spans="2:4">
      <c r="B2059" s="132" t="s">
        <v>2866</v>
      </c>
      <c r="C2059" s="113">
        <v>0</v>
      </c>
      <c r="D2059" s="113">
        <v>0</v>
      </c>
    </row>
    <row r="2060" spans="2:4">
      <c r="B2060" s="131" t="s">
        <v>2867</v>
      </c>
      <c r="C2060" s="113">
        <v>0</v>
      </c>
      <c r="D2060" s="113">
        <v>0</v>
      </c>
    </row>
    <row r="2061" spans="2:4">
      <c r="B2061" s="132" t="s">
        <v>2868</v>
      </c>
      <c r="C2061" s="113">
        <v>0</v>
      </c>
      <c r="D2061" s="113">
        <v>0</v>
      </c>
    </row>
    <row r="2062" spans="2:4">
      <c r="B2062" s="131" t="s">
        <v>2869</v>
      </c>
      <c r="C2062" s="113">
        <v>0</v>
      </c>
      <c r="D2062" s="113">
        <v>0</v>
      </c>
    </row>
    <row r="2063" spans="2:4">
      <c r="B2063" s="132" t="s">
        <v>2870</v>
      </c>
      <c r="C2063" s="113">
        <v>0</v>
      </c>
      <c r="D2063" s="113">
        <v>0</v>
      </c>
    </row>
    <row r="2064" spans="2:4">
      <c r="B2064" s="131" t="s">
        <v>2871</v>
      </c>
      <c r="C2064" s="113">
        <v>0</v>
      </c>
      <c r="D2064" s="113">
        <v>0</v>
      </c>
    </row>
    <row r="2065" spans="2:4">
      <c r="B2065" s="132" t="s">
        <v>2872</v>
      </c>
      <c r="C2065" s="113">
        <v>0</v>
      </c>
      <c r="D2065" s="113">
        <v>0</v>
      </c>
    </row>
    <row r="2066" spans="2:4">
      <c r="B2066" s="131" t="s">
        <v>2873</v>
      </c>
      <c r="C2066" s="113">
        <v>0</v>
      </c>
      <c r="D2066" s="113">
        <v>0</v>
      </c>
    </row>
    <row r="2067" spans="2:4">
      <c r="B2067" s="132" t="s">
        <v>2874</v>
      </c>
      <c r="C2067" s="113">
        <v>0</v>
      </c>
      <c r="D2067" s="113">
        <v>0</v>
      </c>
    </row>
    <row r="2068" spans="2:4">
      <c r="B2068" s="131" t="s">
        <v>2875</v>
      </c>
      <c r="C2068" s="113">
        <v>0</v>
      </c>
      <c r="D2068" s="113">
        <v>0</v>
      </c>
    </row>
    <row r="2069" spans="2:4">
      <c r="B2069" s="132" t="s">
        <v>2876</v>
      </c>
      <c r="C2069" s="113">
        <v>0</v>
      </c>
      <c r="D2069" s="113">
        <v>0</v>
      </c>
    </row>
    <row r="2070" spans="2:4">
      <c r="B2070" s="131" t="s">
        <v>2877</v>
      </c>
      <c r="C2070" s="113">
        <v>0</v>
      </c>
      <c r="D2070" s="113">
        <v>0</v>
      </c>
    </row>
    <row r="2071" spans="2:4">
      <c r="B2071" s="132" t="s">
        <v>2878</v>
      </c>
      <c r="C2071" s="113">
        <v>0</v>
      </c>
      <c r="D2071" s="113">
        <v>0</v>
      </c>
    </row>
    <row r="2072" spans="2:4">
      <c r="B2072" s="131" t="s">
        <v>2879</v>
      </c>
      <c r="C2072" s="113">
        <v>0</v>
      </c>
      <c r="D2072" s="113">
        <v>0</v>
      </c>
    </row>
    <row r="2073" spans="2:4">
      <c r="B2073" s="132" t="s">
        <v>2880</v>
      </c>
      <c r="C2073" s="113">
        <v>0</v>
      </c>
      <c r="D2073" s="113">
        <v>0</v>
      </c>
    </row>
    <row r="2074" spans="2:4">
      <c r="B2074" s="131" t="s">
        <v>2881</v>
      </c>
      <c r="C2074" s="113">
        <v>0</v>
      </c>
      <c r="D2074" s="113">
        <v>0</v>
      </c>
    </row>
    <row r="2075" spans="2:4">
      <c r="B2075" s="132" t="s">
        <v>2882</v>
      </c>
      <c r="C2075" s="113">
        <v>0</v>
      </c>
      <c r="D2075" s="113">
        <v>0</v>
      </c>
    </row>
    <row r="2076" spans="2:4">
      <c r="B2076" s="131" t="s">
        <v>2883</v>
      </c>
      <c r="C2076" s="113">
        <v>0</v>
      </c>
      <c r="D2076" s="113">
        <v>0</v>
      </c>
    </row>
    <row r="2077" spans="2:4">
      <c r="B2077" s="132" t="s">
        <v>2884</v>
      </c>
      <c r="C2077" s="113">
        <v>0</v>
      </c>
      <c r="D2077" s="113">
        <v>0</v>
      </c>
    </row>
    <row r="2078" spans="2:4">
      <c r="B2078" s="131" t="s">
        <v>2885</v>
      </c>
      <c r="C2078" s="113">
        <v>0</v>
      </c>
      <c r="D2078" s="113">
        <v>0</v>
      </c>
    </row>
    <row r="2079" spans="2:4">
      <c r="B2079" s="132" t="s">
        <v>2886</v>
      </c>
      <c r="C2079" s="113">
        <v>0</v>
      </c>
      <c r="D2079" s="113">
        <v>0</v>
      </c>
    </row>
    <row r="2080" spans="2:4">
      <c r="B2080" s="131" t="s">
        <v>2887</v>
      </c>
      <c r="C2080" s="113">
        <v>0</v>
      </c>
      <c r="D2080" s="113">
        <v>0</v>
      </c>
    </row>
    <row r="2081" spans="2:4">
      <c r="B2081" s="132" t="s">
        <v>2888</v>
      </c>
      <c r="C2081" s="113">
        <v>0</v>
      </c>
      <c r="D2081" s="113">
        <v>0</v>
      </c>
    </row>
    <row r="2082" spans="2:4">
      <c r="B2082" s="131" t="s">
        <v>2889</v>
      </c>
      <c r="C2082" s="113">
        <v>0</v>
      </c>
      <c r="D2082" s="113">
        <v>0</v>
      </c>
    </row>
    <row r="2083" spans="2:4">
      <c r="B2083" s="132" t="s">
        <v>2890</v>
      </c>
      <c r="C2083" s="113">
        <v>0</v>
      </c>
      <c r="D2083" s="113">
        <v>0</v>
      </c>
    </row>
    <row r="2084" spans="2:4">
      <c r="B2084" s="131" t="s">
        <v>2891</v>
      </c>
      <c r="C2084" s="113">
        <v>0</v>
      </c>
      <c r="D2084" s="113">
        <v>0</v>
      </c>
    </row>
    <row r="2085" spans="2:4">
      <c r="B2085" s="132" t="s">
        <v>2892</v>
      </c>
      <c r="C2085" s="113">
        <v>0</v>
      </c>
      <c r="D2085" s="113">
        <v>0</v>
      </c>
    </row>
    <row r="2086" spans="2:4">
      <c r="B2086" s="131" t="s">
        <v>2893</v>
      </c>
      <c r="C2086" s="113">
        <v>0</v>
      </c>
      <c r="D2086" s="113">
        <v>0</v>
      </c>
    </row>
    <row r="2087" spans="2:4">
      <c r="B2087" s="132" t="s">
        <v>2894</v>
      </c>
      <c r="C2087" s="113">
        <v>0</v>
      </c>
      <c r="D2087" s="113">
        <v>0</v>
      </c>
    </row>
    <row r="2088" spans="2:4">
      <c r="B2088" s="131" t="s">
        <v>624</v>
      </c>
      <c r="C2088" s="113">
        <v>4933341</v>
      </c>
      <c r="D2088" s="113">
        <v>0</v>
      </c>
    </row>
    <row r="2089" spans="2:4">
      <c r="B2089" s="132" t="s">
        <v>1126</v>
      </c>
      <c r="C2089" s="113">
        <v>4933341</v>
      </c>
      <c r="D2089" s="113">
        <v>0</v>
      </c>
    </row>
    <row r="2090" spans="2:4">
      <c r="B2090" s="131" t="s">
        <v>625</v>
      </c>
      <c r="C2090" s="113">
        <v>3123819</v>
      </c>
      <c r="D2090" s="113">
        <v>0</v>
      </c>
    </row>
    <row r="2091" spans="2:4">
      <c r="B2091" s="132" t="s">
        <v>1127</v>
      </c>
      <c r="C2091" s="113">
        <v>3123819</v>
      </c>
      <c r="D2091" s="113">
        <v>0</v>
      </c>
    </row>
    <row r="2092" spans="2:4">
      <c r="B2092" s="131" t="s">
        <v>626</v>
      </c>
      <c r="C2092" s="113">
        <v>4499005</v>
      </c>
      <c r="D2092" s="113">
        <v>0</v>
      </c>
    </row>
    <row r="2093" spans="2:4">
      <c r="B2093" s="132" t="s">
        <v>1128</v>
      </c>
      <c r="C2093" s="113">
        <v>4499005</v>
      </c>
      <c r="D2093" s="113">
        <v>0</v>
      </c>
    </row>
    <row r="2094" spans="2:4">
      <c r="B2094" s="131" t="s">
        <v>627</v>
      </c>
      <c r="C2094" s="113">
        <v>6209581</v>
      </c>
      <c r="D2094" s="113">
        <v>0</v>
      </c>
    </row>
    <row r="2095" spans="2:4">
      <c r="B2095" s="132" t="s">
        <v>1129</v>
      </c>
      <c r="C2095" s="113">
        <v>6209581</v>
      </c>
      <c r="D2095" s="113">
        <v>0</v>
      </c>
    </row>
    <row r="2096" spans="2:4">
      <c r="B2096" s="131" t="s">
        <v>2895</v>
      </c>
      <c r="C2096" s="113">
        <v>0</v>
      </c>
      <c r="D2096" s="113">
        <v>0</v>
      </c>
    </row>
    <row r="2097" spans="2:4">
      <c r="B2097" s="132" t="s">
        <v>2896</v>
      </c>
      <c r="C2097" s="113">
        <v>0</v>
      </c>
      <c r="D2097" s="113">
        <v>0</v>
      </c>
    </row>
    <row r="2098" spans="2:4">
      <c r="B2098" s="131" t="s">
        <v>2897</v>
      </c>
      <c r="C2098" s="113">
        <v>0</v>
      </c>
      <c r="D2098" s="113">
        <v>0</v>
      </c>
    </row>
    <row r="2099" spans="2:4">
      <c r="B2099" s="132" t="s">
        <v>2898</v>
      </c>
      <c r="C2099" s="113">
        <v>0</v>
      </c>
      <c r="D2099" s="113">
        <v>0</v>
      </c>
    </row>
    <row r="2100" spans="2:4">
      <c r="B2100" s="131" t="s">
        <v>628</v>
      </c>
      <c r="C2100" s="113">
        <v>13661079</v>
      </c>
      <c r="D2100" s="113">
        <v>29022203.84</v>
      </c>
    </row>
    <row r="2101" spans="2:4">
      <c r="B2101" s="132" t="s">
        <v>1130</v>
      </c>
      <c r="C2101" s="113">
        <v>13661079</v>
      </c>
      <c r="D2101" s="113">
        <v>29022203.84</v>
      </c>
    </row>
    <row r="2102" spans="2:4">
      <c r="B2102" s="129" t="s">
        <v>289</v>
      </c>
      <c r="C2102" s="130">
        <v>0</v>
      </c>
      <c r="D2102" s="130">
        <v>64002040.079999998</v>
      </c>
    </row>
    <row r="2103" spans="2:4">
      <c r="B2103" s="131" t="s">
        <v>1467</v>
      </c>
      <c r="C2103" s="113">
        <v>0</v>
      </c>
      <c r="D2103" s="113">
        <v>64002040.079999998</v>
      </c>
    </row>
    <row r="2104" spans="2:4">
      <c r="B2104" s="132" t="s">
        <v>1468</v>
      </c>
      <c r="C2104" s="113">
        <v>0</v>
      </c>
      <c r="D2104" s="113">
        <v>64002040.079999998</v>
      </c>
    </row>
    <row r="2105" spans="2:4">
      <c r="B2105" s="64" t="s">
        <v>300</v>
      </c>
      <c r="C2105" s="113">
        <v>3261928443</v>
      </c>
      <c r="D2105" s="113">
        <v>2188271743.1400003</v>
      </c>
    </row>
    <row r="2106" spans="2:4">
      <c r="B2106" s="129" t="s">
        <v>287</v>
      </c>
      <c r="C2106" s="130">
        <v>1998949282</v>
      </c>
      <c r="D2106" s="130">
        <v>1468759403.01</v>
      </c>
    </row>
    <row r="2107" spans="2:4">
      <c r="B2107" s="131" t="s">
        <v>1386</v>
      </c>
      <c r="C2107" s="113">
        <v>0</v>
      </c>
      <c r="D2107" s="113">
        <v>2963025.39</v>
      </c>
    </row>
    <row r="2108" spans="2:4">
      <c r="B2108" s="132" t="s">
        <v>1387</v>
      </c>
      <c r="C2108" s="113">
        <v>0</v>
      </c>
      <c r="D2108" s="113">
        <v>2963025.39</v>
      </c>
    </row>
    <row r="2109" spans="2:4">
      <c r="B2109" s="131" t="s">
        <v>629</v>
      </c>
      <c r="C2109" s="113">
        <v>5907465</v>
      </c>
      <c r="D2109" s="113">
        <v>5907465</v>
      </c>
    </row>
    <row r="2110" spans="2:4">
      <c r="B2110" s="132" t="s">
        <v>1131</v>
      </c>
      <c r="C2110" s="113">
        <v>5907465</v>
      </c>
      <c r="D2110" s="113">
        <v>5907465</v>
      </c>
    </row>
    <row r="2111" spans="2:4">
      <c r="B2111" s="131" t="s">
        <v>630</v>
      </c>
      <c r="C2111" s="113">
        <v>249497570</v>
      </c>
      <c r="D2111" s="113">
        <v>231273676</v>
      </c>
    </row>
    <row r="2112" spans="2:4">
      <c r="B2112" s="132" t="s">
        <v>1132</v>
      </c>
      <c r="C2112" s="113">
        <v>249497570</v>
      </c>
      <c r="D2112" s="113">
        <v>231273676</v>
      </c>
    </row>
    <row r="2113" spans="2:4">
      <c r="B2113" s="131" t="s">
        <v>631</v>
      </c>
      <c r="C2113" s="113">
        <v>176202365</v>
      </c>
      <c r="D2113" s="113">
        <v>0</v>
      </c>
    </row>
    <row r="2114" spans="2:4">
      <c r="B2114" s="132" t="s">
        <v>1133</v>
      </c>
      <c r="C2114" s="113">
        <v>176202365</v>
      </c>
      <c r="D2114" s="113">
        <v>0</v>
      </c>
    </row>
    <row r="2115" spans="2:4">
      <c r="B2115" s="131" t="s">
        <v>632</v>
      </c>
      <c r="C2115" s="113">
        <v>9696303</v>
      </c>
      <c r="D2115" s="113">
        <v>2181724.44</v>
      </c>
    </row>
    <row r="2116" spans="2:4">
      <c r="B2116" s="132" t="s">
        <v>1134</v>
      </c>
      <c r="C2116" s="113">
        <v>9696303</v>
      </c>
      <c r="D2116" s="113">
        <v>2181724.44</v>
      </c>
    </row>
    <row r="2117" spans="2:4">
      <c r="B2117" s="131" t="s">
        <v>633</v>
      </c>
      <c r="C2117" s="113">
        <v>95946749</v>
      </c>
      <c r="D2117" s="113">
        <v>25036479</v>
      </c>
    </row>
    <row r="2118" spans="2:4">
      <c r="B2118" s="132" t="s">
        <v>1135</v>
      </c>
      <c r="C2118" s="113">
        <v>95946749</v>
      </c>
      <c r="D2118" s="113">
        <v>25036479</v>
      </c>
    </row>
    <row r="2119" spans="2:4">
      <c r="B2119" s="131" t="s">
        <v>634</v>
      </c>
      <c r="C2119" s="113">
        <v>1324871</v>
      </c>
      <c r="D2119" s="113">
        <v>2404631.92</v>
      </c>
    </row>
    <row r="2120" spans="2:4">
      <c r="B2120" s="132" t="s">
        <v>1136</v>
      </c>
      <c r="C2120" s="113">
        <v>1324871</v>
      </c>
      <c r="D2120" s="113">
        <v>2404631.92</v>
      </c>
    </row>
    <row r="2121" spans="2:4">
      <c r="B2121" s="131" t="s">
        <v>2456</v>
      </c>
      <c r="C2121" s="113">
        <v>13249833</v>
      </c>
      <c r="D2121" s="113">
        <v>5624915.1299999999</v>
      </c>
    </row>
    <row r="2122" spans="2:4">
      <c r="B2122" s="132" t="s">
        <v>1137</v>
      </c>
      <c r="C2122" s="113">
        <v>13249833</v>
      </c>
      <c r="D2122" s="113">
        <v>5624915.1299999999</v>
      </c>
    </row>
    <row r="2123" spans="2:4">
      <c r="B2123" s="131" t="s">
        <v>635</v>
      </c>
      <c r="C2123" s="113">
        <v>12527499</v>
      </c>
      <c r="D2123" s="113">
        <v>3758249.88</v>
      </c>
    </row>
    <row r="2124" spans="2:4">
      <c r="B2124" s="132" t="s">
        <v>1138</v>
      </c>
      <c r="C2124" s="113">
        <v>12527499</v>
      </c>
      <c r="D2124" s="113">
        <v>3758249.88</v>
      </c>
    </row>
    <row r="2125" spans="2:4">
      <c r="B2125" s="131" t="s">
        <v>636</v>
      </c>
      <c r="C2125" s="113">
        <v>11306212</v>
      </c>
      <c r="D2125" s="113">
        <v>10277271.07</v>
      </c>
    </row>
    <row r="2126" spans="2:4">
      <c r="B2126" s="132" t="s">
        <v>1139</v>
      </c>
      <c r="C2126" s="113">
        <v>11306212</v>
      </c>
      <c r="D2126" s="113">
        <v>10277271.07</v>
      </c>
    </row>
    <row r="2127" spans="2:4">
      <c r="B2127" s="131" t="s">
        <v>637</v>
      </c>
      <c r="C2127" s="113">
        <v>28108806</v>
      </c>
      <c r="D2127" s="113">
        <v>12062528.59</v>
      </c>
    </row>
    <row r="2128" spans="2:4">
      <c r="B2128" s="132" t="s">
        <v>1140</v>
      </c>
      <c r="C2128" s="113">
        <v>28108806</v>
      </c>
      <c r="D2128" s="113">
        <v>12062528.59</v>
      </c>
    </row>
    <row r="2129" spans="2:4">
      <c r="B2129" s="131" t="s">
        <v>638</v>
      </c>
      <c r="C2129" s="113">
        <v>4662304</v>
      </c>
      <c r="D2129" s="113">
        <v>4157055.5999999996</v>
      </c>
    </row>
    <row r="2130" spans="2:4">
      <c r="B2130" s="132" t="s">
        <v>1141</v>
      </c>
      <c r="C2130" s="113">
        <v>4662304</v>
      </c>
      <c r="D2130" s="113">
        <v>4157055.5999999996</v>
      </c>
    </row>
    <row r="2131" spans="2:4">
      <c r="B2131" s="131" t="s">
        <v>639</v>
      </c>
      <c r="C2131" s="113">
        <v>7578759</v>
      </c>
      <c r="D2131" s="113">
        <v>7213064.6200000001</v>
      </c>
    </row>
    <row r="2132" spans="2:4">
      <c r="B2132" s="132" t="s">
        <v>1142</v>
      </c>
      <c r="C2132" s="113">
        <v>7578759</v>
      </c>
      <c r="D2132" s="113">
        <v>7213064.6200000001</v>
      </c>
    </row>
    <row r="2133" spans="2:4">
      <c r="B2133" s="131" t="s">
        <v>2457</v>
      </c>
      <c r="C2133" s="113">
        <v>0</v>
      </c>
      <c r="D2133" s="113">
        <v>0</v>
      </c>
    </row>
    <row r="2134" spans="2:4">
      <c r="B2134" s="132" t="s">
        <v>2458</v>
      </c>
      <c r="C2134" s="113">
        <v>0</v>
      </c>
      <c r="D2134" s="113">
        <v>0</v>
      </c>
    </row>
    <row r="2135" spans="2:4">
      <c r="B2135" s="131" t="s">
        <v>640</v>
      </c>
      <c r="C2135" s="113">
        <v>293410363</v>
      </c>
      <c r="D2135" s="113">
        <v>167790868.34999999</v>
      </c>
    </row>
    <row r="2136" spans="2:4">
      <c r="B2136" s="132" t="s">
        <v>1143</v>
      </c>
      <c r="C2136" s="113">
        <v>293410363</v>
      </c>
      <c r="D2136" s="113">
        <v>167790868.34999999</v>
      </c>
    </row>
    <row r="2137" spans="2:4">
      <c r="B2137" s="131" t="s">
        <v>2459</v>
      </c>
      <c r="C2137" s="113">
        <v>0</v>
      </c>
      <c r="D2137" s="113">
        <v>0</v>
      </c>
    </row>
    <row r="2138" spans="2:4">
      <c r="B2138" s="132" t="s">
        <v>2460</v>
      </c>
      <c r="C2138" s="113">
        <v>0</v>
      </c>
      <c r="D2138" s="113">
        <v>0</v>
      </c>
    </row>
    <row r="2139" spans="2:4">
      <c r="B2139" s="131" t="s">
        <v>2461</v>
      </c>
      <c r="C2139" s="113">
        <v>0</v>
      </c>
      <c r="D2139" s="113">
        <v>0</v>
      </c>
    </row>
    <row r="2140" spans="2:4">
      <c r="B2140" s="132" t="s">
        <v>2462</v>
      </c>
      <c r="C2140" s="113">
        <v>0</v>
      </c>
      <c r="D2140" s="113">
        <v>0</v>
      </c>
    </row>
    <row r="2141" spans="2:4">
      <c r="B2141" s="131" t="s">
        <v>2463</v>
      </c>
      <c r="C2141" s="113">
        <v>0</v>
      </c>
      <c r="D2141" s="113">
        <v>0</v>
      </c>
    </row>
    <row r="2142" spans="2:4">
      <c r="B2142" s="132" t="s">
        <v>2464</v>
      </c>
      <c r="C2142" s="113">
        <v>0</v>
      </c>
      <c r="D2142" s="113">
        <v>0</v>
      </c>
    </row>
    <row r="2143" spans="2:4">
      <c r="B2143" s="131" t="s">
        <v>2465</v>
      </c>
      <c r="C2143" s="113">
        <v>0</v>
      </c>
      <c r="D2143" s="113">
        <v>0</v>
      </c>
    </row>
    <row r="2144" spans="2:4">
      <c r="B2144" s="132" t="s">
        <v>2466</v>
      </c>
      <c r="C2144" s="113">
        <v>0</v>
      </c>
      <c r="D2144" s="113">
        <v>0</v>
      </c>
    </row>
    <row r="2145" spans="2:4">
      <c r="B2145" s="131" t="s">
        <v>2467</v>
      </c>
      <c r="C2145" s="113">
        <v>0</v>
      </c>
      <c r="D2145" s="113">
        <v>0</v>
      </c>
    </row>
    <row r="2146" spans="2:4">
      <c r="B2146" s="132" t="s">
        <v>2468</v>
      </c>
      <c r="C2146" s="113">
        <v>0</v>
      </c>
      <c r="D2146" s="113">
        <v>0</v>
      </c>
    </row>
    <row r="2147" spans="2:4">
      <c r="B2147" s="131" t="s">
        <v>641</v>
      </c>
      <c r="C2147" s="113">
        <v>12613299</v>
      </c>
      <c r="D2147" s="113">
        <v>0</v>
      </c>
    </row>
    <row r="2148" spans="2:4">
      <c r="B2148" s="132" t="s">
        <v>1144</v>
      </c>
      <c r="C2148" s="113">
        <v>12613299</v>
      </c>
      <c r="D2148" s="113">
        <v>0</v>
      </c>
    </row>
    <row r="2149" spans="2:4">
      <c r="B2149" s="132" t="s">
        <v>2468</v>
      </c>
      <c r="C2149" s="113">
        <v>0</v>
      </c>
      <c r="D2149" s="113">
        <v>0</v>
      </c>
    </row>
    <row r="2150" spans="2:4">
      <c r="B2150" s="131" t="s">
        <v>2469</v>
      </c>
      <c r="C2150" s="113">
        <v>0</v>
      </c>
      <c r="D2150" s="113">
        <v>0</v>
      </c>
    </row>
    <row r="2151" spans="2:4">
      <c r="B2151" s="132" t="s">
        <v>2470</v>
      </c>
      <c r="C2151" s="113">
        <v>0</v>
      </c>
      <c r="D2151" s="113">
        <v>0</v>
      </c>
    </row>
    <row r="2152" spans="2:4">
      <c r="B2152" s="131" t="s">
        <v>642</v>
      </c>
      <c r="C2152" s="113">
        <v>73762735</v>
      </c>
      <c r="D2152" s="113">
        <v>49060397.210000001</v>
      </c>
    </row>
    <row r="2153" spans="2:4">
      <c r="B2153" s="132" t="s">
        <v>1145</v>
      </c>
      <c r="C2153" s="113">
        <v>73762735</v>
      </c>
      <c r="D2153" s="113">
        <v>49060397.210000001</v>
      </c>
    </row>
    <row r="2154" spans="2:4">
      <c r="B2154" s="131" t="s">
        <v>2471</v>
      </c>
      <c r="C2154" s="113">
        <v>0</v>
      </c>
      <c r="D2154" s="113">
        <v>0</v>
      </c>
    </row>
    <row r="2155" spans="2:4">
      <c r="B2155" s="132" t="s">
        <v>2472</v>
      </c>
      <c r="C2155" s="113">
        <v>0</v>
      </c>
      <c r="D2155" s="113">
        <v>0</v>
      </c>
    </row>
    <row r="2156" spans="2:4">
      <c r="B2156" s="131" t="s">
        <v>643</v>
      </c>
      <c r="C2156" s="113">
        <v>83205212</v>
      </c>
      <c r="D2156" s="113">
        <v>60802872.990000002</v>
      </c>
    </row>
    <row r="2157" spans="2:4">
      <c r="B2157" s="132" t="s">
        <v>1146</v>
      </c>
      <c r="C2157" s="113">
        <v>83205212</v>
      </c>
      <c r="D2157" s="113">
        <v>60802872.990000002</v>
      </c>
    </row>
    <row r="2158" spans="2:4">
      <c r="B2158" s="131" t="s">
        <v>2473</v>
      </c>
      <c r="C2158" s="113">
        <v>0</v>
      </c>
      <c r="D2158" s="113">
        <v>0</v>
      </c>
    </row>
    <row r="2159" spans="2:4">
      <c r="B2159" s="132" t="s">
        <v>2474</v>
      </c>
      <c r="C2159" s="113">
        <v>0</v>
      </c>
      <c r="D2159" s="113">
        <v>0</v>
      </c>
    </row>
    <row r="2160" spans="2:4">
      <c r="B2160" s="131" t="s">
        <v>644</v>
      </c>
      <c r="C2160" s="113">
        <v>21112577</v>
      </c>
      <c r="D2160" s="113">
        <v>8245333.2899999991</v>
      </c>
    </row>
    <row r="2161" spans="2:4">
      <c r="B2161" s="132" t="s">
        <v>1147</v>
      </c>
      <c r="C2161" s="113">
        <v>21112577</v>
      </c>
      <c r="D2161" s="113">
        <v>8245333.2899999991</v>
      </c>
    </row>
    <row r="2162" spans="2:4">
      <c r="B2162" s="131" t="s">
        <v>2475</v>
      </c>
      <c r="C2162" s="113">
        <v>0</v>
      </c>
      <c r="D2162" s="113">
        <v>0</v>
      </c>
    </row>
    <row r="2163" spans="2:4">
      <c r="B2163" s="132" t="s">
        <v>2476</v>
      </c>
      <c r="C2163" s="113">
        <v>0</v>
      </c>
      <c r="D2163" s="113">
        <v>0</v>
      </c>
    </row>
    <row r="2164" spans="2:4">
      <c r="B2164" s="131" t="s">
        <v>2477</v>
      </c>
      <c r="C2164" s="113">
        <v>0</v>
      </c>
      <c r="D2164" s="113">
        <v>0</v>
      </c>
    </row>
    <row r="2165" spans="2:4">
      <c r="B2165" s="132" t="s">
        <v>2478</v>
      </c>
      <c r="C2165" s="113">
        <v>0</v>
      </c>
      <c r="D2165" s="113">
        <v>0</v>
      </c>
    </row>
    <row r="2166" spans="2:4">
      <c r="B2166" s="131" t="s">
        <v>645</v>
      </c>
      <c r="C2166" s="113">
        <v>138004529</v>
      </c>
      <c r="D2166" s="113">
        <v>117007763.34</v>
      </c>
    </row>
    <row r="2167" spans="2:4">
      <c r="B2167" s="132" t="s">
        <v>1148</v>
      </c>
      <c r="C2167" s="113">
        <v>138004529</v>
      </c>
      <c r="D2167" s="113">
        <v>117007763.34</v>
      </c>
    </row>
    <row r="2168" spans="2:4">
      <c r="B2168" s="131" t="s">
        <v>2479</v>
      </c>
      <c r="C2168" s="113">
        <v>0</v>
      </c>
      <c r="D2168" s="113">
        <v>0</v>
      </c>
    </row>
    <row r="2169" spans="2:4">
      <c r="B2169" s="132" t="s">
        <v>2480</v>
      </c>
      <c r="C2169" s="113">
        <v>0</v>
      </c>
      <c r="D2169" s="113">
        <v>0</v>
      </c>
    </row>
    <row r="2170" spans="2:4">
      <c r="B2170" s="131" t="s">
        <v>2481</v>
      </c>
      <c r="C2170" s="113">
        <v>0</v>
      </c>
      <c r="D2170" s="113">
        <v>0</v>
      </c>
    </row>
    <row r="2171" spans="2:4">
      <c r="B2171" s="132" t="s">
        <v>2482</v>
      </c>
      <c r="C2171" s="113">
        <v>0</v>
      </c>
      <c r="D2171" s="113">
        <v>0</v>
      </c>
    </row>
    <row r="2172" spans="2:4">
      <c r="B2172" s="131" t="s">
        <v>2483</v>
      </c>
      <c r="C2172" s="113">
        <v>0</v>
      </c>
      <c r="D2172" s="113">
        <v>0</v>
      </c>
    </row>
    <row r="2173" spans="2:4">
      <c r="B2173" s="132" t="s">
        <v>2484</v>
      </c>
      <c r="C2173" s="113">
        <v>0</v>
      </c>
      <c r="D2173" s="113">
        <v>0</v>
      </c>
    </row>
    <row r="2174" spans="2:4">
      <c r="B2174" s="131" t="s">
        <v>2485</v>
      </c>
      <c r="C2174" s="113">
        <v>0</v>
      </c>
      <c r="D2174" s="113">
        <v>0</v>
      </c>
    </row>
    <row r="2175" spans="2:4">
      <c r="B2175" s="132" t="s">
        <v>2486</v>
      </c>
      <c r="C2175" s="113">
        <v>0</v>
      </c>
      <c r="D2175" s="113">
        <v>0</v>
      </c>
    </row>
    <row r="2176" spans="2:4">
      <c r="B2176" s="131" t="s">
        <v>2487</v>
      </c>
      <c r="C2176" s="113">
        <v>0</v>
      </c>
      <c r="D2176" s="113">
        <v>0</v>
      </c>
    </row>
    <row r="2177" spans="2:4">
      <c r="B2177" s="132" t="s">
        <v>2488</v>
      </c>
      <c r="C2177" s="113">
        <v>0</v>
      </c>
      <c r="D2177" s="113">
        <v>0</v>
      </c>
    </row>
    <row r="2178" spans="2:4">
      <c r="B2178" s="131" t="s">
        <v>2489</v>
      </c>
      <c r="C2178" s="113">
        <v>0</v>
      </c>
      <c r="D2178" s="113">
        <v>0</v>
      </c>
    </row>
    <row r="2179" spans="2:4">
      <c r="B2179" s="132" t="s">
        <v>2490</v>
      </c>
      <c r="C2179" s="113">
        <v>0</v>
      </c>
      <c r="D2179" s="113">
        <v>0</v>
      </c>
    </row>
    <row r="2180" spans="2:4">
      <c r="B2180" s="131" t="s">
        <v>646</v>
      </c>
      <c r="C2180" s="113">
        <v>600000000</v>
      </c>
      <c r="D2180" s="113">
        <v>500000000</v>
      </c>
    </row>
    <row r="2181" spans="2:4">
      <c r="B2181" s="132" t="s">
        <v>1149</v>
      </c>
      <c r="C2181" s="113">
        <v>600000000</v>
      </c>
      <c r="D2181" s="113">
        <v>500000000</v>
      </c>
    </row>
    <row r="2182" spans="2:4">
      <c r="B2182" s="131" t="s">
        <v>2491</v>
      </c>
      <c r="C2182" s="113">
        <v>0</v>
      </c>
      <c r="D2182" s="113">
        <v>0</v>
      </c>
    </row>
    <row r="2183" spans="2:4">
      <c r="B2183" s="132" t="s">
        <v>2492</v>
      </c>
      <c r="C2183" s="113">
        <v>0</v>
      </c>
      <c r="D2183" s="113">
        <v>0</v>
      </c>
    </row>
    <row r="2184" spans="2:4">
      <c r="B2184" s="131" t="s">
        <v>2493</v>
      </c>
      <c r="C2184" s="113">
        <v>0</v>
      </c>
      <c r="D2184" s="113">
        <v>0</v>
      </c>
    </row>
    <row r="2185" spans="2:4">
      <c r="B2185" s="132" t="s">
        <v>2494</v>
      </c>
      <c r="C2185" s="113">
        <v>0</v>
      </c>
      <c r="D2185" s="113">
        <v>0</v>
      </c>
    </row>
    <row r="2186" spans="2:4">
      <c r="B2186" s="131" t="s">
        <v>2495</v>
      </c>
      <c r="C2186" s="113">
        <v>0</v>
      </c>
      <c r="D2186" s="113">
        <v>0</v>
      </c>
    </row>
    <row r="2187" spans="2:4">
      <c r="B2187" s="132" t="s">
        <v>2496</v>
      </c>
      <c r="C2187" s="113">
        <v>0</v>
      </c>
      <c r="D2187" s="113">
        <v>0</v>
      </c>
    </row>
    <row r="2188" spans="2:4">
      <c r="B2188" s="131" t="s">
        <v>647</v>
      </c>
      <c r="C2188" s="113">
        <v>9371457</v>
      </c>
      <c r="D2188" s="113">
        <v>3165141.42</v>
      </c>
    </row>
    <row r="2189" spans="2:4">
      <c r="B2189" s="132" t="s">
        <v>1150</v>
      </c>
      <c r="C2189" s="113">
        <v>9371457</v>
      </c>
      <c r="D2189" s="113">
        <v>3165141.42</v>
      </c>
    </row>
    <row r="2190" spans="2:4">
      <c r="B2190" s="131" t="s">
        <v>2497</v>
      </c>
      <c r="C2190" s="113">
        <v>0</v>
      </c>
      <c r="D2190" s="113">
        <v>0</v>
      </c>
    </row>
    <row r="2191" spans="2:4">
      <c r="B2191" s="132" t="s">
        <v>2498</v>
      </c>
      <c r="C2191" s="113">
        <v>0</v>
      </c>
      <c r="D2191" s="113">
        <v>0</v>
      </c>
    </row>
    <row r="2192" spans="2:4">
      <c r="B2192" s="131" t="s">
        <v>2499</v>
      </c>
      <c r="C2192" s="113">
        <v>0</v>
      </c>
      <c r="D2192" s="113">
        <v>0</v>
      </c>
    </row>
    <row r="2193" spans="2:4">
      <c r="B2193" s="132" t="s">
        <v>2500</v>
      </c>
      <c r="C2193" s="113">
        <v>0</v>
      </c>
      <c r="D2193" s="113">
        <v>0</v>
      </c>
    </row>
    <row r="2194" spans="2:4">
      <c r="B2194" s="131" t="s">
        <v>2501</v>
      </c>
      <c r="C2194" s="113">
        <v>0</v>
      </c>
      <c r="D2194" s="113">
        <v>0</v>
      </c>
    </row>
    <row r="2195" spans="2:4">
      <c r="B2195" s="132" t="s">
        <v>2502</v>
      </c>
      <c r="C2195" s="113">
        <v>0</v>
      </c>
      <c r="D2195" s="113">
        <v>0</v>
      </c>
    </row>
    <row r="2196" spans="2:4">
      <c r="B2196" s="131" t="s">
        <v>2503</v>
      </c>
      <c r="C2196" s="113">
        <v>0</v>
      </c>
      <c r="D2196" s="113">
        <v>0</v>
      </c>
    </row>
    <row r="2197" spans="2:4">
      <c r="B2197" s="132" t="s">
        <v>2504</v>
      </c>
      <c r="C2197" s="113">
        <v>0</v>
      </c>
      <c r="D2197" s="113">
        <v>0</v>
      </c>
    </row>
    <row r="2198" spans="2:4">
      <c r="B2198" s="131" t="s">
        <v>2505</v>
      </c>
      <c r="C2198" s="113">
        <v>0</v>
      </c>
      <c r="D2198" s="113">
        <v>0</v>
      </c>
    </row>
    <row r="2199" spans="2:4">
      <c r="B2199" s="132" t="s">
        <v>2506</v>
      </c>
      <c r="C2199" s="113">
        <v>0</v>
      </c>
      <c r="D2199" s="113">
        <v>0</v>
      </c>
    </row>
    <row r="2200" spans="2:4">
      <c r="B2200" s="131" t="s">
        <v>2507</v>
      </c>
      <c r="C2200" s="113">
        <v>0</v>
      </c>
      <c r="D2200" s="113">
        <v>0</v>
      </c>
    </row>
    <row r="2201" spans="2:4">
      <c r="B2201" s="132" t="s">
        <v>2508</v>
      </c>
      <c r="C2201" s="113">
        <v>0</v>
      </c>
      <c r="D2201" s="113">
        <v>0</v>
      </c>
    </row>
    <row r="2202" spans="2:4">
      <c r="B2202" s="131" t="s">
        <v>2509</v>
      </c>
      <c r="C2202" s="113">
        <v>0</v>
      </c>
      <c r="D2202" s="113">
        <v>0</v>
      </c>
    </row>
    <row r="2203" spans="2:4">
      <c r="B2203" s="132" t="s">
        <v>2510</v>
      </c>
      <c r="C2203" s="113">
        <v>0</v>
      </c>
      <c r="D2203" s="113">
        <v>0</v>
      </c>
    </row>
    <row r="2204" spans="2:4">
      <c r="B2204" s="131" t="s">
        <v>648</v>
      </c>
      <c r="C2204" s="113">
        <v>46866744</v>
      </c>
      <c r="D2204" s="113">
        <v>29491956.989999998</v>
      </c>
    </row>
    <row r="2205" spans="2:4">
      <c r="B2205" s="132" t="s">
        <v>1151</v>
      </c>
      <c r="C2205" s="113">
        <v>46866744</v>
      </c>
      <c r="D2205" s="113">
        <v>29491956.989999998</v>
      </c>
    </row>
    <row r="2206" spans="2:4">
      <c r="B2206" s="131" t="s">
        <v>2511</v>
      </c>
      <c r="C2206" s="113">
        <v>0</v>
      </c>
      <c r="D2206" s="113">
        <v>0</v>
      </c>
    </row>
    <row r="2207" spans="2:4">
      <c r="B2207" s="132" t="s">
        <v>2512</v>
      </c>
      <c r="C2207" s="113">
        <v>0</v>
      </c>
      <c r="D2207" s="113">
        <v>0</v>
      </c>
    </row>
    <row r="2208" spans="2:4">
      <c r="B2208" s="131" t="s">
        <v>2513</v>
      </c>
      <c r="C2208" s="113">
        <v>0</v>
      </c>
      <c r="D2208" s="113">
        <v>0</v>
      </c>
    </row>
    <row r="2209" spans="2:4">
      <c r="B2209" s="132" t="s">
        <v>2514</v>
      </c>
      <c r="C2209" s="113">
        <v>0</v>
      </c>
      <c r="D2209" s="113">
        <v>0</v>
      </c>
    </row>
    <row r="2210" spans="2:4">
      <c r="B2210" s="131" t="s">
        <v>2515</v>
      </c>
      <c r="C2210" s="113">
        <v>0</v>
      </c>
      <c r="D2210" s="113">
        <v>0</v>
      </c>
    </row>
    <row r="2211" spans="2:4">
      <c r="B2211" s="132" t="s">
        <v>2516</v>
      </c>
      <c r="C2211" s="113">
        <v>0</v>
      </c>
      <c r="D2211" s="113">
        <v>0</v>
      </c>
    </row>
    <row r="2212" spans="2:4">
      <c r="B2212" s="131" t="s">
        <v>2517</v>
      </c>
      <c r="C2212" s="113">
        <v>0</v>
      </c>
      <c r="D2212" s="113">
        <v>0</v>
      </c>
    </row>
    <row r="2213" spans="2:4">
      <c r="B2213" s="132" t="s">
        <v>2518</v>
      </c>
      <c r="C2213" s="113">
        <v>0</v>
      </c>
      <c r="D2213" s="113">
        <v>0</v>
      </c>
    </row>
    <row r="2214" spans="2:4">
      <c r="B2214" s="131" t="s">
        <v>649</v>
      </c>
      <c r="C2214" s="113">
        <v>62476384</v>
      </c>
      <c r="D2214" s="113">
        <v>199784095.76000002</v>
      </c>
    </row>
    <row r="2215" spans="2:4">
      <c r="B2215" s="132" t="s">
        <v>1152</v>
      </c>
      <c r="C2215" s="113">
        <v>62476384</v>
      </c>
      <c r="D2215" s="113">
        <v>199784095.76000002</v>
      </c>
    </row>
    <row r="2216" spans="2:4">
      <c r="B2216" s="131" t="s">
        <v>2519</v>
      </c>
      <c r="C2216" s="113">
        <v>0</v>
      </c>
      <c r="D2216" s="113">
        <v>0</v>
      </c>
    </row>
    <row r="2217" spans="2:4">
      <c r="B2217" s="132" t="s">
        <v>2520</v>
      </c>
      <c r="C2217" s="113">
        <v>0</v>
      </c>
      <c r="D2217" s="113">
        <v>0</v>
      </c>
    </row>
    <row r="2218" spans="2:4">
      <c r="B2218" s="131" t="s">
        <v>2521</v>
      </c>
      <c r="C2218" s="113">
        <v>0</v>
      </c>
      <c r="D2218" s="113">
        <v>0</v>
      </c>
    </row>
    <row r="2219" spans="2:4">
      <c r="B2219" s="132" t="s">
        <v>2522</v>
      </c>
      <c r="C2219" s="113">
        <v>0</v>
      </c>
      <c r="D2219" s="113">
        <v>0</v>
      </c>
    </row>
    <row r="2220" spans="2:4">
      <c r="B2220" s="131" t="s">
        <v>2523</v>
      </c>
      <c r="C2220" s="113">
        <v>0</v>
      </c>
      <c r="D2220" s="113">
        <v>0</v>
      </c>
    </row>
    <row r="2221" spans="2:4">
      <c r="B2221" s="132" t="s">
        <v>2524</v>
      </c>
      <c r="C2221" s="113">
        <v>0</v>
      </c>
      <c r="D2221" s="113">
        <v>0</v>
      </c>
    </row>
    <row r="2222" spans="2:4">
      <c r="B2222" s="131" t="s">
        <v>2525</v>
      </c>
      <c r="C2222" s="113">
        <v>0</v>
      </c>
      <c r="D2222" s="113">
        <v>0</v>
      </c>
    </row>
    <row r="2223" spans="2:4">
      <c r="B2223" s="132" t="s">
        <v>2526</v>
      </c>
      <c r="C2223" s="113">
        <v>0</v>
      </c>
      <c r="D2223" s="113">
        <v>0</v>
      </c>
    </row>
    <row r="2224" spans="2:4">
      <c r="B2224" s="131" t="s">
        <v>2527</v>
      </c>
      <c r="C2224" s="113">
        <v>0</v>
      </c>
      <c r="D2224" s="113">
        <v>0</v>
      </c>
    </row>
    <row r="2225" spans="2:4">
      <c r="B2225" s="132" t="s">
        <v>2528</v>
      </c>
      <c r="C2225" s="113">
        <v>0</v>
      </c>
      <c r="D2225" s="113">
        <v>0</v>
      </c>
    </row>
    <row r="2226" spans="2:4">
      <c r="B2226" s="131" t="s">
        <v>2529</v>
      </c>
      <c r="C2226" s="113">
        <v>0</v>
      </c>
      <c r="D2226" s="113">
        <v>0</v>
      </c>
    </row>
    <row r="2227" spans="2:4">
      <c r="B2227" s="132" t="s">
        <v>2530</v>
      </c>
      <c r="C2227" s="113">
        <v>0</v>
      </c>
      <c r="D2227" s="113">
        <v>0</v>
      </c>
    </row>
    <row r="2228" spans="2:4">
      <c r="B2228" s="131" t="s">
        <v>650</v>
      </c>
      <c r="C2228" s="113">
        <v>23982417</v>
      </c>
      <c r="D2228" s="113">
        <v>12774210.32</v>
      </c>
    </row>
    <row r="2229" spans="2:4">
      <c r="B2229" s="132" t="s">
        <v>1153</v>
      </c>
      <c r="C2229" s="113">
        <v>23982417</v>
      </c>
      <c r="D2229" s="113">
        <v>12774210.32</v>
      </c>
    </row>
    <row r="2230" spans="2:4">
      <c r="B2230" s="132" t="s">
        <v>2530</v>
      </c>
      <c r="C2230" s="113">
        <v>0</v>
      </c>
      <c r="D2230" s="113">
        <v>0</v>
      </c>
    </row>
    <row r="2231" spans="2:4">
      <c r="B2231" s="131" t="s">
        <v>2531</v>
      </c>
      <c r="C2231" s="113">
        <v>0</v>
      </c>
      <c r="D2231" s="113">
        <v>0</v>
      </c>
    </row>
    <row r="2232" spans="2:4">
      <c r="B2232" s="132" t="s">
        <v>2532</v>
      </c>
      <c r="C2232" s="113">
        <v>0</v>
      </c>
      <c r="D2232" s="113">
        <v>0</v>
      </c>
    </row>
    <row r="2233" spans="2:4">
      <c r="B2233" s="131" t="s">
        <v>2533</v>
      </c>
      <c r="C2233" s="113">
        <v>0</v>
      </c>
      <c r="D2233" s="113">
        <v>0</v>
      </c>
    </row>
    <row r="2234" spans="2:4">
      <c r="B2234" s="132" t="s">
        <v>2534</v>
      </c>
      <c r="C2234" s="113">
        <v>0</v>
      </c>
      <c r="D2234" s="113">
        <v>0</v>
      </c>
    </row>
    <row r="2235" spans="2:4">
      <c r="B2235" s="131" t="s">
        <v>2535</v>
      </c>
      <c r="C2235" s="113">
        <v>0</v>
      </c>
      <c r="D2235" s="113">
        <v>0</v>
      </c>
    </row>
    <row r="2236" spans="2:4">
      <c r="B2236" s="132" t="s">
        <v>2536</v>
      </c>
      <c r="C2236" s="113">
        <v>0</v>
      </c>
      <c r="D2236" s="113">
        <v>0</v>
      </c>
    </row>
    <row r="2237" spans="2:4">
      <c r="B2237" s="131" t="s">
        <v>651</v>
      </c>
      <c r="C2237" s="113">
        <v>6209581</v>
      </c>
      <c r="D2237" s="113">
        <v>4568340.3899999997</v>
      </c>
    </row>
    <row r="2238" spans="2:4">
      <c r="B2238" s="132" t="s">
        <v>1154</v>
      </c>
      <c r="C2238" s="113">
        <v>6209581</v>
      </c>
      <c r="D2238" s="113">
        <v>4568340.3899999997</v>
      </c>
    </row>
    <row r="2239" spans="2:4">
      <c r="B2239" s="131" t="s">
        <v>2537</v>
      </c>
      <c r="C2239" s="113">
        <v>0</v>
      </c>
      <c r="D2239" s="113">
        <v>0</v>
      </c>
    </row>
    <row r="2240" spans="2:4">
      <c r="B2240" s="132" t="s">
        <v>2538</v>
      </c>
      <c r="C2240" s="113">
        <v>0</v>
      </c>
      <c r="D2240" s="113">
        <v>0</v>
      </c>
    </row>
    <row r="2241" spans="2:4">
      <c r="B2241" s="131" t="s">
        <v>2539</v>
      </c>
      <c r="C2241" s="113">
        <v>0</v>
      </c>
      <c r="D2241" s="113">
        <v>0</v>
      </c>
    </row>
    <row r="2242" spans="2:4">
      <c r="B2242" s="132" t="s">
        <v>2540</v>
      </c>
      <c r="C2242" s="113">
        <v>0</v>
      </c>
      <c r="D2242" s="113">
        <v>0</v>
      </c>
    </row>
    <row r="2243" spans="2:4">
      <c r="B2243" s="131" t="s">
        <v>2541</v>
      </c>
      <c r="C2243" s="113">
        <v>0</v>
      </c>
      <c r="D2243" s="113">
        <v>0</v>
      </c>
    </row>
    <row r="2244" spans="2:4">
      <c r="B2244" s="132" t="s">
        <v>2542</v>
      </c>
      <c r="C2244" s="113">
        <v>0</v>
      </c>
      <c r="D2244" s="113">
        <v>0</v>
      </c>
    </row>
    <row r="2245" spans="2:4">
      <c r="B2245" s="131" t="s">
        <v>2543</v>
      </c>
      <c r="C2245" s="113">
        <v>0</v>
      </c>
      <c r="D2245" s="113">
        <v>0</v>
      </c>
    </row>
    <row r="2246" spans="2:4">
      <c r="B2246" s="132" t="s">
        <v>2544</v>
      </c>
      <c r="C2246" s="113">
        <v>0</v>
      </c>
      <c r="D2246" s="113">
        <v>0</v>
      </c>
    </row>
    <row r="2247" spans="2:4">
      <c r="B2247" s="131" t="s">
        <v>2545</v>
      </c>
      <c r="C2247" s="113">
        <v>0</v>
      </c>
      <c r="D2247" s="113">
        <v>0</v>
      </c>
    </row>
    <row r="2248" spans="2:4">
      <c r="B2248" s="132" t="s">
        <v>2546</v>
      </c>
      <c r="C2248" s="113">
        <v>0</v>
      </c>
      <c r="D2248" s="113">
        <v>0</v>
      </c>
    </row>
    <row r="2249" spans="2:4">
      <c r="B2249" s="131" t="s">
        <v>2547</v>
      </c>
      <c r="C2249" s="113">
        <v>0</v>
      </c>
      <c r="D2249" s="113">
        <v>0</v>
      </c>
    </row>
    <row r="2250" spans="2:4">
      <c r="B2250" s="132" t="s">
        <v>2548</v>
      </c>
      <c r="C2250" s="113">
        <v>0</v>
      </c>
      <c r="D2250" s="113">
        <v>0</v>
      </c>
    </row>
    <row r="2251" spans="2:4">
      <c r="B2251" s="131" t="s">
        <v>2549</v>
      </c>
      <c r="C2251" s="113">
        <v>0</v>
      </c>
      <c r="D2251" s="113">
        <v>0</v>
      </c>
    </row>
    <row r="2252" spans="2:4">
      <c r="B2252" s="132" t="s">
        <v>2550</v>
      </c>
      <c r="C2252" s="113">
        <v>0</v>
      </c>
      <c r="D2252" s="113">
        <v>0</v>
      </c>
    </row>
    <row r="2253" spans="2:4">
      <c r="B2253" s="131" t="s">
        <v>652</v>
      </c>
      <c r="C2253" s="113">
        <v>4784138</v>
      </c>
      <c r="D2253" s="113">
        <v>0</v>
      </c>
    </row>
    <row r="2254" spans="2:4">
      <c r="B2254" s="132" t="s">
        <v>1155</v>
      </c>
      <c r="C2254" s="113">
        <v>4784138</v>
      </c>
      <c r="D2254" s="113">
        <v>0</v>
      </c>
    </row>
    <row r="2255" spans="2:4">
      <c r="B2255" s="131" t="s">
        <v>2551</v>
      </c>
      <c r="C2255" s="113">
        <v>0</v>
      </c>
      <c r="D2255" s="113">
        <v>0</v>
      </c>
    </row>
    <row r="2256" spans="2:4">
      <c r="B2256" s="132" t="s">
        <v>2552</v>
      </c>
      <c r="C2256" s="113">
        <v>0</v>
      </c>
      <c r="D2256" s="113">
        <v>0</v>
      </c>
    </row>
    <row r="2257" spans="2:4">
      <c r="B2257" s="131" t="s">
        <v>2553</v>
      </c>
      <c r="C2257" s="113">
        <v>0</v>
      </c>
      <c r="D2257" s="113">
        <v>0</v>
      </c>
    </row>
    <row r="2258" spans="2:4">
      <c r="B2258" s="132" t="s">
        <v>2554</v>
      </c>
      <c r="C2258" s="113">
        <v>0</v>
      </c>
      <c r="D2258" s="113">
        <v>0</v>
      </c>
    </row>
    <row r="2259" spans="2:4">
      <c r="B2259" s="131" t="s">
        <v>2555</v>
      </c>
      <c r="C2259" s="113">
        <v>0</v>
      </c>
      <c r="D2259" s="113">
        <v>0</v>
      </c>
    </row>
    <row r="2260" spans="2:4">
      <c r="B2260" s="132" t="s">
        <v>2556</v>
      </c>
      <c r="C2260" s="113">
        <v>0</v>
      </c>
      <c r="D2260" s="113">
        <v>0</v>
      </c>
    </row>
    <row r="2261" spans="2:4">
      <c r="B2261" s="131" t="s">
        <v>2557</v>
      </c>
      <c r="C2261" s="113">
        <v>0</v>
      </c>
      <c r="D2261" s="113">
        <v>0</v>
      </c>
    </row>
    <row r="2262" spans="2:4">
      <c r="B2262" s="132" t="s">
        <v>2558</v>
      </c>
      <c r="C2262" s="113">
        <v>0</v>
      </c>
      <c r="D2262" s="113">
        <v>0</v>
      </c>
    </row>
    <row r="2263" spans="2:4">
      <c r="B2263" s="131" t="s">
        <v>2559</v>
      </c>
      <c r="C2263" s="113">
        <v>0</v>
      </c>
      <c r="D2263" s="113">
        <v>0</v>
      </c>
    </row>
    <row r="2264" spans="2:4">
      <c r="B2264" s="132" t="s">
        <v>2560</v>
      </c>
      <c r="C2264" s="113">
        <v>0</v>
      </c>
      <c r="D2264" s="113">
        <v>0</v>
      </c>
    </row>
    <row r="2265" spans="2:4">
      <c r="B2265" s="131" t="s">
        <v>2561</v>
      </c>
      <c r="C2265" s="113">
        <v>0</v>
      </c>
      <c r="D2265" s="113">
        <v>0</v>
      </c>
    </row>
    <row r="2266" spans="2:4">
      <c r="B2266" s="132" t="s">
        <v>2562</v>
      </c>
      <c r="C2266" s="113">
        <v>0</v>
      </c>
      <c r="D2266" s="113">
        <v>0</v>
      </c>
    </row>
    <row r="2267" spans="2:4">
      <c r="B2267" s="131" t="s">
        <v>2563</v>
      </c>
      <c r="C2267" s="113">
        <v>0</v>
      </c>
      <c r="D2267" s="113">
        <v>0</v>
      </c>
    </row>
    <row r="2268" spans="2:4">
      <c r="B2268" s="132" t="s">
        <v>2564</v>
      </c>
      <c r="C2268" s="113">
        <v>0</v>
      </c>
      <c r="D2268" s="113">
        <v>0</v>
      </c>
    </row>
    <row r="2269" spans="2:4">
      <c r="B2269" s="131" t="s">
        <v>2565</v>
      </c>
      <c r="C2269" s="113">
        <v>0</v>
      </c>
      <c r="D2269" s="113">
        <v>0</v>
      </c>
    </row>
    <row r="2270" spans="2:4">
      <c r="B2270" s="132" t="s">
        <v>2566</v>
      </c>
      <c r="C2270" s="113">
        <v>0</v>
      </c>
      <c r="D2270" s="113">
        <v>0</v>
      </c>
    </row>
    <row r="2271" spans="2:4">
      <c r="B2271" s="131" t="s">
        <v>2567</v>
      </c>
      <c r="C2271" s="113">
        <v>0</v>
      </c>
      <c r="D2271" s="113">
        <v>0</v>
      </c>
    </row>
    <row r="2272" spans="2:4">
      <c r="B2272" s="132" t="s">
        <v>2568</v>
      </c>
      <c r="C2272" s="113">
        <v>0</v>
      </c>
      <c r="D2272" s="113">
        <v>0</v>
      </c>
    </row>
    <row r="2273" spans="2:4">
      <c r="B2273" s="131" t="s">
        <v>2569</v>
      </c>
      <c r="C2273" s="113">
        <v>0</v>
      </c>
      <c r="D2273" s="113">
        <v>0</v>
      </c>
    </row>
    <row r="2274" spans="2:4">
      <c r="B2274" s="132" t="s">
        <v>2570</v>
      </c>
      <c r="C2274" s="113">
        <v>0</v>
      </c>
      <c r="D2274" s="113">
        <v>0</v>
      </c>
    </row>
    <row r="2275" spans="2:4">
      <c r="B2275" s="131" t="s">
        <v>2571</v>
      </c>
      <c r="C2275" s="113">
        <v>0</v>
      </c>
      <c r="D2275" s="113">
        <v>0</v>
      </c>
    </row>
    <row r="2276" spans="2:4">
      <c r="B2276" s="132" t="s">
        <v>2572</v>
      </c>
      <c r="C2276" s="113">
        <v>0</v>
      </c>
      <c r="D2276" s="113">
        <v>0</v>
      </c>
    </row>
    <row r="2277" spans="2:4">
      <c r="B2277" s="131" t="s">
        <v>653</v>
      </c>
      <c r="C2277" s="113">
        <v>7141110</v>
      </c>
      <c r="D2277" s="113">
        <v>3208336.31</v>
      </c>
    </row>
    <row r="2278" spans="2:4">
      <c r="B2278" s="132" t="s">
        <v>1156</v>
      </c>
      <c r="C2278" s="113">
        <v>7141110</v>
      </c>
      <c r="D2278" s="113">
        <v>3208336.31</v>
      </c>
    </row>
    <row r="2279" spans="2:4">
      <c r="B2279" s="131" t="s">
        <v>2573</v>
      </c>
      <c r="C2279" s="113">
        <v>0</v>
      </c>
      <c r="D2279" s="113">
        <v>0</v>
      </c>
    </row>
    <row r="2280" spans="2:4">
      <c r="B2280" s="132" t="s">
        <v>2574</v>
      </c>
      <c r="C2280" s="113">
        <v>0</v>
      </c>
      <c r="D2280" s="113">
        <v>0</v>
      </c>
    </row>
    <row r="2281" spans="2:4">
      <c r="B2281" s="131" t="s">
        <v>2575</v>
      </c>
      <c r="C2281" s="113">
        <v>0</v>
      </c>
      <c r="D2281" s="113">
        <v>0</v>
      </c>
    </row>
    <row r="2282" spans="2:4">
      <c r="B2282" s="132" t="s">
        <v>2576</v>
      </c>
      <c r="C2282" s="113">
        <v>0</v>
      </c>
      <c r="D2282" s="113">
        <v>0</v>
      </c>
    </row>
    <row r="2283" spans="2:4">
      <c r="B2283" s="131" t="s">
        <v>2577</v>
      </c>
      <c r="C2283" s="113">
        <v>0</v>
      </c>
      <c r="D2283" s="113">
        <v>0</v>
      </c>
    </row>
    <row r="2284" spans="2:4">
      <c r="B2284" s="132" t="s">
        <v>2578</v>
      </c>
      <c r="C2284" s="113">
        <v>0</v>
      </c>
      <c r="D2284" s="113">
        <v>0</v>
      </c>
    </row>
    <row r="2285" spans="2:4">
      <c r="B2285" s="131" t="s">
        <v>2579</v>
      </c>
      <c r="C2285" s="113">
        <v>0</v>
      </c>
      <c r="D2285" s="113">
        <v>0</v>
      </c>
    </row>
    <row r="2286" spans="2:4">
      <c r="B2286" s="132" t="s">
        <v>2580</v>
      </c>
      <c r="C2286" s="113">
        <v>0</v>
      </c>
      <c r="D2286" s="113">
        <v>0</v>
      </c>
    </row>
    <row r="2287" spans="2:4">
      <c r="B2287" s="131" t="s">
        <v>2581</v>
      </c>
      <c r="C2287" s="113">
        <v>0</v>
      </c>
      <c r="D2287" s="113">
        <v>0</v>
      </c>
    </row>
    <row r="2288" spans="2:4">
      <c r="B2288" s="132" t="s">
        <v>2582</v>
      </c>
      <c r="C2288" s="113">
        <v>0</v>
      </c>
      <c r="D2288" s="113">
        <v>0</v>
      </c>
    </row>
    <row r="2289" spans="2:4">
      <c r="B2289" s="131" t="s">
        <v>2583</v>
      </c>
      <c r="C2289" s="113">
        <v>0</v>
      </c>
      <c r="D2289" s="113">
        <v>0</v>
      </c>
    </row>
    <row r="2290" spans="2:4">
      <c r="B2290" s="132" t="s">
        <v>2584</v>
      </c>
      <c r="C2290" s="113">
        <v>0</v>
      </c>
      <c r="D2290" s="113">
        <v>0</v>
      </c>
    </row>
    <row r="2291" spans="2:4">
      <c r="B2291" s="131" t="s">
        <v>2585</v>
      </c>
      <c r="C2291" s="113">
        <v>0</v>
      </c>
      <c r="D2291" s="113">
        <v>0</v>
      </c>
    </row>
    <row r="2292" spans="2:4">
      <c r="B2292" s="132" t="s">
        <v>2586</v>
      </c>
      <c r="C2292" s="113">
        <v>0</v>
      </c>
      <c r="D2292" s="113">
        <v>0</v>
      </c>
    </row>
    <row r="2293" spans="2:4">
      <c r="B2293" s="131" t="s">
        <v>2587</v>
      </c>
      <c r="C2293" s="113">
        <v>0</v>
      </c>
      <c r="D2293" s="113">
        <v>0</v>
      </c>
    </row>
    <row r="2294" spans="2:4">
      <c r="B2294" s="132" t="s">
        <v>2588</v>
      </c>
      <c r="C2294" s="113">
        <v>0</v>
      </c>
      <c r="D2294" s="113">
        <v>0</v>
      </c>
    </row>
    <row r="2295" spans="2:4">
      <c r="B2295" s="131" t="s">
        <v>2589</v>
      </c>
      <c r="C2295" s="113">
        <v>0</v>
      </c>
      <c r="D2295" s="113">
        <v>0</v>
      </c>
    </row>
    <row r="2296" spans="2:4">
      <c r="B2296" s="132" t="s">
        <v>2590</v>
      </c>
      <c r="C2296" s="113">
        <v>0</v>
      </c>
      <c r="D2296" s="113">
        <v>0</v>
      </c>
    </row>
    <row r="2297" spans="2:4">
      <c r="B2297" s="131" t="s">
        <v>2591</v>
      </c>
      <c r="C2297" s="113">
        <v>0</v>
      </c>
      <c r="D2297" s="113">
        <v>0</v>
      </c>
    </row>
    <row r="2298" spans="2:4">
      <c r="B2298" s="132" t="s">
        <v>2592</v>
      </c>
      <c r="C2298" s="113">
        <v>0</v>
      </c>
      <c r="D2298" s="113">
        <v>0</v>
      </c>
    </row>
    <row r="2299" spans="2:4">
      <c r="B2299" s="131" t="s">
        <v>2593</v>
      </c>
      <c r="C2299" s="113">
        <v>0</v>
      </c>
      <c r="D2299" s="113">
        <v>0</v>
      </c>
    </row>
    <row r="2300" spans="2:4">
      <c r="B2300" s="132" t="s">
        <v>2594</v>
      </c>
      <c r="C2300" s="113">
        <v>0</v>
      </c>
      <c r="D2300" s="113">
        <v>0</v>
      </c>
    </row>
    <row r="2301" spans="2:4">
      <c r="B2301" s="129" t="s">
        <v>289</v>
      </c>
      <c r="C2301" s="130">
        <v>0</v>
      </c>
      <c r="D2301" s="130">
        <v>59999999.130000003</v>
      </c>
    </row>
    <row r="2302" spans="2:4">
      <c r="B2302" s="131" t="s">
        <v>652</v>
      </c>
      <c r="C2302" s="113">
        <v>0</v>
      </c>
      <c r="D2302" s="113">
        <v>43199999.130000003</v>
      </c>
    </row>
    <row r="2303" spans="2:4">
      <c r="B2303" s="132" t="s">
        <v>1469</v>
      </c>
      <c r="C2303" s="113">
        <v>0</v>
      </c>
      <c r="D2303" s="113">
        <v>43199999.130000003</v>
      </c>
    </row>
    <row r="2304" spans="2:4">
      <c r="B2304" s="131" t="s">
        <v>2595</v>
      </c>
      <c r="C2304" s="113">
        <v>0</v>
      </c>
      <c r="D2304" s="113">
        <v>16800000</v>
      </c>
    </row>
    <row r="2305" spans="2:4">
      <c r="B2305" s="132" t="s">
        <v>1469</v>
      </c>
      <c r="C2305" s="113">
        <v>0</v>
      </c>
      <c r="D2305" s="113">
        <v>16800000</v>
      </c>
    </row>
    <row r="2306" spans="2:4">
      <c r="B2306" s="129" t="s">
        <v>304</v>
      </c>
      <c r="C2306" s="130">
        <v>1149079161</v>
      </c>
      <c r="D2306" s="130">
        <v>659512341</v>
      </c>
    </row>
    <row r="2307" spans="2:4">
      <c r="B2307" s="131" t="s">
        <v>629</v>
      </c>
      <c r="C2307" s="113">
        <v>391210276</v>
      </c>
      <c r="D2307" s="113">
        <v>559512341</v>
      </c>
    </row>
    <row r="2308" spans="2:4">
      <c r="B2308" s="132" t="s">
        <v>1131</v>
      </c>
      <c r="C2308" s="113">
        <v>391210276</v>
      </c>
      <c r="D2308" s="113">
        <v>559512341</v>
      </c>
    </row>
    <row r="2309" spans="2:4">
      <c r="B2309" s="131" t="s">
        <v>646</v>
      </c>
      <c r="C2309" s="113">
        <v>0</v>
      </c>
      <c r="D2309" s="113">
        <v>100000000</v>
      </c>
    </row>
    <row r="2310" spans="2:4">
      <c r="B2310" s="132" t="s">
        <v>1149</v>
      </c>
      <c r="C2310" s="113">
        <v>0</v>
      </c>
      <c r="D2310" s="113">
        <v>100000000</v>
      </c>
    </row>
    <row r="2311" spans="2:4">
      <c r="B2311" s="131" t="s">
        <v>2596</v>
      </c>
      <c r="C2311" s="113">
        <v>300000000</v>
      </c>
      <c r="D2311" s="113">
        <v>0</v>
      </c>
    </row>
    <row r="2312" spans="2:4">
      <c r="B2312" s="132" t="s">
        <v>1157</v>
      </c>
      <c r="C2312" s="113">
        <v>300000000</v>
      </c>
      <c r="D2312" s="113">
        <v>0</v>
      </c>
    </row>
    <row r="2313" spans="2:4">
      <c r="B2313" s="131" t="s">
        <v>652</v>
      </c>
      <c r="C2313" s="113">
        <v>175124488</v>
      </c>
      <c r="D2313" s="113">
        <v>0</v>
      </c>
    </row>
    <row r="2314" spans="2:4">
      <c r="B2314" s="132" t="s">
        <v>1155</v>
      </c>
      <c r="C2314" s="113">
        <v>175124488</v>
      </c>
      <c r="D2314" s="113">
        <v>0</v>
      </c>
    </row>
    <row r="2315" spans="2:4">
      <c r="B2315" s="131" t="s">
        <v>654</v>
      </c>
      <c r="C2315" s="113">
        <v>282744397</v>
      </c>
      <c r="D2315" s="113">
        <v>0</v>
      </c>
    </row>
    <row r="2316" spans="2:4">
      <c r="B2316" s="132" t="s">
        <v>1158</v>
      </c>
      <c r="C2316" s="113">
        <v>282744397</v>
      </c>
      <c r="D2316" s="113">
        <v>0</v>
      </c>
    </row>
    <row r="2317" spans="2:4">
      <c r="B2317" s="129" t="s">
        <v>290</v>
      </c>
      <c r="C2317" s="130">
        <v>113900000</v>
      </c>
      <c r="D2317" s="130">
        <v>0</v>
      </c>
    </row>
    <row r="2318" spans="2:4">
      <c r="B2318" s="131" t="s">
        <v>288</v>
      </c>
      <c r="C2318" s="113">
        <v>113900000</v>
      </c>
      <c r="D2318" s="113">
        <v>0</v>
      </c>
    </row>
    <row r="2319" spans="2:4">
      <c r="B2319" s="132" t="s">
        <v>1159</v>
      </c>
      <c r="C2319" s="113">
        <v>113900000</v>
      </c>
      <c r="D2319" s="113">
        <v>0</v>
      </c>
    </row>
    <row r="2320" spans="2:4">
      <c r="B2320" s="64" t="s">
        <v>655</v>
      </c>
      <c r="C2320" s="113">
        <v>196818803</v>
      </c>
      <c r="D2320" s="113">
        <v>405689396.11999995</v>
      </c>
    </row>
    <row r="2321" spans="2:4">
      <c r="B2321" s="129" t="s">
        <v>287</v>
      </c>
      <c r="C2321" s="130">
        <v>196818803</v>
      </c>
      <c r="D2321" s="130">
        <v>25638755.710000001</v>
      </c>
    </row>
    <row r="2322" spans="2:4">
      <c r="B2322" s="131" t="s">
        <v>2597</v>
      </c>
      <c r="C2322" s="113">
        <v>0</v>
      </c>
      <c r="D2322" s="113">
        <v>0</v>
      </c>
    </row>
    <row r="2323" spans="2:4">
      <c r="B2323" s="132" t="s">
        <v>2598</v>
      </c>
      <c r="C2323" s="113">
        <v>0</v>
      </c>
      <c r="D2323" s="113">
        <v>0</v>
      </c>
    </row>
    <row r="2324" spans="2:4">
      <c r="B2324" s="131" t="s">
        <v>656</v>
      </c>
      <c r="C2324" s="113">
        <v>2115619</v>
      </c>
      <c r="D2324" s="113">
        <v>750295.22</v>
      </c>
    </row>
    <row r="2325" spans="2:4">
      <c r="B2325" s="132" t="s">
        <v>1160</v>
      </c>
      <c r="C2325" s="113">
        <v>2115619</v>
      </c>
      <c r="D2325" s="113">
        <v>750295.22</v>
      </c>
    </row>
    <row r="2326" spans="2:4">
      <c r="B2326" s="131" t="s">
        <v>2599</v>
      </c>
      <c r="C2326" s="113">
        <v>0</v>
      </c>
      <c r="D2326" s="113">
        <v>0</v>
      </c>
    </row>
    <row r="2327" spans="2:4">
      <c r="B2327" s="132" t="s">
        <v>2600</v>
      </c>
      <c r="C2327" s="113">
        <v>0</v>
      </c>
      <c r="D2327" s="113">
        <v>0</v>
      </c>
    </row>
    <row r="2328" spans="2:4">
      <c r="B2328" s="131" t="s">
        <v>2601</v>
      </c>
      <c r="C2328" s="113">
        <v>0</v>
      </c>
      <c r="D2328" s="113">
        <v>0</v>
      </c>
    </row>
    <row r="2329" spans="2:4">
      <c r="B2329" s="132" t="s">
        <v>2602</v>
      </c>
      <c r="C2329" s="113">
        <v>0</v>
      </c>
      <c r="D2329" s="113">
        <v>0</v>
      </c>
    </row>
    <row r="2330" spans="2:4">
      <c r="B2330" s="131" t="s">
        <v>2603</v>
      </c>
      <c r="C2330" s="113">
        <v>0</v>
      </c>
      <c r="D2330" s="113">
        <v>0</v>
      </c>
    </row>
    <row r="2331" spans="2:4">
      <c r="B2331" s="132" t="s">
        <v>2604</v>
      </c>
      <c r="C2331" s="113">
        <v>0</v>
      </c>
      <c r="D2331" s="113">
        <v>0</v>
      </c>
    </row>
    <row r="2332" spans="2:4">
      <c r="B2332" s="131" t="s">
        <v>2605</v>
      </c>
      <c r="C2332" s="113">
        <v>0</v>
      </c>
      <c r="D2332" s="113">
        <v>0</v>
      </c>
    </row>
    <row r="2333" spans="2:4">
      <c r="B2333" s="132" t="s">
        <v>2606</v>
      </c>
      <c r="C2333" s="113">
        <v>0</v>
      </c>
      <c r="D2333" s="113">
        <v>0</v>
      </c>
    </row>
    <row r="2334" spans="2:4">
      <c r="B2334" s="131" t="s">
        <v>2607</v>
      </c>
      <c r="C2334" s="113">
        <v>0</v>
      </c>
      <c r="D2334" s="113">
        <v>0</v>
      </c>
    </row>
    <row r="2335" spans="2:4">
      <c r="B2335" s="132" t="s">
        <v>2608</v>
      </c>
      <c r="C2335" s="113">
        <v>0</v>
      </c>
      <c r="D2335" s="113">
        <v>0</v>
      </c>
    </row>
    <row r="2336" spans="2:4">
      <c r="B2336" s="131" t="s">
        <v>2609</v>
      </c>
      <c r="C2336" s="113">
        <v>0</v>
      </c>
      <c r="D2336" s="113">
        <v>0</v>
      </c>
    </row>
    <row r="2337" spans="2:4">
      <c r="B2337" s="132" t="s">
        <v>2610</v>
      </c>
      <c r="C2337" s="113">
        <v>0</v>
      </c>
      <c r="D2337" s="113">
        <v>0</v>
      </c>
    </row>
    <row r="2338" spans="2:4">
      <c r="B2338" s="131" t="s">
        <v>2611</v>
      </c>
      <c r="C2338" s="113">
        <v>0</v>
      </c>
      <c r="D2338" s="113">
        <v>0</v>
      </c>
    </row>
    <row r="2339" spans="2:4">
      <c r="B2339" s="132" t="s">
        <v>2612</v>
      </c>
      <c r="C2339" s="113">
        <v>0</v>
      </c>
      <c r="D2339" s="113">
        <v>0</v>
      </c>
    </row>
    <row r="2340" spans="2:4">
      <c r="B2340" s="131" t="s">
        <v>2613</v>
      </c>
      <c r="C2340" s="113">
        <v>0</v>
      </c>
      <c r="D2340" s="113">
        <v>0</v>
      </c>
    </row>
    <row r="2341" spans="2:4">
      <c r="B2341" s="132" t="s">
        <v>2614</v>
      </c>
      <c r="C2341" s="113">
        <v>0</v>
      </c>
      <c r="D2341" s="113">
        <v>0</v>
      </c>
    </row>
    <row r="2342" spans="2:4">
      <c r="B2342" s="131" t="s">
        <v>2615</v>
      </c>
      <c r="C2342" s="113">
        <v>0</v>
      </c>
      <c r="D2342" s="113">
        <v>0</v>
      </c>
    </row>
    <row r="2343" spans="2:4">
      <c r="B2343" s="132" t="s">
        <v>2616</v>
      </c>
      <c r="C2343" s="113">
        <v>0</v>
      </c>
      <c r="D2343" s="113">
        <v>0</v>
      </c>
    </row>
    <row r="2344" spans="2:4">
      <c r="B2344" s="131" t="s">
        <v>2617</v>
      </c>
      <c r="C2344" s="113">
        <v>0</v>
      </c>
      <c r="D2344" s="113">
        <v>0</v>
      </c>
    </row>
    <row r="2345" spans="2:4">
      <c r="B2345" s="132" t="s">
        <v>2618</v>
      </c>
      <c r="C2345" s="113">
        <v>0</v>
      </c>
      <c r="D2345" s="113">
        <v>0</v>
      </c>
    </row>
    <row r="2346" spans="2:4">
      <c r="B2346" s="131" t="s">
        <v>657</v>
      </c>
      <c r="C2346" s="113">
        <v>173769725</v>
      </c>
      <c r="D2346" s="113">
        <v>0</v>
      </c>
    </row>
    <row r="2347" spans="2:4">
      <c r="B2347" s="132" t="s">
        <v>1161</v>
      </c>
      <c r="C2347" s="113">
        <v>173769725</v>
      </c>
      <c r="D2347" s="113">
        <v>0</v>
      </c>
    </row>
    <row r="2348" spans="2:4">
      <c r="B2348" s="131" t="s">
        <v>658</v>
      </c>
      <c r="C2348" s="113">
        <v>2999337</v>
      </c>
      <c r="D2348" s="113">
        <v>6293681.8700000001</v>
      </c>
    </row>
    <row r="2349" spans="2:4">
      <c r="B2349" s="132" t="s">
        <v>1162</v>
      </c>
      <c r="C2349" s="113">
        <v>2999337</v>
      </c>
      <c r="D2349" s="113">
        <v>6293681.8700000001</v>
      </c>
    </row>
    <row r="2350" spans="2:4">
      <c r="B2350" s="131" t="s">
        <v>659</v>
      </c>
      <c r="C2350" s="113">
        <v>9866683</v>
      </c>
      <c r="D2350" s="113">
        <v>0</v>
      </c>
    </row>
    <row r="2351" spans="2:4">
      <c r="B2351" s="132" t="s">
        <v>1163</v>
      </c>
      <c r="C2351" s="113">
        <v>9866683</v>
      </c>
      <c r="D2351" s="113">
        <v>0</v>
      </c>
    </row>
    <row r="2352" spans="2:4">
      <c r="B2352" s="131" t="s">
        <v>660</v>
      </c>
      <c r="C2352" s="113">
        <v>3123819</v>
      </c>
      <c r="D2352" s="113">
        <v>0</v>
      </c>
    </row>
    <row r="2353" spans="2:4">
      <c r="B2353" s="132" t="s">
        <v>1164</v>
      </c>
      <c r="C2353" s="113">
        <v>3123819</v>
      </c>
      <c r="D2353" s="113">
        <v>0</v>
      </c>
    </row>
    <row r="2354" spans="2:4">
      <c r="B2354" s="131" t="s">
        <v>3171</v>
      </c>
      <c r="C2354" s="113">
        <v>0</v>
      </c>
      <c r="D2354" s="113">
        <v>0</v>
      </c>
    </row>
    <row r="2355" spans="2:4">
      <c r="B2355" s="132" t="s">
        <v>3172</v>
      </c>
      <c r="C2355" s="113">
        <v>0</v>
      </c>
      <c r="D2355" s="113">
        <v>0</v>
      </c>
    </row>
    <row r="2356" spans="2:4">
      <c r="B2356" s="131" t="s">
        <v>1470</v>
      </c>
      <c r="C2356" s="113">
        <v>0</v>
      </c>
      <c r="D2356" s="113">
        <v>15000000</v>
      </c>
    </row>
    <row r="2357" spans="2:4">
      <c r="B2357" s="132" t="s">
        <v>1471</v>
      </c>
      <c r="C2357" s="113">
        <v>0</v>
      </c>
      <c r="D2357" s="113">
        <v>15000000</v>
      </c>
    </row>
    <row r="2358" spans="2:4">
      <c r="B2358" s="131" t="s">
        <v>661</v>
      </c>
      <c r="C2358" s="113">
        <v>4943620</v>
      </c>
      <c r="D2358" s="113">
        <v>3594778.62</v>
      </c>
    </row>
    <row r="2359" spans="2:4">
      <c r="B2359" s="132" t="s">
        <v>1165</v>
      </c>
      <c r="C2359" s="113">
        <v>4943620</v>
      </c>
      <c r="D2359" s="113">
        <v>3594778.62</v>
      </c>
    </row>
    <row r="2360" spans="2:4">
      <c r="B2360" s="129" t="s">
        <v>304</v>
      </c>
      <c r="C2360" s="130">
        <v>0</v>
      </c>
      <c r="D2360" s="130">
        <v>380050640.40999997</v>
      </c>
    </row>
    <row r="2361" spans="2:4">
      <c r="B2361" s="131" t="s">
        <v>1388</v>
      </c>
      <c r="C2361" s="113">
        <v>0</v>
      </c>
      <c r="D2361" s="113">
        <v>380050640.40999997</v>
      </c>
    </row>
    <row r="2362" spans="2:4">
      <c r="B2362" s="132" t="s">
        <v>1389</v>
      </c>
      <c r="C2362" s="113">
        <v>0</v>
      </c>
      <c r="D2362" s="113">
        <v>380050640.40999997</v>
      </c>
    </row>
    <row r="2363" spans="2:4">
      <c r="B2363" s="64" t="s">
        <v>301</v>
      </c>
      <c r="C2363" s="113">
        <v>642352396</v>
      </c>
      <c r="D2363" s="113">
        <v>408272782.30000007</v>
      </c>
    </row>
    <row r="2364" spans="2:4">
      <c r="B2364" s="129" t="s">
        <v>287</v>
      </c>
      <c r="C2364" s="130">
        <v>642352396</v>
      </c>
      <c r="D2364" s="130">
        <v>408272782.30000007</v>
      </c>
    </row>
    <row r="2365" spans="2:4">
      <c r="B2365" s="131" t="s">
        <v>2619</v>
      </c>
      <c r="C2365" s="113">
        <v>0</v>
      </c>
      <c r="D2365" s="113">
        <v>0</v>
      </c>
    </row>
    <row r="2366" spans="2:4">
      <c r="B2366" s="132" t="s">
        <v>2620</v>
      </c>
      <c r="C2366" s="113">
        <v>0</v>
      </c>
      <c r="D2366" s="113">
        <v>0</v>
      </c>
    </row>
    <row r="2367" spans="2:4">
      <c r="B2367" s="131" t="s">
        <v>2621</v>
      </c>
      <c r="C2367" s="113">
        <v>0</v>
      </c>
      <c r="D2367" s="113">
        <v>0</v>
      </c>
    </row>
    <row r="2368" spans="2:4">
      <c r="B2368" s="132" t="s">
        <v>2622</v>
      </c>
      <c r="C2368" s="113">
        <v>0</v>
      </c>
      <c r="D2368" s="113">
        <v>0</v>
      </c>
    </row>
    <row r="2369" spans="2:4">
      <c r="B2369" s="131" t="s">
        <v>2623</v>
      </c>
      <c r="C2369" s="113">
        <v>0</v>
      </c>
      <c r="D2369" s="113">
        <v>0</v>
      </c>
    </row>
    <row r="2370" spans="2:4">
      <c r="B2370" s="132" t="s">
        <v>2624</v>
      </c>
      <c r="C2370" s="113">
        <v>0</v>
      </c>
      <c r="D2370" s="113">
        <v>0</v>
      </c>
    </row>
    <row r="2371" spans="2:4">
      <c r="B2371" s="131" t="s">
        <v>662</v>
      </c>
      <c r="C2371" s="113">
        <v>2466670</v>
      </c>
      <c r="D2371" s="113">
        <v>0</v>
      </c>
    </row>
    <row r="2372" spans="2:4">
      <c r="B2372" s="132" t="s">
        <v>1166</v>
      </c>
      <c r="C2372" s="113">
        <v>2466670</v>
      </c>
      <c r="D2372" s="113">
        <v>0</v>
      </c>
    </row>
    <row r="2373" spans="2:4">
      <c r="B2373" s="131" t="s">
        <v>2625</v>
      </c>
      <c r="C2373" s="113">
        <v>0</v>
      </c>
      <c r="D2373" s="113">
        <v>0</v>
      </c>
    </row>
    <row r="2374" spans="2:4">
      <c r="B2374" s="132" t="s">
        <v>2626</v>
      </c>
      <c r="C2374" s="113">
        <v>0</v>
      </c>
      <c r="D2374" s="113">
        <v>0</v>
      </c>
    </row>
    <row r="2375" spans="2:4">
      <c r="B2375" s="131" t="s">
        <v>2627</v>
      </c>
      <c r="C2375" s="113">
        <v>0</v>
      </c>
      <c r="D2375" s="113">
        <v>0</v>
      </c>
    </row>
    <row r="2376" spans="2:4">
      <c r="B2376" s="132" t="s">
        <v>2628</v>
      </c>
      <c r="C2376" s="113">
        <v>0</v>
      </c>
      <c r="D2376" s="113">
        <v>0</v>
      </c>
    </row>
    <row r="2377" spans="2:4">
      <c r="B2377" s="131" t="s">
        <v>2629</v>
      </c>
      <c r="C2377" s="113">
        <v>0</v>
      </c>
      <c r="D2377" s="113">
        <v>0</v>
      </c>
    </row>
    <row r="2378" spans="2:4">
      <c r="B2378" s="132" t="s">
        <v>2630</v>
      </c>
      <c r="C2378" s="113">
        <v>0</v>
      </c>
      <c r="D2378" s="113">
        <v>0</v>
      </c>
    </row>
    <row r="2379" spans="2:4">
      <c r="B2379" s="131" t="s">
        <v>2631</v>
      </c>
      <c r="C2379" s="113">
        <v>0</v>
      </c>
      <c r="D2379" s="113">
        <v>0</v>
      </c>
    </row>
    <row r="2380" spans="2:4">
      <c r="B2380" s="132" t="s">
        <v>2632</v>
      </c>
      <c r="C2380" s="113">
        <v>0</v>
      </c>
      <c r="D2380" s="113">
        <v>0</v>
      </c>
    </row>
    <row r="2381" spans="2:4">
      <c r="B2381" s="131" t="s">
        <v>2633</v>
      </c>
      <c r="C2381" s="113">
        <v>0</v>
      </c>
      <c r="D2381" s="113">
        <v>0</v>
      </c>
    </row>
    <row r="2382" spans="2:4">
      <c r="B2382" s="132" t="s">
        <v>2634</v>
      </c>
      <c r="C2382" s="113">
        <v>0</v>
      </c>
      <c r="D2382" s="113">
        <v>0</v>
      </c>
    </row>
    <row r="2383" spans="2:4">
      <c r="B2383" s="131" t="s">
        <v>2635</v>
      </c>
      <c r="C2383" s="113">
        <v>0</v>
      </c>
      <c r="D2383" s="113">
        <v>0</v>
      </c>
    </row>
    <row r="2384" spans="2:4">
      <c r="B2384" s="132" t="s">
        <v>2636</v>
      </c>
      <c r="C2384" s="113">
        <v>0</v>
      </c>
      <c r="D2384" s="113">
        <v>0</v>
      </c>
    </row>
    <row r="2385" spans="2:4">
      <c r="B2385" s="131" t="s">
        <v>2637</v>
      </c>
      <c r="C2385" s="113">
        <v>0</v>
      </c>
      <c r="D2385" s="113">
        <v>0</v>
      </c>
    </row>
    <row r="2386" spans="2:4">
      <c r="B2386" s="132" t="s">
        <v>2638</v>
      </c>
      <c r="C2386" s="113">
        <v>0</v>
      </c>
      <c r="D2386" s="113">
        <v>0</v>
      </c>
    </row>
    <row r="2387" spans="2:4">
      <c r="B2387" s="131" t="s">
        <v>2639</v>
      </c>
      <c r="C2387" s="113">
        <v>0</v>
      </c>
      <c r="D2387" s="113">
        <v>0</v>
      </c>
    </row>
    <row r="2388" spans="2:4">
      <c r="B2388" s="132" t="s">
        <v>2640</v>
      </c>
      <c r="C2388" s="113">
        <v>0</v>
      </c>
      <c r="D2388" s="113">
        <v>0</v>
      </c>
    </row>
    <row r="2389" spans="2:4">
      <c r="B2389" s="131" t="s">
        <v>2641</v>
      </c>
      <c r="C2389" s="113">
        <v>0</v>
      </c>
      <c r="D2389" s="113">
        <v>0</v>
      </c>
    </row>
    <row r="2390" spans="2:4">
      <c r="B2390" s="132" t="s">
        <v>2642</v>
      </c>
      <c r="C2390" s="113">
        <v>0</v>
      </c>
      <c r="D2390" s="113">
        <v>0</v>
      </c>
    </row>
    <row r="2391" spans="2:4">
      <c r="B2391" s="131" t="s">
        <v>2643</v>
      </c>
      <c r="C2391" s="113">
        <v>0</v>
      </c>
      <c r="D2391" s="113">
        <v>0</v>
      </c>
    </row>
    <row r="2392" spans="2:4">
      <c r="B2392" s="132" t="s">
        <v>2644</v>
      </c>
      <c r="C2392" s="113">
        <v>0</v>
      </c>
      <c r="D2392" s="113">
        <v>0</v>
      </c>
    </row>
    <row r="2393" spans="2:4">
      <c r="B2393" s="131" t="s">
        <v>2645</v>
      </c>
      <c r="C2393" s="113">
        <v>0</v>
      </c>
      <c r="D2393" s="113">
        <v>0</v>
      </c>
    </row>
    <row r="2394" spans="2:4">
      <c r="B2394" s="132" t="s">
        <v>2646</v>
      </c>
      <c r="C2394" s="113">
        <v>0</v>
      </c>
      <c r="D2394" s="113">
        <v>0</v>
      </c>
    </row>
    <row r="2395" spans="2:4">
      <c r="B2395" s="131" t="s">
        <v>663</v>
      </c>
      <c r="C2395" s="113">
        <v>2115619</v>
      </c>
      <c r="D2395" s="113">
        <v>0</v>
      </c>
    </row>
    <row r="2396" spans="2:4">
      <c r="B2396" s="132" t="s">
        <v>1167</v>
      </c>
      <c r="C2396" s="113">
        <v>2115619</v>
      </c>
      <c r="D2396" s="113">
        <v>0</v>
      </c>
    </row>
    <row r="2397" spans="2:4">
      <c r="B2397" s="131" t="s">
        <v>2647</v>
      </c>
      <c r="C2397" s="113">
        <v>0</v>
      </c>
      <c r="D2397" s="113">
        <v>0</v>
      </c>
    </row>
    <row r="2398" spans="2:4">
      <c r="B2398" s="132" t="s">
        <v>2648</v>
      </c>
      <c r="C2398" s="113">
        <v>0</v>
      </c>
      <c r="D2398" s="113">
        <v>0</v>
      </c>
    </row>
    <row r="2399" spans="2:4">
      <c r="B2399" s="131" t="s">
        <v>2649</v>
      </c>
      <c r="C2399" s="113">
        <v>0</v>
      </c>
      <c r="D2399" s="113">
        <v>0</v>
      </c>
    </row>
    <row r="2400" spans="2:4">
      <c r="B2400" s="132" t="s">
        <v>2650</v>
      </c>
      <c r="C2400" s="113">
        <v>0</v>
      </c>
      <c r="D2400" s="113">
        <v>0</v>
      </c>
    </row>
    <row r="2401" spans="2:4">
      <c r="B2401" s="131" t="s">
        <v>2651</v>
      </c>
      <c r="C2401" s="113">
        <v>0</v>
      </c>
      <c r="D2401" s="113">
        <v>0</v>
      </c>
    </row>
    <row r="2402" spans="2:4">
      <c r="B2402" s="132" t="s">
        <v>2652</v>
      </c>
      <c r="C2402" s="113">
        <v>0</v>
      </c>
      <c r="D2402" s="113">
        <v>0</v>
      </c>
    </row>
    <row r="2403" spans="2:4">
      <c r="B2403" s="131" t="s">
        <v>2653</v>
      </c>
      <c r="C2403" s="113">
        <v>0</v>
      </c>
      <c r="D2403" s="113">
        <v>0</v>
      </c>
    </row>
    <row r="2404" spans="2:4">
      <c r="B2404" s="132" t="s">
        <v>2654</v>
      </c>
      <c r="C2404" s="113">
        <v>0</v>
      </c>
      <c r="D2404" s="113">
        <v>0</v>
      </c>
    </row>
    <row r="2405" spans="2:4">
      <c r="B2405" s="131" t="s">
        <v>664</v>
      </c>
      <c r="C2405" s="113">
        <v>29000000</v>
      </c>
      <c r="D2405" s="113">
        <v>0</v>
      </c>
    </row>
    <row r="2406" spans="2:4">
      <c r="B2406" s="132" t="s">
        <v>1168</v>
      </c>
      <c r="C2406" s="113">
        <v>29000000</v>
      </c>
      <c r="D2406" s="113">
        <v>0</v>
      </c>
    </row>
    <row r="2407" spans="2:4">
      <c r="B2407" s="131" t="s">
        <v>2655</v>
      </c>
      <c r="C2407" s="113">
        <v>0</v>
      </c>
      <c r="D2407" s="113">
        <v>0</v>
      </c>
    </row>
    <row r="2408" spans="2:4">
      <c r="B2408" s="132" t="s">
        <v>2656</v>
      </c>
      <c r="C2408" s="113">
        <v>0</v>
      </c>
      <c r="D2408" s="113">
        <v>0</v>
      </c>
    </row>
    <row r="2409" spans="2:4">
      <c r="B2409" s="131" t="s">
        <v>665</v>
      </c>
      <c r="C2409" s="113">
        <v>8693414</v>
      </c>
      <c r="D2409" s="113">
        <v>0</v>
      </c>
    </row>
    <row r="2410" spans="2:4">
      <c r="B2410" s="132" t="s">
        <v>1169</v>
      </c>
      <c r="C2410" s="113">
        <v>8693414</v>
      </c>
      <c r="D2410" s="113">
        <v>0</v>
      </c>
    </row>
    <row r="2411" spans="2:4">
      <c r="B2411" s="131" t="s">
        <v>666</v>
      </c>
      <c r="C2411" s="113">
        <v>94875610</v>
      </c>
      <c r="D2411" s="113">
        <v>79311920.470000014</v>
      </c>
    </row>
    <row r="2412" spans="2:4">
      <c r="B2412" s="132" t="s">
        <v>1170</v>
      </c>
      <c r="C2412" s="113">
        <v>94875610</v>
      </c>
      <c r="D2412" s="113">
        <v>79311920.470000014</v>
      </c>
    </row>
    <row r="2413" spans="2:4">
      <c r="B2413" s="131" t="s">
        <v>667</v>
      </c>
      <c r="C2413" s="113">
        <v>3615288</v>
      </c>
      <c r="D2413" s="113">
        <v>1837208.13</v>
      </c>
    </row>
    <row r="2414" spans="2:4">
      <c r="B2414" s="132" t="s">
        <v>1171</v>
      </c>
      <c r="C2414" s="113">
        <v>3615288</v>
      </c>
      <c r="D2414" s="113">
        <v>1837208.13</v>
      </c>
    </row>
    <row r="2415" spans="2:4">
      <c r="B2415" s="131" t="s">
        <v>668</v>
      </c>
      <c r="C2415" s="113">
        <v>56247488</v>
      </c>
      <c r="D2415" s="113">
        <v>0</v>
      </c>
    </row>
    <row r="2416" spans="2:4">
      <c r="B2416" s="132" t="s">
        <v>1172</v>
      </c>
      <c r="C2416" s="113">
        <v>56247488</v>
      </c>
      <c r="D2416" s="113">
        <v>0</v>
      </c>
    </row>
    <row r="2417" spans="2:4">
      <c r="B2417" s="131" t="s">
        <v>669</v>
      </c>
      <c r="C2417" s="113">
        <v>90165822</v>
      </c>
      <c r="D2417" s="113">
        <v>26994330.199999999</v>
      </c>
    </row>
    <row r="2418" spans="2:4">
      <c r="B2418" s="132" t="s">
        <v>1173</v>
      </c>
      <c r="C2418" s="113">
        <v>90165822</v>
      </c>
      <c r="D2418" s="113">
        <v>26994330.199999999</v>
      </c>
    </row>
    <row r="2419" spans="2:4">
      <c r="B2419" s="131" t="s">
        <v>670</v>
      </c>
      <c r="C2419" s="113">
        <v>9866683</v>
      </c>
      <c r="D2419" s="113">
        <v>7742820.9199999999</v>
      </c>
    </row>
    <row r="2420" spans="2:4">
      <c r="B2420" s="132" t="s">
        <v>1174</v>
      </c>
      <c r="C2420" s="113">
        <v>9866683</v>
      </c>
      <c r="D2420" s="113">
        <v>7742820.9199999999</v>
      </c>
    </row>
    <row r="2421" spans="2:4">
      <c r="B2421" s="131" t="s">
        <v>671</v>
      </c>
      <c r="C2421" s="113">
        <v>18742915</v>
      </c>
      <c r="D2421" s="113">
        <v>1192885.79</v>
      </c>
    </row>
    <row r="2422" spans="2:4">
      <c r="B2422" s="132" t="s">
        <v>1175</v>
      </c>
      <c r="C2422" s="113">
        <v>18742915</v>
      </c>
      <c r="D2422" s="113">
        <v>1192885.79</v>
      </c>
    </row>
    <row r="2423" spans="2:4">
      <c r="B2423" s="131" t="s">
        <v>672</v>
      </c>
      <c r="C2423" s="113">
        <v>222804317</v>
      </c>
      <c r="D2423" s="113">
        <v>106447365.50000001</v>
      </c>
    </row>
    <row r="2424" spans="2:4">
      <c r="B2424" s="132" t="s">
        <v>1176</v>
      </c>
      <c r="C2424" s="113">
        <v>222804317</v>
      </c>
      <c r="D2424" s="113">
        <v>106447365.50000001</v>
      </c>
    </row>
    <row r="2425" spans="2:4">
      <c r="B2425" s="131" t="s">
        <v>673</v>
      </c>
      <c r="C2425" s="113">
        <v>1241916</v>
      </c>
      <c r="D2425" s="113">
        <v>0</v>
      </c>
    </row>
    <row r="2426" spans="2:4">
      <c r="B2426" s="132" t="s">
        <v>1177</v>
      </c>
      <c r="C2426" s="113">
        <v>1241916</v>
      </c>
      <c r="D2426" s="113">
        <v>0</v>
      </c>
    </row>
    <row r="2427" spans="2:4">
      <c r="B2427" s="131" t="s">
        <v>674</v>
      </c>
      <c r="C2427" s="113">
        <v>102516654</v>
      </c>
      <c r="D2427" s="113">
        <v>184746251.28999999</v>
      </c>
    </row>
    <row r="2428" spans="2:4">
      <c r="B2428" s="132" t="s">
        <v>1178</v>
      </c>
      <c r="C2428" s="113">
        <v>102516654</v>
      </c>
      <c r="D2428" s="113">
        <v>184746251.28999999</v>
      </c>
    </row>
    <row r="2429" spans="2:4">
      <c r="B2429" s="129" t="s">
        <v>304</v>
      </c>
      <c r="C2429" s="130">
        <v>0</v>
      </c>
      <c r="D2429" s="130">
        <v>0</v>
      </c>
    </row>
    <row r="2430" spans="2:4">
      <c r="B2430" s="131" t="s">
        <v>668</v>
      </c>
      <c r="C2430" s="113">
        <v>0</v>
      </c>
      <c r="D2430" s="113">
        <v>0</v>
      </c>
    </row>
    <row r="2431" spans="2:4">
      <c r="B2431" s="132" t="s">
        <v>1172</v>
      </c>
      <c r="C2431" s="113">
        <v>0</v>
      </c>
      <c r="D2431" s="113">
        <v>0</v>
      </c>
    </row>
    <row r="2432" spans="2:4">
      <c r="B2432" s="64" t="s">
        <v>675</v>
      </c>
      <c r="C2432" s="113">
        <v>72214264</v>
      </c>
      <c r="D2432" s="113">
        <v>65391832.000000015</v>
      </c>
    </row>
    <row r="2433" spans="2:4">
      <c r="B2433" s="129" t="s">
        <v>287</v>
      </c>
      <c r="C2433" s="130">
        <v>72214264</v>
      </c>
      <c r="D2433" s="130">
        <v>59721778.660000011</v>
      </c>
    </row>
    <row r="2434" spans="2:4">
      <c r="B2434" s="131" t="s">
        <v>676</v>
      </c>
      <c r="C2434" s="113">
        <v>12495276</v>
      </c>
      <c r="D2434" s="113">
        <v>15788605.84</v>
      </c>
    </row>
    <row r="2435" spans="2:4">
      <c r="B2435" s="132" t="s">
        <v>1179</v>
      </c>
      <c r="C2435" s="113">
        <v>12495276</v>
      </c>
      <c r="D2435" s="113">
        <v>15788605.84</v>
      </c>
    </row>
    <row r="2436" spans="2:4">
      <c r="B2436" s="131" t="s">
        <v>677</v>
      </c>
      <c r="C2436" s="113">
        <v>791959</v>
      </c>
      <c r="D2436" s="113">
        <v>712762.8</v>
      </c>
    </row>
    <row r="2437" spans="2:4">
      <c r="B2437" s="132" t="s">
        <v>1180</v>
      </c>
      <c r="C2437" s="113">
        <v>791959</v>
      </c>
      <c r="D2437" s="113">
        <v>712762.8</v>
      </c>
    </row>
    <row r="2438" spans="2:4">
      <c r="B2438" s="131" t="s">
        <v>678</v>
      </c>
      <c r="C2438" s="113">
        <v>791959</v>
      </c>
      <c r="D2438" s="113">
        <v>712762.8</v>
      </c>
    </row>
    <row r="2439" spans="2:4">
      <c r="B2439" s="132" t="s">
        <v>1181</v>
      </c>
      <c r="C2439" s="113">
        <v>791959</v>
      </c>
      <c r="D2439" s="113">
        <v>712762.8</v>
      </c>
    </row>
    <row r="2440" spans="2:4">
      <c r="B2440" s="131" t="s">
        <v>679</v>
      </c>
      <c r="C2440" s="113">
        <v>2138193</v>
      </c>
      <c r="D2440" s="113">
        <v>1924373.39</v>
      </c>
    </row>
    <row r="2441" spans="2:4">
      <c r="B2441" s="132" t="s">
        <v>1182</v>
      </c>
      <c r="C2441" s="113">
        <v>2138193</v>
      </c>
      <c r="D2441" s="113">
        <v>1924373.39</v>
      </c>
    </row>
    <row r="2442" spans="2:4">
      <c r="B2442" s="131" t="s">
        <v>680</v>
      </c>
      <c r="C2442" s="113">
        <v>791959</v>
      </c>
      <c r="D2442" s="113">
        <v>712762.8</v>
      </c>
    </row>
    <row r="2443" spans="2:4">
      <c r="B2443" s="132" t="s">
        <v>1183</v>
      </c>
      <c r="C2443" s="113">
        <v>791959</v>
      </c>
      <c r="D2443" s="113">
        <v>712762.8</v>
      </c>
    </row>
    <row r="2444" spans="2:4">
      <c r="B2444" s="131" t="s">
        <v>681</v>
      </c>
      <c r="C2444" s="113">
        <v>2138193</v>
      </c>
      <c r="D2444" s="113">
        <v>1951857.8</v>
      </c>
    </row>
    <row r="2445" spans="2:4">
      <c r="B2445" s="132" t="s">
        <v>1184</v>
      </c>
      <c r="C2445" s="113">
        <v>2138193</v>
      </c>
      <c r="D2445" s="113">
        <v>1951857.8</v>
      </c>
    </row>
    <row r="2446" spans="2:4">
      <c r="B2446" s="131" t="s">
        <v>682</v>
      </c>
      <c r="C2446" s="113">
        <v>2115619</v>
      </c>
      <c r="D2446" s="113">
        <v>0</v>
      </c>
    </row>
    <row r="2447" spans="2:4">
      <c r="B2447" s="132" t="s">
        <v>1185</v>
      </c>
      <c r="C2447" s="113">
        <v>2115619</v>
      </c>
      <c r="D2447" s="113">
        <v>0</v>
      </c>
    </row>
    <row r="2448" spans="2:4">
      <c r="B2448" s="131" t="s">
        <v>683</v>
      </c>
      <c r="C2448" s="113">
        <v>2138193</v>
      </c>
      <c r="D2448" s="113">
        <v>0</v>
      </c>
    </row>
    <row r="2449" spans="2:4">
      <c r="B2449" s="132" t="s">
        <v>1186</v>
      </c>
      <c r="C2449" s="113">
        <v>2138193</v>
      </c>
      <c r="D2449" s="113">
        <v>0</v>
      </c>
    </row>
    <row r="2450" spans="2:4">
      <c r="B2450" s="131" t="s">
        <v>684</v>
      </c>
      <c r="C2450" s="113">
        <v>791959</v>
      </c>
      <c r="D2450" s="113">
        <v>720018.1</v>
      </c>
    </row>
    <row r="2451" spans="2:4">
      <c r="B2451" s="132" t="s">
        <v>1187</v>
      </c>
      <c r="C2451" s="113">
        <v>791959</v>
      </c>
      <c r="D2451" s="113">
        <v>720018.1</v>
      </c>
    </row>
    <row r="2452" spans="2:4">
      <c r="B2452" s="131" t="s">
        <v>685</v>
      </c>
      <c r="C2452" s="113">
        <v>6209581</v>
      </c>
      <c r="D2452" s="113">
        <v>0</v>
      </c>
    </row>
    <row r="2453" spans="2:4">
      <c r="B2453" s="132" t="s">
        <v>1188</v>
      </c>
      <c r="C2453" s="113">
        <v>6209581</v>
      </c>
      <c r="D2453" s="113">
        <v>0</v>
      </c>
    </row>
    <row r="2454" spans="2:4">
      <c r="B2454" s="131" t="s">
        <v>2899</v>
      </c>
      <c r="C2454" s="113">
        <v>0</v>
      </c>
      <c r="D2454" s="113">
        <v>0</v>
      </c>
    </row>
    <row r="2455" spans="2:4">
      <c r="B2455" s="132" t="s">
        <v>2900</v>
      </c>
      <c r="C2455" s="113">
        <v>0</v>
      </c>
      <c r="D2455" s="113">
        <v>0</v>
      </c>
    </row>
    <row r="2456" spans="2:4">
      <c r="B2456" s="131" t="s">
        <v>2901</v>
      </c>
      <c r="C2456" s="113">
        <v>0</v>
      </c>
      <c r="D2456" s="113">
        <v>0</v>
      </c>
    </row>
    <row r="2457" spans="2:4">
      <c r="B2457" s="132" t="s">
        <v>2902</v>
      </c>
      <c r="C2457" s="113">
        <v>0</v>
      </c>
      <c r="D2457" s="113">
        <v>0</v>
      </c>
    </row>
    <row r="2458" spans="2:4">
      <c r="B2458" s="131" t="s">
        <v>2903</v>
      </c>
      <c r="C2458" s="113">
        <v>0</v>
      </c>
      <c r="D2458" s="113">
        <v>0</v>
      </c>
    </row>
    <row r="2459" spans="2:4">
      <c r="B2459" s="132" t="s">
        <v>2904</v>
      </c>
      <c r="C2459" s="113">
        <v>0</v>
      </c>
      <c r="D2459" s="113">
        <v>0</v>
      </c>
    </row>
    <row r="2460" spans="2:4">
      <c r="B2460" s="131" t="s">
        <v>686</v>
      </c>
      <c r="C2460" s="113">
        <v>9866682</v>
      </c>
      <c r="D2460" s="113">
        <v>0</v>
      </c>
    </row>
    <row r="2461" spans="2:4">
      <c r="B2461" s="132" t="s">
        <v>1189</v>
      </c>
      <c r="C2461" s="113">
        <v>9866682</v>
      </c>
      <c r="D2461" s="113">
        <v>0</v>
      </c>
    </row>
    <row r="2462" spans="2:4">
      <c r="B2462" s="131" t="s">
        <v>687</v>
      </c>
      <c r="C2462" s="113">
        <v>6247638</v>
      </c>
      <c r="D2462" s="113">
        <v>4170622.48</v>
      </c>
    </row>
    <row r="2463" spans="2:4">
      <c r="B2463" s="132" t="s">
        <v>1190</v>
      </c>
      <c r="C2463" s="113">
        <v>6247638</v>
      </c>
      <c r="D2463" s="113">
        <v>4170622.48</v>
      </c>
    </row>
    <row r="2464" spans="2:4">
      <c r="B2464" s="131" t="s">
        <v>2905</v>
      </c>
      <c r="C2464" s="113">
        <v>0</v>
      </c>
      <c r="D2464" s="113">
        <v>0</v>
      </c>
    </row>
    <row r="2465" spans="2:4">
      <c r="B2465" s="132" t="s">
        <v>2906</v>
      </c>
      <c r="C2465" s="113">
        <v>0</v>
      </c>
      <c r="D2465" s="113">
        <v>0</v>
      </c>
    </row>
    <row r="2466" spans="2:4">
      <c r="B2466" s="131" t="s">
        <v>2907</v>
      </c>
      <c r="C2466" s="113">
        <v>0</v>
      </c>
      <c r="D2466" s="113">
        <v>0</v>
      </c>
    </row>
    <row r="2467" spans="2:4">
      <c r="B2467" s="132" t="s">
        <v>2908</v>
      </c>
      <c r="C2467" s="113">
        <v>0</v>
      </c>
      <c r="D2467" s="113">
        <v>0</v>
      </c>
    </row>
    <row r="2468" spans="2:4">
      <c r="B2468" s="131" t="s">
        <v>2909</v>
      </c>
      <c r="C2468" s="113">
        <v>0</v>
      </c>
      <c r="D2468" s="113">
        <v>0</v>
      </c>
    </row>
    <row r="2469" spans="2:4">
      <c r="B2469" s="132" t="s">
        <v>2910</v>
      </c>
      <c r="C2469" s="113">
        <v>0</v>
      </c>
      <c r="D2469" s="113">
        <v>0</v>
      </c>
    </row>
    <row r="2470" spans="2:4">
      <c r="B2470" s="131" t="s">
        <v>2911</v>
      </c>
      <c r="C2470" s="113">
        <v>0</v>
      </c>
      <c r="D2470" s="113">
        <v>0</v>
      </c>
    </row>
    <row r="2471" spans="2:4">
      <c r="B2471" s="132" t="s">
        <v>2912</v>
      </c>
      <c r="C2471" s="113">
        <v>0</v>
      </c>
      <c r="D2471" s="113">
        <v>0</v>
      </c>
    </row>
    <row r="2472" spans="2:4">
      <c r="B2472" s="131" t="s">
        <v>2913</v>
      </c>
      <c r="C2472" s="113">
        <v>0</v>
      </c>
      <c r="D2472" s="113">
        <v>0</v>
      </c>
    </row>
    <row r="2473" spans="2:4">
      <c r="B2473" s="132" t="s">
        <v>2914</v>
      </c>
      <c r="C2473" s="113">
        <v>0</v>
      </c>
      <c r="D2473" s="113">
        <v>0</v>
      </c>
    </row>
    <row r="2474" spans="2:4">
      <c r="B2474" s="131" t="s">
        <v>2915</v>
      </c>
      <c r="C2474" s="113">
        <v>0</v>
      </c>
      <c r="D2474" s="113">
        <v>0</v>
      </c>
    </row>
    <row r="2475" spans="2:4">
      <c r="B2475" s="132" t="s">
        <v>2916</v>
      </c>
      <c r="C2475" s="113">
        <v>0</v>
      </c>
      <c r="D2475" s="113">
        <v>0</v>
      </c>
    </row>
    <row r="2476" spans="2:4">
      <c r="B2476" s="131" t="s">
        <v>2917</v>
      </c>
      <c r="C2476" s="113">
        <v>0</v>
      </c>
      <c r="D2476" s="113">
        <v>0</v>
      </c>
    </row>
    <row r="2477" spans="2:4">
      <c r="B2477" s="132" t="s">
        <v>2918</v>
      </c>
      <c r="C2477" s="113">
        <v>0</v>
      </c>
      <c r="D2477" s="113">
        <v>0</v>
      </c>
    </row>
    <row r="2478" spans="2:4">
      <c r="B2478" s="131" t="s">
        <v>688</v>
      </c>
      <c r="C2478" s="113">
        <v>2483832</v>
      </c>
      <c r="D2478" s="113">
        <v>3452396.67</v>
      </c>
    </row>
    <row r="2479" spans="2:4">
      <c r="B2479" s="132" t="s">
        <v>1191</v>
      </c>
      <c r="C2479" s="113">
        <v>2483832</v>
      </c>
      <c r="D2479" s="113">
        <v>3452396.67</v>
      </c>
    </row>
    <row r="2480" spans="2:4">
      <c r="B2480" s="131" t="s">
        <v>1427</v>
      </c>
      <c r="C2480" s="113">
        <v>0</v>
      </c>
      <c r="D2480" s="113">
        <v>24933395</v>
      </c>
    </row>
    <row r="2481" spans="2:4">
      <c r="B2481" s="132" t="s">
        <v>1428</v>
      </c>
      <c r="C2481" s="113">
        <v>0</v>
      </c>
      <c r="D2481" s="113">
        <v>24933395</v>
      </c>
    </row>
    <row r="2482" spans="2:4">
      <c r="B2482" s="131" t="s">
        <v>2919</v>
      </c>
      <c r="C2482" s="113">
        <v>0</v>
      </c>
      <c r="D2482" s="113">
        <v>0</v>
      </c>
    </row>
    <row r="2483" spans="2:4">
      <c r="B2483" s="132" t="s">
        <v>2920</v>
      </c>
      <c r="C2483" s="113">
        <v>0</v>
      </c>
      <c r="D2483" s="113">
        <v>0</v>
      </c>
    </row>
    <row r="2484" spans="2:4">
      <c r="B2484" s="131" t="s">
        <v>689</v>
      </c>
      <c r="C2484" s="113">
        <v>3615287</v>
      </c>
      <c r="D2484" s="113">
        <v>176089.21</v>
      </c>
    </row>
    <row r="2485" spans="2:4">
      <c r="B2485" s="132" t="s">
        <v>1192</v>
      </c>
      <c r="C2485" s="113">
        <v>3615287</v>
      </c>
      <c r="D2485" s="113">
        <v>176089.21</v>
      </c>
    </row>
    <row r="2486" spans="2:4">
      <c r="B2486" s="131" t="s">
        <v>2921</v>
      </c>
      <c r="C2486" s="113">
        <v>0</v>
      </c>
      <c r="D2486" s="113">
        <v>0</v>
      </c>
    </row>
    <row r="2487" spans="2:4">
      <c r="B2487" s="132" t="s">
        <v>2922</v>
      </c>
      <c r="C2487" s="113">
        <v>0</v>
      </c>
      <c r="D2487" s="113">
        <v>0</v>
      </c>
    </row>
    <row r="2488" spans="2:4">
      <c r="B2488" s="131" t="s">
        <v>2923</v>
      </c>
      <c r="C2488" s="113">
        <v>0</v>
      </c>
      <c r="D2488" s="113">
        <v>0</v>
      </c>
    </row>
    <row r="2489" spans="2:4">
      <c r="B2489" s="132" t="s">
        <v>2924</v>
      </c>
      <c r="C2489" s="113">
        <v>0</v>
      </c>
      <c r="D2489" s="113">
        <v>0</v>
      </c>
    </row>
    <row r="2490" spans="2:4">
      <c r="B2490" s="131" t="s">
        <v>2925</v>
      </c>
      <c r="C2490" s="113">
        <v>0</v>
      </c>
      <c r="D2490" s="113">
        <v>0</v>
      </c>
    </row>
    <row r="2491" spans="2:4">
      <c r="B2491" s="132" t="s">
        <v>2926</v>
      </c>
      <c r="C2491" s="113">
        <v>0</v>
      </c>
      <c r="D2491" s="113">
        <v>0</v>
      </c>
    </row>
    <row r="2492" spans="2:4">
      <c r="B2492" s="131" t="s">
        <v>2927</v>
      </c>
      <c r="C2492" s="113">
        <v>0</v>
      </c>
      <c r="D2492" s="113">
        <v>0</v>
      </c>
    </row>
    <row r="2493" spans="2:4">
      <c r="B2493" s="132" t="s">
        <v>2928</v>
      </c>
      <c r="C2493" s="113">
        <v>0</v>
      </c>
      <c r="D2493" s="113">
        <v>0</v>
      </c>
    </row>
    <row r="2494" spans="2:4">
      <c r="B2494" s="131" t="s">
        <v>2929</v>
      </c>
      <c r="C2494" s="113">
        <v>0</v>
      </c>
      <c r="D2494" s="113">
        <v>0</v>
      </c>
    </row>
    <row r="2495" spans="2:4">
      <c r="B2495" s="132" t="s">
        <v>2930</v>
      </c>
      <c r="C2495" s="113">
        <v>0</v>
      </c>
      <c r="D2495" s="113">
        <v>0</v>
      </c>
    </row>
    <row r="2496" spans="2:4">
      <c r="B2496" s="131" t="s">
        <v>690</v>
      </c>
      <c r="C2496" s="113">
        <v>2984732</v>
      </c>
      <c r="D2496" s="113">
        <v>0</v>
      </c>
    </row>
    <row r="2497" spans="2:4">
      <c r="B2497" s="132" t="s">
        <v>1193</v>
      </c>
      <c r="C2497" s="113">
        <v>2984732</v>
      </c>
      <c r="D2497" s="113">
        <v>0</v>
      </c>
    </row>
    <row r="2498" spans="2:4">
      <c r="B2498" s="131" t="s">
        <v>691</v>
      </c>
      <c r="C2498" s="113">
        <v>5537734</v>
      </c>
      <c r="D2498" s="113">
        <v>1465970.65</v>
      </c>
    </row>
    <row r="2499" spans="2:4">
      <c r="B2499" s="132" t="s">
        <v>1194</v>
      </c>
      <c r="C2499" s="113">
        <v>5537734</v>
      </c>
      <c r="D2499" s="113">
        <v>1465970.65</v>
      </c>
    </row>
    <row r="2500" spans="2:4">
      <c r="B2500" s="131" t="s">
        <v>692</v>
      </c>
      <c r="C2500" s="113">
        <v>5537734</v>
      </c>
      <c r="D2500" s="113">
        <v>1534289.84</v>
      </c>
    </row>
    <row r="2501" spans="2:4">
      <c r="B2501" s="132" t="s">
        <v>1195</v>
      </c>
      <c r="C2501" s="113">
        <v>5537734</v>
      </c>
      <c r="D2501" s="113">
        <v>1534289.84</v>
      </c>
    </row>
    <row r="2502" spans="2:4">
      <c r="B2502" s="131" t="s">
        <v>693</v>
      </c>
      <c r="C2502" s="113">
        <v>5537734</v>
      </c>
      <c r="D2502" s="113">
        <v>1465871.28</v>
      </c>
    </row>
    <row r="2503" spans="2:4">
      <c r="B2503" s="132" t="s">
        <v>1196</v>
      </c>
      <c r="C2503" s="113">
        <v>5537734</v>
      </c>
      <c r="D2503" s="113">
        <v>1465871.28</v>
      </c>
    </row>
    <row r="2504" spans="2:4">
      <c r="B2504" s="129" t="s">
        <v>304</v>
      </c>
      <c r="C2504" s="130">
        <v>0</v>
      </c>
      <c r="D2504" s="130">
        <v>5670053.3400000008</v>
      </c>
    </row>
    <row r="2505" spans="2:4">
      <c r="B2505" s="131" t="s">
        <v>1472</v>
      </c>
      <c r="C2505" s="113">
        <v>0</v>
      </c>
      <c r="D2505" s="113">
        <v>5670053.3400000008</v>
      </c>
    </row>
    <row r="2506" spans="2:4">
      <c r="B2506" s="132" t="s">
        <v>1473</v>
      </c>
      <c r="C2506" s="113">
        <v>0</v>
      </c>
      <c r="D2506" s="113">
        <v>5670053.3400000008</v>
      </c>
    </row>
    <row r="2507" spans="2:4">
      <c r="B2507" s="64" t="s">
        <v>694</v>
      </c>
      <c r="C2507" s="113">
        <v>292349813</v>
      </c>
      <c r="D2507" s="113">
        <v>479762085.61999995</v>
      </c>
    </row>
    <row r="2508" spans="2:4">
      <c r="B2508" s="129" t="s">
        <v>287</v>
      </c>
      <c r="C2508" s="130">
        <v>292349813</v>
      </c>
      <c r="D2508" s="130">
        <v>340712736.50999999</v>
      </c>
    </row>
    <row r="2509" spans="2:4">
      <c r="B2509" s="131" t="s">
        <v>1739</v>
      </c>
      <c r="C2509" s="113">
        <v>0</v>
      </c>
      <c r="D2509" s="113">
        <v>0</v>
      </c>
    </row>
    <row r="2510" spans="2:4">
      <c r="B2510" s="132" t="s">
        <v>1740</v>
      </c>
      <c r="C2510" s="113">
        <v>0</v>
      </c>
      <c r="D2510" s="113">
        <v>0</v>
      </c>
    </row>
    <row r="2511" spans="2:4">
      <c r="B2511" s="131" t="s">
        <v>1741</v>
      </c>
      <c r="C2511" s="113">
        <v>0</v>
      </c>
      <c r="D2511" s="113">
        <v>0</v>
      </c>
    </row>
    <row r="2512" spans="2:4">
      <c r="B2512" s="132" t="s">
        <v>1742</v>
      </c>
      <c r="C2512" s="113">
        <v>0</v>
      </c>
      <c r="D2512" s="113">
        <v>0</v>
      </c>
    </row>
    <row r="2513" spans="2:4">
      <c r="B2513" s="131" t="s">
        <v>1743</v>
      </c>
      <c r="C2513" s="113">
        <v>0</v>
      </c>
      <c r="D2513" s="113">
        <v>0</v>
      </c>
    </row>
    <row r="2514" spans="2:4">
      <c r="B2514" s="132" t="s">
        <v>1744</v>
      </c>
      <c r="C2514" s="113">
        <v>0</v>
      </c>
      <c r="D2514" s="113">
        <v>0</v>
      </c>
    </row>
    <row r="2515" spans="2:4">
      <c r="B2515" s="131" t="s">
        <v>1745</v>
      </c>
      <c r="C2515" s="113">
        <v>0</v>
      </c>
      <c r="D2515" s="113">
        <v>0</v>
      </c>
    </row>
    <row r="2516" spans="2:4">
      <c r="B2516" s="132" t="s">
        <v>1746</v>
      </c>
      <c r="C2516" s="113">
        <v>0</v>
      </c>
      <c r="D2516" s="113">
        <v>0</v>
      </c>
    </row>
    <row r="2517" spans="2:4">
      <c r="B2517" s="131" t="s">
        <v>1747</v>
      </c>
      <c r="C2517" s="113">
        <v>0</v>
      </c>
      <c r="D2517" s="113">
        <v>0</v>
      </c>
    </row>
    <row r="2518" spans="2:4">
      <c r="B2518" s="132" t="s">
        <v>1748</v>
      </c>
      <c r="C2518" s="113">
        <v>0</v>
      </c>
      <c r="D2518" s="113">
        <v>0</v>
      </c>
    </row>
    <row r="2519" spans="2:4">
      <c r="B2519" s="131" t="s">
        <v>1749</v>
      </c>
      <c r="C2519" s="113">
        <v>0</v>
      </c>
      <c r="D2519" s="113">
        <v>0</v>
      </c>
    </row>
    <row r="2520" spans="2:4">
      <c r="B2520" s="132" t="s">
        <v>1750</v>
      </c>
      <c r="C2520" s="113">
        <v>0</v>
      </c>
      <c r="D2520" s="113">
        <v>0</v>
      </c>
    </row>
    <row r="2521" spans="2:4">
      <c r="B2521" s="131" t="s">
        <v>1751</v>
      </c>
      <c r="C2521" s="113">
        <v>0</v>
      </c>
      <c r="D2521" s="113">
        <v>0</v>
      </c>
    </row>
    <row r="2522" spans="2:4">
      <c r="B2522" s="132" t="s">
        <v>1752</v>
      </c>
      <c r="C2522" s="113">
        <v>0</v>
      </c>
      <c r="D2522" s="113">
        <v>0</v>
      </c>
    </row>
    <row r="2523" spans="2:4">
      <c r="B2523" s="131" t="s">
        <v>1390</v>
      </c>
      <c r="C2523" s="113">
        <v>0</v>
      </c>
      <c r="D2523" s="113">
        <v>59226960.380000003</v>
      </c>
    </row>
    <row r="2524" spans="2:4">
      <c r="B2524" s="132" t="s">
        <v>1391</v>
      </c>
      <c r="C2524" s="113">
        <v>0</v>
      </c>
      <c r="D2524" s="113">
        <v>59226960.380000003</v>
      </c>
    </row>
    <row r="2525" spans="2:4">
      <c r="B2525" s="131" t="s">
        <v>1392</v>
      </c>
      <c r="C2525" s="113">
        <v>0</v>
      </c>
      <c r="D2525" s="113">
        <v>40778594</v>
      </c>
    </row>
    <row r="2526" spans="2:4">
      <c r="B2526" s="132" t="s">
        <v>1393</v>
      </c>
      <c r="C2526" s="113">
        <v>0</v>
      </c>
      <c r="D2526" s="113">
        <v>40778594</v>
      </c>
    </row>
    <row r="2527" spans="2:4">
      <c r="B2527" s="131" t="s">
        <v>695</v>
      </c>
      <c r="C2527" s="113">
        <v>24990553</v>
      </c>
      <c r="D2527" s="113">
        <v>18501669.859999999</v>
      </c>
    </row>
    <row r="2528" spans="2:4">
      <c r="B2528" s="132" t="s">
        <v>1197</v>
      </c>
      <c r="C2528" s="113">
        <v>24990553</v>
      </c>
      <c r="D2528" s="113">
        <v>18501669.859999999</v>
      </c>
    </row>
    <row r="2529" spans="2:4">
      <c r="B2529" s="131" t="s">
        <v>696</v>
      </c>
      <c r="C2529" s="113">
        <v>2115619</v>
      </c>
      <c r="D2529" s="113">
        <v>0</v>
      </c>
    </row>
    <row r="2530" spans="2:4">
      <c r="B2530" s="132" t="s">
        <v>1198</v>
      </c>
      <c r="C2530" s="113">
        <v>2115619</v>
      </c>
      <c r="D2530" s="113">
        <v>0</v>
      </c>
    </row>
    <row r="2531" spans="2:4">
      <c r="B2531" s="131" t="s">
        <v>2657</v>
      </c>
      <c r="C2531" s="113">
        <v>3553096</v>
      </c>
      <c r="D2531" s="113">
        <v>3499365.87</v>
      </c>
    </row>
    <row r="2532" spans="2:4">
      <c r="B2532" s="132" t="s">
        <v>1199</v>
      </c>
      <c r="C2532" s="113">
        <v>3553096</v>
      </c>
      <c r="D2532" s="113">
        <v>3499365.87</v>
      </c>
    </row>
    <row r="2533" spans="2:4">
      <c r="B2533" s="131" t="s">
        <v>697</v>
      </c>
      <c r="C2533" s="113">
        <v>2483832</v>
      </c>
      <c r="D2533" s="113">
        <v>0</v>
      </c>
    </row>
    <row r="2534" spans="2:4">
      <c r="B2534" s="132" t="s">
        <v>1200</v>
      </c>
      <c r="C2534" s="113">
        <v>2483832</v>
      </c>
      <c r="D2534" s="113">
        <v>0</v>
      </c>
    </row>
    <row r="2535" spans="2:4">
      <c r="B2535" s="131" t="s">
        <v>698</v>
      </c>
      <c r="C2535" s="113">
        <v>11612887</v>
      </c>
      <c r="D2535" s="113">
        <v>0</v>
      </c>
    </row>
    <row r="2536" spans="2:4">
      <c r="B2536" s="132" t="s">
        <v>1201</v>
      </c>
      <c r="C2536" s="113">
        <v>11612887</v>
      </c>
      <c r="D2536" s="113">
        <v>0</v>
      </c>
    </row>
    <row r="2537" spans="2:4">
      <c r="B2537" s="131" t="s">
        <v>699</v>
      </c>
      <c r="C2537" s="113">
        <v>200844381</v>
      </c>
      <c r="D2537" s="113">
        <v>192471501.46999997</v>
      </c>
    </row>
    <row r="2538" spans="2:4">
      <c r="B2538" s="132" t="s">
        <v>1202</v>
      </c>
      <c r="C2538" s="113">
        <v>200844381</v>
      </c>
      <c r="D2538" s="113">
        <v>192471501.46999997</v>
      </c>
    </row>
    <row r="2539" spans="2:4">
      <c r="B2539" s="131" t="s">
        <v>700</v>
      </c>
      <c r="C2539" s="113">
        <v>19733365</v>
      </c>
      <c r="D2539" s="113">
        <v>7635799.8699999992</v>
      </c>
    </row>
    <row r="2540" spans="2:4">
      <c r="B2540" s="132" t="s">
        <v>1203</v>
      </c>
      <c r="C2540" s="113">
        <v>19733365</v>
      </c>
      <c r="D2540" s="113">
        <v>7635799.8699999992</v>
      </c>
    </row>
    <row r="2541" spans="2:4">
      <c r="B2541" s="131" t="s">
        <v>701</v>
      </c>
      <c r="C2541" s="113">
        <v>3123863</v>
      </c>
      <c r="D2541" s="113">
        <v>0</v>
      </c>
    </row>
    <row r="2542" spans="2:4">
      <c r="B2542" s="132" t="s">
        <v>1204</v>
      </c>
      <c r="C2542" s="113">
        <v>3123863</v>
      </c>
      <c r="D2542" s="113">
        <v>0</v>
      </c>
    </row>
    <row r="2543" spans="2:4">
      <c r="B2543" s="131" t="s">
        <v>2931</v>
      </c>
      <c r="C2543" s="113">
        <v>0</v>
      </c>
      <c r="D2543" s="113">
        <v>0</v>
      </c>
    </row>
    <row r="2544" spans="2:4">
      <c r="B2544" s="132" t="s">
        <v>2932</v>
      </c>
      <c r="C2544" s="113">
        <v>0</v>
      </c>
      <c r="D2544" s="113">
        <v>0</v>
      </c>
    </row>
    <row r="2545" spans="2:4">
      <c r="B2545" s="131" t="s">
        <v>2933</v>
      </c>
      <c r="C2545" s="113">
        <v>0</v>
      </c>
      <c r="D2545" s="113">
        <v>0</v>
      </c>
    </row>
    <row r="2546" spans="2:4">
      <c r="B2546" s="132" t="s">
        <v>2934</v>
      </c>
      <c r="C2546" s="113">
        <v>0</v>
      </c>
      <c r="D2546" s="113">
        <v>0</v>
      </c>
    </row>
    <row r="2547" spans="2:4">
      <c r="B2547" s="131" t="s">
        <v>702</v>
      </c>
      <c r="C2547" s="113">
        <v>16144911</v>
      </c>
      <c r="D2547" s="113">
        <v>17665726.630000003</v>
      </c>
    </row>
    <row r="2548" spans="2:4">
      <c r="B2548" s="132" t="s">
        <v>1205</v>
      </c>
      <c r="C2548" s="113">
        <v>16144911</v>
      </c>
      <c r="D2548" s="113">
        <v>17665726.630000003</v>
      </c>
    </row>
    <row r="2549" spans="2:4">
      <c r="B2549" s="131" t="s">
        <v>2935</v>
      </c>
      <c r="C2549" s="113">
        <v>0</v>
      </c>
      <c r="D2549" s="113">
        <v>0</v>
      </c>
    </row>
    <row r="2550" spans="2:4">
      <c r="B2550" s="132" t="s">
        <v>2936</v>
      </c>
      <c r="C2550" s="113">
        <v>0</v>
      </c>
      <c r="D2550" s="113">
        <v>0</v>
      </c>
    </row>
    <row r="2551" spans="2:4">
      <c r="B2551" s="131" t="s">
        <v>746</v>
      </c>
      <c r="C2551" s="113">
        <v>0</v>
      </c>
      <c r="D2551" s="113">
        <v>0</v>
      </c>
    </row>
    <row r="2552" spans="2:4">
      <c r="B2552" s="132" t="s">
        <v>1254</v>
      </c>
      <c r="C2552" s="113">
        <v>0</v>
      </c>
      <c r="D2552" s="113">
        <v>0</v>
      </c>
    </row>
    <row r="2553" spans="2:4">
      <c r="B2553" s="131" t="s">
        <v>2937</v>
      </c>
      <c r="C2553" s="113">
        <v>0</v>
      </c>
      <c r="D2553" s="113">
        <v>0</v>
      </c>
    </row>
    <row r="2554" spans="2:4">
      <c r="B2554" s="132" t="s">
        <v>2938</v>
      </c>
      <c r="C2554" s="113">
        <v>0</v>
      </c>
      <c r="D2554" s="113">
        <v>0</v>
      </c>
    </row>
    <row r="2555" spans="2:4">
      <c r="B2555" s="131" t="s">
        <v>703</v>
      </c>
      <c r="C2555" s="113">
        <v>1499668</v>
      </c>
      <c r="D2555" s="113">
        <v>0</v>
      </c>
    </row>
    <row r="2556" spans="2:4">
      <c r="B2556" s="132" t="s">
        <v>1206</v>
      </c>
      <c r="C2556" s="113">
        <v>1499668</v>
      </c>
      <c r="D2556" s="113">
        <v>0</v>
      </c>
    </row>
    <row r="2557" spans="2:4">
      <c r="B2557" s="131" t="s">
        <v>2939</v>
      </c>
      <c r="C2557" s="113">
        <v>0</v>
      </c>
      <c r="D2557" s="113">
        <v>0</v>
      </c>
    </row>
    <row r="2558" spans="2:4">
      <c r="B2558" s="132" t="s">
        <v>2940</v>
      </c>
      <c r="C2558" s="113">
        <v>0</v>
      </c>
      <c r="D2558" s="113">
        <v>0</v>
      </c>
    </row>
    <row r="2559" spans="2:4">
      <c r="B2559" s="131" t="s">
        <v>2941</v>
      </c>
      <c r="C2559" s="113">
        <v>0</v>
      </c>
      <c r="D2559" s="113">
        <v>0</v>
      </c>
    </row>
    <row r="2560" spans="2:4">
      <c r="B2560" s="132" t="s">
        <v>2942</v>
      </c>
      <c r="C2560" s="113">
        <v>0</v>
      </c>
      <c r="D2560" s="113">
        <v>0</v>
      </c>
    </row>
    <row r="2561" spans="2:4">
      <c r="B2561" s="131" t="s">
        <v>2943</v>
      </c>
      <c r="C2561" s="113">
        <v>0</v>
      </c>
      <c r="D2561" s="113">
        <v>0</v>
      </c>
    </row>
    <row r="2562" spans="2:4">
      <c r="B2562" s="132" t="s">
        <v>2944</v>
      </c>
      <c r="C2562" s="113">
        <v>0</v>
      </c>
      <c r="D2562" s="113">
        <v>0</v>
      </c>
    </row>
    <row r="2563" spans="2:4">
      <c r="B2563" s="131" t="s">
        <v>2945</v>
      </c>
      <c r="C2563" s="113">
        <v>0</v>
      </c>
      <c r="D2563" s="113">
        <v>0</v>
      </c>
    </row>
    <row r="2564" spans="2:4">
      <c r="B2564" s="132" t="s">
        <v>2946</v>
      </c>
      <c r="C2564" s="113">
        <v>0</v>
      </c>
      <c r="D2564" s="113">
        <v>0</v>
      </c>
    </row>
    <row r="2565" spans="2:4">
      <c r="B2565" s="131" t="s">
        <v>2947</v>
      </c>
      <c r="C2565" s="113">
        <v>0</v>
      </c>
      <c r="D2565" s="113">
        <v>0</v>
      </c>
    </row>
    <row r="2566" spans="2:4">
      <c r="B2566" s="132" t="s">
        <v>2948</v>
      </c>
      <c r="C2566" s="113">
        <v>0</v>
      </c>
      <c r="D2566" s="113">
        <v>0</v>
      </c>
    </row>
    <row r="2567" spans="2:4">
      <c r="B2567" s="131" t="s">
        <v>2949</v>
      </c>
      <c r="C2567" s="113">
        <v>0</v>
      </c>
      <c r="D2567" s="113">
        <v>0</v>
      </c>
    </row>
    <row r="2568" spans="2:4">
      <c r="B2568" s="132" t="s">
        <v>2950</v>
      </c>
      <c r="C2568" s="113">
        <v>0</v>
      </c>
      <c r="D2568" s="113">
        <v>0</v>
      </c>
    </row>
    <row r="2569" spans="2:4">
      <c r="B2569" s="131" t="s">
        <v>2951</v>
      </c>
      <c r="C2569" s="113">
        <v>0</v>
      </c>
      <c r="D2569" s="113">
        <v>0</v>
      </c>
    </row>
    <row r="2570" spans="2:4">
      <c r="B2570" s="132" t="s">
        <v>2952</v>
      </c>
      <c r="C2570" s="113">
        <v>0</v>
      </c>
      <c r="D2570" s="113">
        <v>0</v>
      </c>
    </row>
    <row r="2571" spans="2:4">
      <c r="B2571" s="131" t="s">
        <v>2953</v>
      </c>
      <c r="C2571" s="113">
        <v>0</v>
      </c>
      <c r="D2571" s="113">
        <v>0</v>
      </c>
    </row>
    <row r="2572" spans="2:4">
      <c r="B2572" s="132" t="s">
        <v>2954</v>
      </c>
      <c r="C2572" s="113">
        <v>0</v>
      </c>
      <c r="D2572" s="113">
        <v>0</v>
      </c>
    </row>
    <row r="2573" spans="2:4">
      <c r="B2573" s="131" t="s">
        <v>2955</v>
      </c>
      <c r="C2573" s="113">
        <v>0</v>
      </c>
      <c r="D2573" s="113">
        <v>0</v>
      </c>
    </row>
    <row r="2574" spans="2:4">
      <c r="B2574" s="132" t="s">
        <v>2956</v>
      </c>
      <c r="C2574" s="113">
        <v>0</v>
      </c>
      <c r="D2574" s="113">
        <v>0</v>
      </c>
    </row>
    <row r="2575" spans="2:4">
      <c r="B2575" s="131" t="s">
        <v>2957</v>
      </c>
      <c r="C2575" s="113">
        <v>0</v>
      </c>
      <c r="D2575" s="113">
        <v>0</v>
      </c>
    </row>
    <row r="2576" spans="2:4">
      <c r="B2576" s="132" t="s">
        <v>2958</v>
      </c>
      <c r="C2576" s="113">
        <v>0</v>
      </c>
      <c r="D2576" s="113">
        <v>0</v>
      </c>
    </row>
    <row r="2577" spans="2:4">
      <c r="B2577" s="131" t="s">
        <v>2959</v>
      </c>
      <c r="C2577" s="113">
        <v>0</v>
      </c>
      <c r="D2577" s="113">
        <v>0</v>
      </c>
    </row>
    <row r="2578" spans="2:4">
      <c r="B2578" s="132" t="s">
        <v>2960</v>
      </c>
      <c r="C2578" s="113">
        <v>0</v>
      </c>
      <c r="D2578" s="113">
        <v>0</v>
      </c>
    </row>
    <row r="2579" spans="2:4">
      <c r="B2579" s="131" t="s">
        <v>704</v>
      </c>
      <c r="C2579" s="113">
        <v>6247638</v>
      </c>
      <c r="D2579" s="113">
        <v>933118.43</v>
      </c>
    </row>
    <row r="2580" spans="2:4">
      <c r="B2580" s="132" t="s">
        <v>1207</v>
      </c>
      <c r="C2580" s="113">
        <v>6247638</v>
      </c>
      <c r="D2580" s="113">
        <v>933118.43</v>
      </c>
    </row>
    <row r="2581" spans="2:4">
      <c r="B2581" s="131" t="s">
        <v>2961</v>
      </c>
      <c r="C2581" s="113">
        <v>0</v>
      </c>
      <c r="D2581" s="113">
        <v>0</v>
      </c>
    </row>
    <row r="2582" spans="2:4">
      <c r="B2582" s="132" t="s">
        <v>2962</v>
      </c>
      <c r="C2582" s="113">
        <v>0</v>
      </c>
      <c r="D2582" s="113">
        <v>0</v>
      </c>
    </row>
    <row r="2583" spans="2:4">
      <c r="B2583" s="131" t="s">
        <v>2963</v>
      </c>
      <c r="C2583" s="113">
        <v>0</v>
      </c>
      <c r="D2583" s="113">
        <v>0</v>
      </c>
    </row>
    <row r="2584" spans="2:4">
      <c r="B2584" s="132" t="s">
        <v>2964</v>
      </c>
      <c r="C2584" s="113">
        <v>0</v>
      </c>
      <c r="D2584" s="113">
        <v>0</v>
      </c>
    </row>
    <row r="2585" spans="2:4">
      <c r="B2585" s="131" t="s">
        <v>2965</v>
      </c>
      <c r="C2585" s="113">
        <v>0</v>
      </c>
      <c r="D2585" s="113">
        <v>0</v>
      </c>
    </row>
    <row r="2586" spans="2:4">
      <c r="B2586" s="132" t="s">
        <v>2966</v>
      </c>
      <c r="C2586" s="113">
        <v>0</v>
      </c>
      <c r="D2586" s="113">
        <v>0</v>
      </c>
    </row>
    <row r="2587" spans="2:4">
      <c r="B2587" s="131" t="s">
        <v>2967</v>
      </c>
      <c r="C2587" s="113">
        <v>0</v>
      </c>
      <c r="D2587" s="113">
        <v>0</v>
      </c>
    </row>
    <row r="2588" spans="2:4">
      <c r="B2588" s="132" t="s">
        <v>2968</v>
      </c>
      <c r="C2588" s="113">
        <v>0</v>
      </c>
      <c r="D2588" s="113">
        <v>0</v>
      </c>
    </row>
    <row r="2589" spans="2:4">
      <c r="B2589" s="131" t="s">
        <v>2969</v>
      </c>
      <c r="C2589" s="113">
        <v>0</v>
      </c>
      <c r="D2589" s="113">
        <v>0</v>
      </c>
    </row>
    <row r="2590" spans="2:4">
      <c r="B2590" s="132" t="s">
        <v>2970</v>
      </c>
      <c r="C2590" s="113">
        <v>0</v>
      </c>
      <c r="D2590" s="113">
        <v>0</v>
      </c>
    </row>
    <row r="2591" spans="2:4">
      <c r="B2591" s="131" t="s">
        <v>2971</v>
      </c>
      <c r="C2591" s="113">
        <v>0</v>
      </c>
      <c r="D2591" s="113">
        <v>0</v>
      </c>
    </row>
    <row r="2592" spans="2:4">
      <c r="B2592" s="132" t="s">
        <v>2972</v>
      </c>
      <c r="C2592" s="113">
        <v>0</v>
      </c>
      <c r="D2592" s="113">
        <v>0</v>
      </c>
    </row>
    <row r="2593" spans="2:4">
      <c r="B2593" s="131" t="s">
        <v>2973</v>
      </c>
      <c r="C2593" s="113">
        <v>0</v>
      </c>
      <c r="D2593" s="113">
        <v>0</v>
      </c>
    </row>
    <row r="2594" spans="2:4">
      <c r="B2594" s="132" t="s">
        <v>2974</v>
      </c>
      <c r="C2594" s="113">
        <v>0</v>
      </c>
      <c r="D2594" s="113">
        <v>0</v>
      </c>
    </row>
    <row r="2595" spans="2:4">
      <c r="B2595" s="131" t="s">
        <v>2975</v>
      </c>
      <c r="C2595" s="113">
        <v>0</v>
      </c>
      <c r="D2595" s="113">
        <v>0</v>
      </c>
    </row>
    <row r="2596" spans="2:4">
      <c r="B2596" s="132" t="s">
        <v>2976</v>
      </c>
      <c r="C2596" s="113">
        <v>0</v>
      </c>
      <c r="D2596" s="113">
        <v>0</v>
      </c>
    </row>
    <row r="2597" spans="2:4">
      <c r="B2597" s="131" t="s">
        <v>2977</v>
      </c>
      <c r="C2597" s="113">
        <v>0</v>
      </c>
      <c r="D2597" s="113">
        <v>0</v>
      </c>
    </row>
    <row r="2598" spans="2:4">
      <c r="B2598" s="132" t="s">
        <v>2978</v>
      </c>
      <c r="C2598" s="113">
        <v>0</v>
      </c>
      <c r="D2598" s="113">
        <v>0</v>
      </c>
    </row>
    <row r="2599" spans="2:4">
      <c r="B2599" s="131" t="s">
        <v>2979</v>
      </c>
      <c r="C2599" s="113">
        <v>0</v>
      </c>
      <c r="D2599" s="113">
        <v>0</v>
      </c>
    </row>
    <row r="2600" spans="2:4">
      <c r="B2600" s="132" t="s">
        <v>2980</v>
      </c>
      <c r="C2600" s="113">
        <v>0</v>
      </c>
      <c r="D2600" s="113">
        <v>0</v>
      </c>
    </row>
    <row r="2601" spans="2:4">
      <c r="B2601" s="131" t="s">
        <v>2981</v>
      </c>
      <c r="C2601" s="113">
        <v>0</v>
      </c>
      <c r="D2601" s="113">
        <v>0</v>
      </c>
    </row>
    <row r="2602" spans="2:4">
      <c r="B2602" s="132" t="s">
        <v>2982</v>
      </c>
      <c r="C2602" s="113">
        <v>0</v>
      </c>
      <c r="D2602" s="113">
        <v>0</v>
      </c>
    </row>
    <row r="2603" spans="2:4">
      <c r="B2603" s="131" t="s">
        <v>2983</v>
      </c>
      <c r="C2603" s="113">
        <v>0</v>
      </c>
      <c r="D2603" s="113">
        <v>0</v>
      </c>
    </row>
    <row r="2604" spans="2:4">
      <c r="B2604" s="132" t="s">
        <v>2984</v>
      </c>
      <c r="C2604" s="113">
        <v>0</v>
      </c>
      <c r="D2604" s="113">
        <v>0</v>
      </c>
    </row>
    <row r="2605" spans="2:4">
      <c r="B2605" s="131" t="s">
        <v>2985</v>
      </c>
      <c r="C2605" s="113">
        <v>0</v>
      </c>
      <c r="D2605" s="113">
        <v>0</v>
      </c>
    </row>
    <row r="2606" spans="2:4">
      <c r="B2606" s="132" t="s">
        <v>2986</v>
      </c>
      <c r="C2606" s="113">
        <v>0</v>
      </c>
      <c r="D2606" s="113">
        <v>0</v>
      </c>
    </row>
    <row r="2607" spans="2:4">
      <c r="B2607" s="131" t="s">
        <v>2987</v>
      </c>
      <c r="C2607" s="113">
        <v>0</v>
      </c>
      <c r="D2607" s="113">
        <v>0</v>
      </c>
    </row>
    <row r="2608" spans="2:4">
      <c r="B2608" s="132" t="s">
        <v>2988</v>
      </c>
      <c r="C2608" s="113">
        <v>0</v>
      </c>
      <c r="D2608" s="113">
        <v>0</v>
      </c>
    </row>
    <row r="2609" spans="2:4">
      <c r="B2609" s="131" t="s">
        <v>2989</v>
      </c>
      <c r="C2609" s="113">
        <v>0</v>
      </c>
      <c r="D2609" s="113">
        <v>0</v>
      </c>
    </row>
    <row r="2610" spans="2:4">
      <c r="B2610" s="132" t="s">
        <v>2990</v>
      </c>
      <c r="C2610" s="113">
        <v>0</v>
      </c>
      <c r="D2610" s="113">
        <v>0</v>
      </c>
    </row>
    <row r="2611" spans="2:4">
      <c r="B2611" s="131" t="s">
        <v>2991</v>
      </c>
      <c r="C2611" s="113">
        <v>0</v>
      </c>
      <c r="D2611" s="113">
        <v>0</v>
      </c>
    </row>
    <row r="2612" spans="2:4">
      <c r="B2612" s="132" t="s">
        <v>2992</v>
      </c>
      <c r="C2612" s="113">
        <v>0</v>
      </c>
      <c r="D2612" s="113">
        <v>0</v>
      </c>
    </row>
    <row r="2613" spans="2:4">
      <c r="B2613" s="131" t="s">
        <v>2993</v>
      </c>
      <c r="C2613" s="113">
        <v>0</v>
      </c>
      <c r="D2613" s="113">
        <v>0</v>
      </c>
    </row>
    <row r="2614" spans="2:4">
      <c r="B2614" s="132" t="s">
        <v>2994</v>
      </c>
      <c r="C2614" s="113">
        <v>0</v>
      </c>
      <c r="D2614" s="113">
        <v>0</v>
      </c>
    </row>
    <row r="2615" spans="2:4">
      <c r="B2615" s="131" t="s">
        <v>2995</v>
      </c>
      <c r="C2615" s="113">
        <v>0</v>
      </c>
      <c r="D2615" s="113">
        <v>0</v>
      </c>
    </row>
    <row r="2616" spans="2:4">
      <c r="B2616" s="132" t="s">
        <v>2996</v>
      </c>
      <c r="C2616" s="113">
        <v>0</v>
      </c>
      <c r="D2616" s="113">
        <v>0</v>
      </c>
    </row>
    <row r="2617" spans="2:4">
      <c r="B2617" s="131" t="s">
        <v>2997</v>
      </c>
      <c r="C2617" s="113">
        <v>0</v>
      </c>
      <c r="D2617" s="113">
        <v>0</v>
      </c>
    </row>
    <row r="2618" spans="2:4">
      <c r="B2618" s="132" t="s">
        <v>2998</v>
      </c>
      <c r="C2618" s="113">
        <v>0</v>
      </c>
      <c r="D2618" s="113">
        <v>0</v>
      </c>
    </row>
    <row r="2619" spans="2:4">
      <c r="B2619" s="131" t="s">
        <v>2999</v>
      </c>
      <c r="C2619" s="113">
        <v>0</v>
      </c>
      <c r="D2619" s="113">
        <v>0</v>
      </c>
    </row>
    <row r="2620" spans="2:4">
      <c r="B2620" s="132" t="s">
        <v>3000</v>
      </c>
      <c r="C2620" s="113">
        <v>0</v>
      </c>
      <c r="D2620" s="113">
        <v>0</v>
      </c>
    </row>
    <row r="2621" spans="2:4">
      <c r="B2621" s="131" t="s">
        <v>3001</v>
      </c>
      <c r="C2621" s="113">
        <v>0</v>
      </c>
      <c r="D2621" s="113">
        <v>0</v>
      </c>
    </row>
    <row r="2622" spans="2:4">
      <c r="B2622" s="132" t="s">
        <v>3002</v>
      </c>
      <c r="C2622" s="113">
        <v>0</v>
      </c>
      <c r="D2622" s="113">
        <v>0</v>
      </c>
    </row>
    <row r="2623" spans="2:4">
      <c r="B2623" s="131" t="s">
        <v>3003</v>
      </c>
      <c r="C2623" s="113">
        <v>0</v>
      </c>
      <c r="D2623" s="113">
        <v>0</v>
      </c>
    </row>
    <row r="2624" spans="2:4">
      <c r="B2624" s="132" t="s">
        <v>3004</v>
      </c>
      <c r="C2624" s="113">
        <v>0</v>
      </c>
      <c r="D2624" s="113">
        <v>0</v>
      </c>
    </row>
    <row r="2625" spans="2:4">
      <c r="B2625" s="131" t="s">
        <v>3005</v>
      </c>
      <c r="C2625" s="113">
        <v>0</v>
      </c>
      <c r="D2625" s="113">
        <v>0</v>
      </c>
    </row>
    <row r="2626" spans="2:4">
      <c r="B2626" s="132" t="s">
        <v>3006</v>
      </c>
      <c r="C2626" s="113">
        <v>0</v>
      </c>
      <c r="D2626" s="113">
        <v>0</v>
      </c>
    </row>
    <row r="2627" spans="2:4">
      <c r="B2627" s="129" t="s">
        <v>289</v>
      </c>
      <c r="C2627" s="130">
        <v>0</v>
      </c>
      <c r="D2627" s="130">
        <v>12988739.529999999</v>
      </c>
    </row>
    <row r="2628" spans="2:4">
      <c r="B2628" s="131" t="s">
        <v>1474</v>
      </c>
      <c r="C2628" s="113">
        <v>0</v>
      </c>
      <c r="D2628" s="113">
        <v>12988739.529999999</v>
      </c>
    </row>
    <row r="2629" spans="2:4">
      <c r="B2629" s="132" t="s">
        <v>1475</v>
      </c>
      <c r="C2629" s="113">
        <v>0</v>
      </c>
      <c r="D2629" s="113">
        <v>12988739.529999999</v>
      </c>
    </row>
    <row r="2630" spans="2:4">
      <c r="B2630" s="129" t="s">
        <v>304</v>
      </c>
      <c r="C2630" s="130">
        <v>0</v>
      </c>
      <c r="D2630" s="130">
        <v>126060609.58</v>
      </c>
    </row>
    <row r="2631" spans="2:4">
      <c r="B2631" s="131" t="s">
        <v>1394</v>
      </c>
      <c r="C2631" s="113">
        <v>0</v>
      </c>
      <c r="D2631" s="113">
        <v>126060609.58</v>
      </c>
    </row>
    <row r="2632" spans="2:4">
      <c r="B2632" s="132" t="s">
        <v>1395</v>
      </c>
      <c r="C2632" s="113">
        <v>0</v>
      </c>
      <c r="D2632" s="113">
        <v>126060609.58</v>
      </c>
    </row>
    <row r="2633" spans="2:4">
      <c r="B2633" s="64" t="s">
        <v>705</v>
      </c>
      <c r="C2633" s="113">
        <v>675784369</v>
      </c>
      <c r="D2633" s="113">
        <v>587594555.6500001</v>
      </c>
    </row>
    <row r="2634" spans="2:4">
      <c r="B2634" s="129" t="s">
        <v>287</v>
      </c>
      <c r="C2634" s="130">
        <v>675784369</v>
      </c>
      <c r="D2634" s="130">
        <v>567594555.6500001</v>
      </c>
    </row>
    <row r="2635" spans="2:4">
      <c r="B2635" s="131" t="s">
        <v>706</v>
      </c>
      <c r="C2635" s="113">
        <v>99999999</v>
      </c>
      <c r="D2635" s="113">
        <v>71149131.939999998</v>
      </c>
    </row>
    <row r="2636" spans="2:4">
      <c r="B2636" s="132" t="s">
        <v>1208</v>
      </c>
      <c r="C2636" s="113">
        <v>99999999</v>
      </c>
      <c r="D2636" s="113">
        <v>71149131.939999998</v>
      </c>
    </row>
    <row r="2637" spans="2:4">
      <c r="B2637" s="131" t="s">
        <v>2658</v>
      </c>
      <c r="C2637" s="113">
        <v>0</v>
      </c>
      <c r="D2637" s="113">
        <v>0</v>
      </c>
    </row>
    <row r="2638" spans="2:4">
      <c r="B2638" s="132" t="s">
        <v>2182</v>
      </c>
      <c r="C2638" s="113">
        <v>0</v>
      </c>
      <c r="D2638" s="113">
        <v>0</v>
      </c>
    </row>
    <row r="2639" spans="2:4">
      <c r="B2639" s="131" t="s">
        <v>707</v>
      </c>
      <c r="C2639" s="113">
        <v>3123819</v>
      </c>
      <c r="D2639" s="113">
        <v>0</v>
      </c>
    </row>
    <row r="2640" spans="2:4">
      <c r="B2640" s="132" t="s">
        <v>1209</v>
      </c>
      <c r="C2640" s="113">
        <v>3123819</v>
      </c>
      <c r="D2640" s="113">
        <v>0</v>
      </c>
    </row>
    <row r="2641" spans="2:4">
      <c r="B2641" s="131" t="s">
        <v>2183</v>
      </c>
      <c r="C2641" s="113">
        <v>0</v>
      </c>
      <c r="D2641" s="113">
        <v>0</v>
      </c>
    </row>
    <row r="2642" spans="2:4">
      <c r="B2642" s="132" t="s">
        <v>2184</v>
      </c>
      <c r="C2642" s="113">
        <v>0</v>
      </c>
      <c r="D2642" s="113">
        <v>0</v>
      </c>
    </row>
    <row r="2643" spans="2:4">
      <c r="B2643" s="131" t="s">
        <v>708</v>
      </c>
      <c r="C2643" s="113">
        <v>2115619</v>
      </c>
      <c r="D2643" s="113">
        <v>3047186.47</v>
      </c>
    </row>
    <row r="2644" spans="2:4">
      <c r="B2644" s="132" t="s">
        <v>1210</v>
      </c>
      <c r="C2644" s="113">
        <v>2115619</v>
      </c>
      <c r="D2644" s="113">
        <v>3047186.47</v>
      </c>
    </row>
    <row r="2645" spans="2:4">
      <c r="B2645" s="131" t="s">
        <v>709</v>
      </c>
      <c r="C2645" s="113">
        <v>8573218</v>
      </c>
      <c r="D2645" s="113">
        <v>10212584.140000001</v>
      </c>
    </row>
    <row r="2646" spans="2:4">
      <c r="B2646" s="132" t="s">
        <v>1211</v>
      </c>
      <c r="C2646" s="113">
        <v>8573218</v>
      </c>
      <c r="D2646" s="113">
        <v>10212584.140000001</v>
      </c>
    </row>
    <row r="2647" spans="2:4">
      <c r="B2647" s="131" t="s">
        <v>710</v>
      </c>
      <c r="C2647" s="113">
        <v>6209581</v>
      </c>
      <c r="D2647" s="113">
        <v>0</v>
      </c>
    </row>
    <row r="2648" spans="2:4">
      <c r="B2648" s="132" t="s">
        <v>1212</v>
      </c>
      <c r="C2648" s="113">
        <v>6209581</v>
      </c>
      <c r="D2648" s="113">
        <v>0</v>
      </c>
    </row>
    <row r="2649" spans="2:4">
      <c r="B2649" s="131" t="s">
        <v>711</v>
      </c>
      <c r="C2649" s="113">
        <v>358000000</v>
      </c>
      <c r="D2649" s="113">
        <v>358000000</v>
      </c>
    </row>
    <row r="2650" spans="2:4">
      <c r="B2650" s="132" t="s">
        <v>1213</v>
      </c>
      <c r="C2650" s="113">
        <v>358000000</v>
      </c>
      <c r="D2650" s="113">
        <v>358000000</v>
      </c>
    </row>
    <row r="2651" spans="2:4">
      <c r="B2651" s="131" t="s">
        <v>2185</v>
      </c>
      <c r="C2651" s="113">
        <v>0</v>
      </c>
      <c r="D2651" s="113">
        <v>0</v>
      </c>
    </row>
    <row r="2652" spans="2:4">
      <c r="B2652" s="132" t="s">
        <v>2186</v>
      </c>
      <c r="C2652" s="113">
        <v>0</v>
      </c>
      <c r="D2652" s="113">
        <v>0</v>
      </c>
    </row>
    <row r="2653" spans="2:4">
      <c r="B2653" s="131" t="s">
        <v>2187</v>
      </c>
      <c r="C2653" s="113">
        <v>0</v>
      </c>
      <c r="D2653" s="113">
        <v>0</v>
      </c>
    </row>
    <row r="2654" spans="2:4">
      <c r="B2654" s="132" t="s">
        <v>2188</v>
      </c>
      <c r="C2654" s="113">
        <v>0</v>
      </c>
      <c r="D2654" s="113">
        <v>0</v>
      </c>
    </row>
    <row r="2655" spans="2:4">
      <c r="B2655" s="131" t="s">
        <v>2189</v>
      </c>
      <c r="C2655" s="113">
        <v>0</v>
      </c>
      <c r="D2655" s="113">
        <v>0</v>
      </c>
    </row>
    <row r="2656" spans="2:4">
      <c r="B2656" s="132" t="s">
        <v>2190</v>
      </c>
      <c r="C2656" s="113">
        <v>0</v>
      </c>
      <c r="D2656" s="113">
        <v>0</v>
      </c>
    </row>
    <row r="2657" spans="2:4">
      <c r="B2657" s="131" t="s">
        <v>2191</v>
      </c>
      <c r="C2657" s="113">
        <v>0</v>
      </c>
      <c r="D2657" s="113">
        <v>0</v>
      </c>
    </row>
    <row r="2658" spans="2:4">
      <c r="B2658" s="132" t="s">
        <v>2192</v>
      </c>
      <c r="C2658" s="113">
        <v>0</v>
      </c>
      <c r="D2658" s="113">
        <v>0</v>
      </c>
    </row>
    <row r="2659" spans="2:4">
      <c r="B2659" s="131" t="s">
        <v>2193</v>
      </c>
      <c r="C2659" s="113">
        <v>0</v>
      </c>
      <c r="D2659" s="113">
        <v>0</v>
      </c>
    </row>
    <row r="2660" spans="2:4">
      <c r="B2660" s="132" t="s">
        <v>2194</v>
      </c>
      <c r="C2660" s="113">
        <v>0</v>
      </c>
      <c r="D2660" s="113">
        <v>0</v>
      </c>
    </row>
    <row r="2661" spans="2:4">
      <c r="B2661" s="131" t="s">
        <v>2195</v>
      </c>
      <c r="C2661" s="113">
        <v>0</v>
      </c>
      <c r="D2661" s="113">
        <v>0</v>
      </c>
    </row>
    <row r="2662" spans="2:4">
      <c r="B2662" s="132" t="s">
        <v>2196</v>
      </c>
      <c r="C2662" s="113">
        <v>0</v>
      </c>
      <c r="D2662" s="113">
        <v>0</v>
      </c>
    </row>
    <row r="2663" spans="2:4">
      <c r="B2663" s="131" t="s">
        <v>2197</v>
      </c>
      <c r="C2663" s="113">
        <v>0</v>
      </c>
      <c r="D2663" s="113">
        <v>0</v>
      </c>
    </row>
    <row r="2664" spans="2:4">
      <c r="B2664" s="132" t="s">
        <v>2198</v>
      </c>
      <c r="C2664" s="113">
        <v>0</v>
      </c>
      <c r="D2664" s="113">
        <v>0</v>
      </c>
    </row>
    <row r="2665" spans="2:4">
      <c r="B2665" s="131" t="s">
        <v>2199</v>
      </c>
      <c r="C2665" s="113">
        <v>0</v>
      </c>
      <c r="D2665" s="113">
        <v>0</v>
      </c>
    </row>
    <row r="2666" spans="2:4">
      <c r="B2666" s="132" t="s">
        <v>2200</v>
      </c>
      <c r="C2666" s="113">
        <v>0</v>
      </c>
      <c r="D2666" s="113">
        <v>0</v>
      </c>
    </row>
    <row r="2667" spans="2:4">
      <c r="B2667" s="131" t="s">
        <v>2659</v>
      </c>
      <c r="C2667" s="113">
        <v>0</v>
      </c>
      <c r="D2667" s="113">
        <v>0</v>
      </c>
    </row>
    <row r="2668" spans="2:4">
      <c r="B2668" s="132" t="s">
        <v>2201</v>
      </c>
      <c r="C2668" s="113">
        <v>0</v>
      </c>
      <c r="D2668" s="113">
        <v>0</v>
      </c>
    </row>
    <row r="2669" spans="2:4">
      <c r="B2669" s="131" t="s">
        <v>712</v>
      </c>
      <c r="C2669" s="113">
        <v>176737308</v>
      </c>
      <c r="D2669" s="113">
        <v>68815048.049999997</v>
      </c>
    </row>
    <row r="2670" spans="2:4">
      <c r="B2670" s="132" t="s">
        <v>1214</v>
      </c>
      <c r="C2670" s="113">
        <v>176737308</v>
      </c>
      <c r="D2670" s="113">
        <v>68815048.049999997</v>
      </c>
    </row>
    <row r="2671" spans="2:4">
      <c r="B2671" s="131" t="s">
        <v>2660</v>
      </c>
      <c r="C2671" s="113">
        <v>0</v>
      </c>
      <c r="D2671" s="113">
        <v>0</v>
      </c>
    </row>
    <row r="2672" spans="2:4">
      <c r="B2672" s="132" t="s">
        <v>2202</v>
      </c>
      <c r="C2672" s="113">
        <v>0</v>
      </c>
      <c r="D2672" s="113">
        <v>0</v>
      </c>
    </row>
    <row r="2673" spans="2:4">
      <c r="B2673" s="131" t="s">
        <v>713</v>
      </c>
      <c r="C2673" s="113">
        <v>4933341</v>
      </c>
      <c r="D2673" s="113">
        <v>12281816.91</v>
      </c>
    </row>
    <row r="2674" spans="2:4">
      <c r="B2674" s="132" t="s">
        <v>1215</v>
      </c>
      <c r="C2674" s="113">
        <v>4933341</v>
      </c>
      <c r="D2674" s="113">
        <v>12281816.91</v>
      </c>
    </row>
    <row r="2675" spans="2:4">
      <c r="B2675" s="131" t="s">
        <v>2203</v>
      </c>
      <c r="C2675" s="113">
        <v>0</v>
      </c>
      <c r="D2675" s="113">
        <v>0</v>
      </c>
    </row>
    <row r="2676" spans="2:4">
      <c r="B2676" s="132" t="s">
        <v>2204</v>
      </c>
      <c r="C2676" s="113">
        <v>0</v>
      </c>
      <c r="D2676" s="113">
        <v>0</v>
      </c>
    </row>
    <row r="2677" spans="2:4">
      <c r="B2677" s="131" t="s">
        <v>2205</v>
      </c>
      <c r="C2677" s="113">
        <v>0</v>
      </c>
      <c r="D2677" s="113">
        <v>0</v>
      </c>
    </row>
    <row r="2678" spans="2:4">
      <c r="B2678" s="132" t="s">
        <v>2206</v>
      </c>
      <c r="C2678" s="113">
        <v>0</v>
      </c>
      <c r="D2678" s="113">
        <v>0</v>
      </c>
    </row>
    <row r="2679" spans="2:4">
      <c r="B2679" s="131" t="s">
        <v>2661</v>
      </c>
      <c r="C2679" s="113">
        <v>0</v>
      </c>
      <c r="D2679" s="113">
        <v>0</v>
      </c>
    </row>
    <row r="2680" spans="2:4">
      <c r="B2680" s="132" t="s">
        <v>2207</v>
      </c>
      <c r="C2680" s="113">
        <v>0</v>
      </c>
      <c r="D2680" s="113">
        <v>0</v>
      </c>
    </row>
    <row r="2681" spans="2:4">
      <c r="B2681" s="131" t="s">
        <v>714</v>
      </c>
      <c r="C2681" s="113">
        <v>4967665</v>
      </c>
      <c r="D2681" s="113">
        <v>0</v>
      </c>
    </row>
    <row r="2682" spans="2:4">
      <c r="B2682" s="132" t="s">
        <v>1216</v>
      </c>
      <c r="C2682" s="113">
        <v>4967665</v>
      </c>
      <c r="D2682" s="113">
        <v>0</v>
      </c>
    </row>
    <row r="2683" spans="2:4">
      <c r="B2683" s="131" t="s">
        <v>2662</v>
      </c>
      <c r="C2683" s="113">
        <v>0</v>
      </c>
      <c r="D2683" s="113">
        <v>39733697.409999996</v>
      </c>
    </row>
    <row r="2684" spans="2:4">
      <c r="B2684" s="132" t="s">
        <v>1396</v>
      </c>
      <c r="C2684" s="113">
        <v>0</v>
      </c>
      <c r="D2684" s="113">
        <v>39733697.409999996</v>
      </c>
    </row>
    <row r="2685" spans="2:4">
      <c r="B2685" s="131" t="s">
        <v>2208</v>
      </c>
      <c r="C2685" s="113">
        <v>0</v>
      </c>
      <c r="D2685" s="113">
        <v>0</v>
      </c>
    </row>
    <row r="2686" spans="2:4">
      <c r="B2686" s="132" t="s">
        <v>2209</v>
      </c>
      <c r="C2686" s="113">
        <v>0</v>
      </c>
      <c r="D2686" s="113">
        <v>0</v>
      </c>
    </row>
    <row r="2687" spans="2:4">
      <c r="B2687" s="131" t="s">
        <v>715</v>
      </c>
      <c r="C2687" s="113">
        <v>8000000</v>
      </c>
      <c r="D2687" s="113">
        <v>4355090.7300000004</v>
      </c>
    </row>
    <row r="2688" spans="2:4">
      <c r="B2688" s="132" t="s">
        <v>1217</v>
      </c>
      <c r="C2688" s="113">
        <v>8000000</v>
      </c>
      <c r="D2688" s="113">
        <v>4355090.7300000004</v>
      </c>
    </row>
    <row r="2689" spans="2:4">
      <c r="B2689" s="131" t="s">
        <v>716</v>
      </c>
      <c r="C2689" s="113">
        <v>3123819</v>
      </c>
      <c r="D2689" s="113">
        <v>0</v>
      </c>
    </row>
    <row r="2690" spans="2:4">
      <c r="B2690" s="132" t="s">
        <v>1218</v>
      </c>
      <c r="C2690" s="113">
        <v>3123819</v>
      </c>
      <c r="D2690" s="113">
        <v>0</v>
      </c>
    </row>
    <row r="2691" spans="2:4">
      <c r="B2691" s="129" t="s">
        <v>289</v>
      </c>
      <c r="C2691" s="130">
        <v>0</v>
      </c>
      <c r="D2691" s="130">
        <v>20000000</v>
      </c>
    </row>
    <row r="2692" spans="2:4">
      <c r="B2692" s="131" t="s">
        <v>1476</v>
      </c>
      <c r="C2692" s="113">
        <v>0</v>
      </c>
      <c r="D2692" s="113">
        <v>20000000</v>
      </c>
    </row>
    <row r="2693" spans="2:4">
      <c r="B2693" s="132" t="s">
        <v>1477</v>
      </c>
      <c r="C2693" s="113">
        <v>0</v>
      </c>
      <c r="D2693" s="113">
        <v>20000000</v>
      </c>
    </row>
    <row r="2694" spans="2:4">
      <c r="B2694" s="64" t="s">
        <v>717</v>
      </c>
      <c r="C2694" s="113">
        <v>67013201</v>
      </c>
      <c r="D2694" s="113">
        <v>351112566.03000003</v>
      </c>
    </row>
    <row r="2695" spans="2:4">
      <c r="B2695" s="129" t="s">
        <v>287</v>
      </c>
      <c r="C2695" s="130">
        <v>67013201</v>
      </c>
      <c r="D2695" s="130">
        <v>351112566.03000003</v>
      </c>
    </row>
    <row r="2696" spans="2:4">
      <c r="B2696" s="131" t="s">
        <v>718</v>
      </c>
      <c r="C2696" s="113">
        <v>49733102</v>
      </c>
      <c r="D2696" s="113">
        <v>1570080</v>
      </c>
    </row>
    <row r="2697" spans="2:4">
      <c r="B2697" s="132" t="s">
        <v>1219</v>
      </c>
      <c r="C2697" s="113">
        <v>49733102</v>
      </c>
      <c r="D2697" s="113">
        <v>1570080</v>
      </c>
    </row>
    <row r="2698" spans="2:4">
      <c r="B2698" s="131" t="s">
        <v>719</v>
      </c>
      <c r="C2698" s="113">
        <v>2115619</v>
      </c>
      <c r="D2698" s="113">
        <v>0</v>
      </c>
    </row>
    <row r="2699" spans="2:4">
      <c r="B2699" s="132" t="s">
        <v>1220</v>
      </c>
      <c r="C2699" s="113">
        <v>2115619</v>
      </c>
      <c r="D2699" s="113">
        <v>0</v>
      </c>
    </row>
    <row r="2700" spans="2:4">
      <c r="B2700" s="131" t="s">
        <v>2210</v>
      </c>
      <c r="C2700" s="113">
        <v>0</v>
      </c>
      <c r="D2700" s="113">
        <v>0</v>
      </c>
    </row>
    <row r="2701" spans="2:4">
      <c r="B2701" s="132" t="s">
        <v>2211</v>
      </c>
      <c r="C2701" s="113">
        <v>0</v>
      </c>
      <c r="D2701" s="113">
        <v>0</v>
      </c>
    </row>
    <row r="2702" spans="2:4">
      <c r="B2702" s="131" t="s">
        <v>2212</v>
      </c>
      <c r="C2702" s="113">
        <v>0</v>
      </c>
      <c r="D2702" s="113">
        <v>0</v>
      </c>
    </row>
    <row r="2703" spans="2:4">
      <c r="B2703" s="132" t="s">
        <v>2213</v>
      </c>
      <c r="C2703" s="113">
        <v>0</v>
      </c>
      <c r="D2703" s="113">
        <v>0</v>
      </c>
    </row>
    <row r="2704" spans="2:4">
      <c r="B2704" s="131" t="s">
        <v>2214</v>
      </c>
      <c r="C2704" s="113">
        <v>0</v>
      </c>
      <c r="D2704" s="113">
        <v>0</v>
      </c>
    </row>
    <row r="2705" spans="2:4">
      <c r="B2705" s="132" t="s">
        <v>2215</v>
      </c>
      <c r="C2705" s="113">
        <v>0</v>
      </c>
      <c r="D2705" s="113">
        <v>0</v>
      </c>
    </row>
    <row r="2706" spans="2:4">
      <c r="B2706" s="131" t="s">
        <v>2663</v>
      </c>
      <c r="C2706" s="113">
        <v>0</v>
      </c>
      <c r="D2706" s="113">
        <v>0</v>
      </c>
    </row>
    <row r="2707" spans="2:4">
      <c r="B2707" s="132" t="s">
        <v>2216</v>
      </c>
      <c r="C2707" s="113">
        <v>0</v>
      </c>
      <c r="D2707" s="113">
        <v>0</v>
      </c>
    </row>
    <row r="2708" spans="2:4">
      <c r="B2708" s="131" t="s">
        <v>720</v>
      </c>
      <c r="C2708" s="113">
        <v>2483833</v>
      </c>
      <c r="D2708" s="113">
        <v>0</v>
      </c>
    </row>
    <row r="2709" spans="2:4">
      <c r="B2709" s="132" t="s">
        <v>1221</v>
      </c>
      <c r="C2709" s="113">
        <v>2483833</v>
      </c>
      <c r="D2709" s="113">
        <v>0</v>
      </c>
    </row>
    <row r="2710" spans="2:4">
      <c r="B2710" s="131" t="s">
        <v>1478</v>
      </c>
      <c r="C2710" s="113">
        <v>0</v>
      </c>
      <c r="D2710" s="113">
        <v>328706402.99000001</v>
      </c>
    </row>
    <row r="2711" spans="2:4">
      <c r="B2711" s="132" t="s">
        <v>1479</v>
      </c>
      <c r="C2711" s="113">
        <v>0</v>
      </c>
      <c r="D2711" s="113">
        <v>328706402.99000001</v>
      </c>
    </row>
    <row r="2712" spans="2:4">
      <c r="B2712" s="131" t="s">
        <v>721</v>
      </c>
      <c r="C2712" s="113">
        <v>3123819</v>
      </c>
      <c r="D2712" s="113">
        <v>5836083.04</v>
      </c>
    </row>
    <row r="2713" spans="2:4">
      <c r="B2713" s="132" t="s">
        <v>1222</v>
      </c>
      <c r="C2713" s="113">
        <v>3123819</v>
      </c>
      <c r="D2713" s="113">
        <v>5836083.04</v>
      </c>
    </row>
    <row r="2714" spans="2:4">
      <c r="B2714" s="131" t="s">
        <v>722</v>
      </c>
      <c r="C2714" s="113">
        <v>1499668</v>
      </c>
      <c r="D2714" s="113">
        <v>0</v>
      </c>
    </row>
    <row r="2715" spans="2:4">
      <c r="B2715" s="132" t="s">
        <v>1223</v>
      </c>
      <c r="C2715" s="113">
        <v>1499668</v>
      </c>
      <c r="D2715" s="113">
        <v>0</v>
      </c>
    </row>
    <row r="2716" spans="2:4">
      <c r="B2716" s="131" t="s">
        <v>723</v>
      </c>
      <c r="C2716" s="113">
        <v>4933341</v>
      </c>
      <c r="D2716" s="113">
        <v>0</v>
      </c>
    </row>
    <row r="2717" spans="2:4">
      <c r="B2717" s="132" t="s">
        <v>1224</v>
      </c>
      <c r="C2717" s="113">
        <v>4933341</v>
      </c>
      <c r="D2717" s="113">
        <v>0</v>
      </c>
    </row>
    <row r="2718" spans="2:4">
      <c r="B2718" s="131" t="s">
        <v>1480</v>
      </c>
      <c r="C2718" s="113">
        <v>0</v>
      </c>
      <c r="D2718" s="113">
        <v>15000000</v>
      </c>
    </row>
    <row r="2719" spans="2:4">
      <c r="B2719" s="132" t="s">
        <v>1481</v>
      </c>
      <c r="C2719" s="113">
        <v>0</v>
      </c>
      <c r="D2719" s="113">
        <v>15000000</v>
      </c>
    </row>
    <row r="2720" spans="2:4">
      <c r="B2720" s="131" t="s">
        <v>724</v>
      </c>
      <c r="C2720" s="113">
        <v>3123819</v>
      </c>
      <c r="D2720" s="113">
        <v>0</v>
      </c>
    </row>
    <row r="2721" spans="2:4">
      <c r="B2721" s="132" t="s">
        <v>1225</v>
      </c>
      <c r="C2721" s="113">
        <v>3123819</v>
      </c>
      <c r="D2721" s="113">
        <v>0</v>
      </c>
    </row>
    <row r="2722" spans="2:4">
      <c r="B2722" s="64" t="s">
        <v>302</v>
      </c>
      <c r="C2722" s="113">
        <v>22440889682</v>
      </c>
      <c r="D2722" s="113">
        <v>11378589733.780001</v>
      </c>
    </row>
    <row r="2723" spans="2:4">
      <c r="B2723" s="129" t="s">
        <v>287</v>
      </c>
      <c r="C2723" s="130">
        <v>14871782415</v>
      </c>
      <c r="D2723" s="130">
        <v>8392225459.7799988</v>
      </c>
    </row>
    <row r="2724" spans="2:4">
      <c r="B2724" s="131" t="s">
        <v>2664</v>
      </c>
      <c r="C2724" s="113">
        <v>0</v>
      </c>
      <c r="D2724" s="113">
        <v>0</v>
      </c>
    </row>
    <row r="2725" spans="2:4">
      <c r="B2725" s="132" t="s">
        <v>1753</v>
      </c>
      <c r="C2725" s="113">
        <v>0</v>
      </c>
      <c r="D2725" s="113">
        <v>0</v>
      </c>
    </row>
    <row r="2726" spans="2:4">
      <c r="B2726" s="132" t="s">
        <v>3007</v>
      </c>
      <c r="C2726" s="113">
        <v>0</v>
      </c>
      <c r="D2726" s="113">
        <v>0</v>
      </c>
    </row>
    <row r="2727" spans="2:4">
      <c r="B2727" s="131" t="s">
        <v>725</v>
      </c>
      <c r="C2727" s="113">
        <v>1522525504</v>
      </c>
      <c r="D2727" s="113">
        <v>1200354543.05</v>
      </c>
    </row>
    <row r="2728" spans="2:4">
      <c r="B2728" s="132" t="s">
        <v>1226</v>
      </c>
      <c r="C2728" s="113">
        <v>1458902288</v>
      </c>
      <c r="D2728" s="113">
        <v>1145380050</v>
      </c>
    </row>
    <row r="2729" spans="2:4">
      <c r="B2729" s="132" t="s">
        <v>1227</v>
      </c>
      <c r="C2729" s="113">
        <v>63623216</v>
      </c>
      <c r="D2729" s="113">
        <v>54974493.049999997</v>
      </c>
    </row>
    <row r="2730" spans="2:4">
      <c r="B2730" s="131" t="s">
        <v>2697</v>
      </c>
      <c r="C2730" s="113">
        <v>0</v>
      </c>
      <c r="D2730" s="113">
        <v>0</v>
      </c>
    </row>
    <row r="2731" spans="2:4">
      <c r="B2731" s="132" t="s">
        <v>1227</v>
      </c>
      <c r="C2731" s="113">
        <v>0</v>
      </c>
      <c r="D2731" s="113">
        <v>0</v>
      </c>
    </row>
    <row r="2732" spans="2:4">
      <c r="B2732" s="131" t="s">
        <v>2665</v>
      </c>
      <c r="C2732" s="113">
        <v>0</v>
      </c>
      <c r="D2732" s="113">
        <v>0</v>
      </c>
    </row>
    <row r="2733" spans="2:4">
      <c r="B2733" s="132" t="s">
        <v>1754</v>
      </c>
      <c r="C2733" s="113">
        <v>0</v>
      </c>
      <c r="D2733" s="113">
        <v>0</v>
      </c>
    </row>
    <row r="2734" spans="2:4">
      <c r="B2734" s="132" t="s">
        <v>3008</v>
      </c>
      <c r="C2734" s="113">
        <v>0</v>
      </c>
      <c r="D2734" s="113">
        <v>0</v>
      </c>
    </row>
    <row r="2735" spans="2:4">
      <c r="B2735" s="131" t="s">
        <v>726</v>
      </c>
      <c r="C2735" s="113">
        <v>56554000</v>
      </c>
      <c r="D2735" s="113">
        <v>6545277.5499999998</v>
      </c>
    </row>
    <row r="2736" spans="2:4">
      <c r="B2736" s="132" t="s">
        <v>1228</v>
      </c>
      <c r="C2736" s="113">
        <v>56554000</v>
      </c>
      <c r="D2736" s="113">
        <v>6545277.5499999998</v>
      </c>
    </row>
    <row r="2737" spans="2:4">
      <c r="B2737" s="131" t="s">
        <v>2666</v>
      </c>
      <c r="C2737" s="113">
        <v>3395700000</v>
      </c>
      <c r="D2737" s="113">
        <v>1387282998.6500001</v>
      </c>
    </row>
    <row r="2738" spans="2:4">
      <c r="B2738" s="132" t="s">
        <v>1229</v>
      </c>
      <c r="C2738" s="113">
        <v>3395700000</v>
      </c>
      <c r="D2738" s="113">
        <v>1387282998.6500001</v>
      </c>
    </row>
    <row r="2739" spans="2:4">
      <c r="B2739" s="131" t="s">
        <v>2667</v>
      </c>
      <c r="C2739" s="113">
        <v>0</v>
      </c>
      <c r="D2739" s="113">
        <v>0</v>
      </c>
    </row>
    <row r="2740" spans="2:4">
      <c r="B2740" s="132" t="s">
        <v>1755</v>
      </c>
      <c r="C2740" s="113">
        <v>0</v>
      </c>
      <c r="D2740" s="113">
        <v>0</v>
      </c>
    </row>
    <row r="2741" spans="2:4">
      <c r="B2741" s="131" t="s">
        <v>2668</v>
      </c>
      <c r="C2741" s="113">
        <v>932093806</v>
      </c>
      <c r="D2741" s="113">
        <v>673412563</v>
      </c>
    </row>
    <row r="2742" spans="2:4">
      <c r="B2742" s="132" t="s">
        <v>1230</v>
      </c>
      <c r="C2742" s="113">
        <v>932093806</v>
      </c>
      <c r="D2742" s="113">
        <v>673412563</v>
      </c>
    </row>
    <row r="2743" spans="2:4">
      <c r="B2743" s="131" t="s">
        <v>727</v>
      </c>
      <c r="C2743" s="113">
        <v>5709420000</v>
      </c>
      <c r="D2743" s="113">
        <v>3462424475.9199982</v>
      </c>
    </row>
    <row r="2744" spans="2:4">
      <c r="B2744" s="132" t="s">
        <v>1231</v>
      </c>
      <c r="C2744" s="113">
        <v>5709420000</v>
      </c>
      <c r="D2744" s="113">
        <v>3462424475.9199982</v>
      </c>
    </row>
    <row r="2745" spans="2:4">
      <c r="B2745" s="131" t="s">
        <v>2669</v>
      </c>
      <c r="C2745" s="113">
        <v>0</v>
      </c>
      <c r="D2745" s="113">
        <v>0</v>
      </c>
    </row>
    <row r="2746" spans="2:4">
      <c r="B2746" s="132" t="s">
        <v>1756</v>
      </c>
      <c r="C2746" s="113">
        <v>0</v>
      </c>
      <c r="D2746" s="113">
        <v>0</v>
      </c>
    </row>
    <row r="2747" spans="2:4">
      <c r="B2747" s="131" t="s">
        <v>728</v>
      </c>
      <c r="C2747" s="113">
        <v>719946000</v>
      </c>
      <c r="D2747" s="113">
        <v>28260001.760000002</v>
      </c>
    </row>
    <row r="2748" spans="2:4">
      <c r="B2748" s="132" t="s">
        <v>1232</v>
      </c>
      <c r="C2748" s="113">
        <v>719946000</v>
      </c>
      <c r="D2748" s="113">
        <v>28260001.760000002</v>
      </c>
    </row>
    <row r="2749" spans="2:4">
      <c r="B2749" s="131" t="s">
        <v>2670</v>
      </c>
      <c r="C2749" s="113">
        <v>0</v>
      </c>
      <c r="D2749" s="113">
        <v>0</v>
      </c>
    </row>
    <row r="2750" spans="2:4">
      <c r="B2750" s="132" t="s">
        <v>1757</v>
      </c>
      <c r="C2750" s="113">
        <v>0</v>
      </c>
      <c r="D2750" s="113">
        <v>0</v>
      </c>
    </row>
    <row r="2751" spans="2:4">
      <c r="B2751" s="131" t="s">
        <v>2671</v>
      </c>
      <c r="C2751" s="113">
        <v>180000000</v>
      </c>
      <c r="D2751" s="113">
        <v>11426716.289999999</v>
      </c>
    </row>
    <row r="2752" spans="2:4">
      <c r="B2752" s="132" t="s">
        <v>1233</v>
      </c>
      <c r="C2752" s="113">
        <v>180000000</v>
      </c>
      <c r="D2752" s="113">
        <v>11426716.289999999</v>
      </c>
    </row>
    <row r="2753" spans="2:4">
      <c r="B2753" s="131" t="s">
        <v>729</v>
      </c>
      <c r="C2753" s="113">
        <v>103900990</v>
      </c>
      <c r="D2753" s="113">
        <v>11283228.35</v>
      </c>
    </row>
    <row r="2754" spans="2:4">
      <c r="B2754" s="132" t="s">
        <v>1234</v>
      </c>
      <c r="C2754" s="113">
        <v>103900990</v>
      </c>
      <c r="D2754" s="113">
        <v>11283228.35</v>
      </c>
    </row>
    <row r="2755" spans="2:4">
      <c r="B2755" s="131" t="s">
        <v>2672</v>
      </c>
      <c r="C2755" s="113">
        <v>0</v>
      </c>
      <c r="D2755" s="113">
        <v>0</v>
      </c>
    </row>
    <row r="2756" spans="2:4">
      <c r="B2756" s="132" t="s">
        <v>1758</v>
      </c>
      <c r="C2756" s="113">
        <v>0</v>
      </c>
      <c r="D2756" s="113">
        <v>0</v>
      </c>
    </row>
    <row r="2757" spans="2:4">
      <c r="B2757" s="131" t="s">
        <v>1311</v>
      </c>
      <c r="C2757" s="113">
        <v>0</v>
      </c>
      <c r="D2757" s="113">
        <v>17251562.780000001</v>
      </c>
    </row>
    <row r="2758" spans="2:4">
      <c r="B2758" s="132" t="s">
        <v>1312</v>
      </c>
      <c r="C2758" s="113">
        <v>0</v>
      </c>
      <c r="D2758" s="113">
        <v>17251562.780000001</v>
      </c>
    </row>
    <row r="2759" spans="2:4">
      <c r="B2759" s="131" t="s">
        <v>2673</v>
      </c>
      <c r="C2759" s="113">
        <v>0</v>
      </c>
      <c r="D2759" s="113">
        <v>0</v>
      </c>
    </row>
    <row r="2760" spans="2:4">
      <c r="B2760" s="132" t="s">
        <v>1759</v>
      </c>
      <c r="C2760" s="113">
        <v>0</v>
      </c>
      <c r="D2760" s="113">
        <v>0</v>
      </c>
    </row>
    <row r="2761" spans="2:4">
      <c r="B2761" s="131" t="s">
        <v>2674</v>
      </c>
      <c r="C2761" s="113">
        <v>3233604</v>
      </c>
      <c r="D2761" s="113">
        <v>3228107.21</v>
      </c>
    </row>
    <row r="2762" spans="2:4">
      <c r="B2762" s="132" t="s">
        <v>1235</v>
      </c>
      <c r="C2762" s="113">
        <v>3233604</v>
      </c>
      <c r="D2762" s="113">
        <v>3228107.21</v>
      </c>
    </row>
    <row r="2763" spans="2:4">
      <c r="B2763" s="131" t="s">
        <v>2675</v>
      </c>
      <c r="C2763" s="113">
        <v>0</v>
      </c>
      <c r="D2763" s="113">
        <v>8385351.5800000001</v>
      </c>
    </row>
    <row r="2764" spans="2:4">
      <c r="B2764" s="132" t="s">
        <v>1429</v>
      </c>
      <c r="C2764" s="113">
        <v>0</v>
      </c>
      <c r="D2764" s="113">
        <v>8385351.5800000001</v>
      </c>
    </row>
    <row r="2765" spans="2:4">
      <c r="B2765" s="131" t="s">
        <v>730</v>
      </c>
      <c r="C2765" s="113">
        <v>513130378</v>
      </c>
      <c r="D2765" s="113">
        <v>583862147.52999997</v>
      </c>
    </row>
    <row r="2766" spans="2:4">
      <c r="B2766" s="132" t="s">
        <v>1236</v>
      </c>
      <c r="C2766" s="113">
        <v>513130378</v>
      </c>
      <c r="D2766" s="113">
        <v>583862147.52999997</v>
      </c>
    </row>
    <row r="2767" spans="2:4">
      <c r="B2767" s="131" t="s">
        <v>2676</v>
      </c>
      <c r="C2767" s="113">
        <v>0</v>
      </c>
      <c r="D2767" s="113">
        <v>0</v>
      </c>
    </row>
    <row r="2768" spans="2:4">
      <c r="B2768" s="132" t="s">
        <v>1760</v>
      </c>
      <c r="C2768" s="113">
        <v>0</v>
      </c>
      <c r="D2768" s="113">
        <v>0</v>
      </c>
    </row>
    <row r="2769" spans="2:4">
      <c r="B2769" s="131" t="s">
        <v>731</v>
      </c>
      <c r="C2769" s="113">
        <v>28495753</v>
      </c>
      <c r="D2769" s="113">
        <v>16702364.42</v>
      </c>
    </row>
    <row r="2770" spans="2:4">
      <c r="B2770" s="132" t="s">
        <v>1237</v>
      </c>
      <c r="C2770" s="113">
        <v>28495753</v>
      </c>
      <c r="D2770" s="113">
        <v>16702364.42</v>
      </c>
    </row>
    <row r="2771" spans="2:4">
      <c r="B2771" s="131" t="s">
        <v>2677</v>
      </c>
      <c r="C2771" s="113">
        <v>0</v>
      </c>
      <c r="D2771" s="113">
        <v>5369809.8700000001</v>
      </c>
    </row>
    <row r="2772" spans="2:4">
      <c r="B2772" s="132" t="s">
        <v>2678</v>
      </c>
      <c r="C2772" s="113">
        <v>0</v>
      </c>
      <c r="D2772" s="113">
        <v>5369809.8700000001</v>
      </c>
    </row>
    <row r="2773" spans="2:4">
      <c r="B2773" s="131" t="s">
        <v>732</v>
      </c>
      <c r="C2773" s="113">
        <v>105000000</v>
      </c>
      <c r="D2773" s="113">
        <v>6040730.4900000002</v>
      </c>
    </row>
    <row r="2774" spans="2:4">
      <c r="B2774" s="132" t="s">
        <v>1238</v>
      </c>
      <c r="C2774" s="113">
        <v>105000000</v>
      </c>
      <c r="D2774" s="113">
        <v>6040730.4900000002</v>
      </c>
    </row>
    <row r="2775" spans="2:4">
      <c r="B2775" s="131" t="s">
        <v>2679</v>
      </c>
      <c r="C2775" s="113">
        <v>5229424</v>
      </c>
      <c r="D2775" s="113">
        <v>4704888.8</v>
      </c>
    </row>
    <row r="2776" spans="2:4">
      <c r="B2776" s="132" t="s">
        <v>1239</v>
      </c>
      <c r="C2776" s="113">
        <v>5229424</v>
      </c>
      <c r="D2776" s="113">
        <v>4704888.8</v>
      </c>
    </row>
    <row r="2777" spans="2:4">
      <c r="B2777" s="131" t="s">
        <v>2680</v>
      </c>
      <c r="C2777" s="113">
        <v>0</v>
      </c>
      <c r="D2777" s="113">
        <v>0</v>
      </c>
    </row>
    <row r="2778" spans="2:4">
      <c r="B2778" s="132" t="s">
        <v>1761</v>
      </c>
      <c r="C2778" s="113">
        <v>0</v>
      </c>
      <c r="D2778" s="113">
        <v>0</v>
      </c>
    </row>
    <row r="2779" spans="2:4">
      <c r="B2779" s="131" t="s">
        <v>733</v>
      </c>
      <c r="C2779" s="113">
        <v>152327209</v>
      </c>
      <c r="D2779" s="113">
        <v>0</v>
      </c>
    </row>
    <row r="2780" spans="2:4">
      <c r="B2780" s="132" t="s">
        <v>1240</v>
      </c>
      <c r="C2780" s="113">
        <v>152327209</v>
      </c>
      <c r="D2780" s="113">
        <v>0</v>
      </c>
    </row>
    <row r="2781" spans="2:4">
      <c r="B2781" s="131" t="s">
        <v>2681</v>
      </c>
      <c r="C2781" s="113">
        <v>766955</v>
      </c>
      <c r="D2781" s="113">
        <v>0</v>
      </c>
    </row>
    <row r="2782" spans="2:4">
      <c r="B2782" s="132" t="s">
        <v>1241</v>
      </c>
      <c r="C2782" s="113">
        <v>766955</v>
      </c>
      <c r="D2782" s="113">
        <v>0</v>
      </c>
    </row>
    <row r="2783" spans="2:4">
      <c r="B2783" s="131" t="s">
        <v>1762</v>
      </c>
      <c r="C2783" s="113">
        <v>0</v>
      </c>
      <c r="D2783" s="113">
        <v>0</v>
      </c>
    </row>
    <row r="2784" spans="2:4">
      <c r="B2784" s="132" t="s">
        <v>1763</v>
      </c>
      <c r="C2784" s="113">
        <v>0</v>
      </c>
      <c r="D2784" s="113">
        <v>0</v>
      </c>
    </row>
    <row r="2785" spans="2:4">
      <c r="B2785" s="131" t="s">
        <v>2682</v>
      </c>
      <c r="C2785" s="113">
        <v>0</v>
      </c>
      <c r="D2785" s="113">
        <v>0</v>
      </c>
    </row>
    <row r="2786" spans="2:4">
      <c r="B2786" s="132" t="s">
        <v>1764</v>
      </c>
      <c r="C2786" s="113">
        <v>0</v>
      </c>
      <c r="D2786" s="113">
        <v>0</v>
      </c>
    </row>
    <row r="2787" spans="2:4">
      <c r="B2787" s="131" t="s">
        <v>734</v>
      </c>
      <c r="C2787" s="113">
        <v>31783160</v>
      </c>
      <c r="D2787" s="113">
        <v>25788416.380000003</v>
      </c>
    </row>
    <row r="2788" spans="2:4">
      <c r="B2788" s="132" t="s">
        <v>1242</v>
      </c>
      <c r="C2788" s="113">
        <v>31783160</v>
      </c>
      <c r="D2788" s="113">
        <v>25788416.380000003</v>
      </c>
    </row>
    <row r="2789" spans="2:4">
      <c r="B2789" s="131" t="s">
        <v>2683</v>
      </c>
      <c r="C2789" s="113">
        <v>0</v>
      </c>
      <c r="D2789" s="113">
        <v>0</v>
      </c>
    </row>
    <row r="2790" spans="2:4">
      <c r="B2790" s="132" t="s">
        <v>1765</v>
      </c>
      <c r="C2790" s="113">
        <v>0</v>
      </c>
      <c r="D2790" s="113">
        <v>0</v>
      </c>
    </row>
    <row r="2791" spans="2:4">
      <c r="B2791" s="131" t="s">
        <v>735</v>
      </c>
      <c r="C2791" s="113">
        <v>25000000</v>
      </c>
      <c r="D2791" s="113">
        <v>21985752.039999999</v>
      </c>
    </row>
    <row r="2792" spans="2:4">
      <c r="B2792" s="132" t="s">
        <v>1243</v>
      </c>
      <c r="C2792" s="113">
        <v>25000000</v>
      </c>
      <c r="D2792" s="113">
        <v>21985752.039999999</v>
      </c>
    </row>
    <row r="2793" spans="2:4">
      <c r="B2793" s="131" t="s">
        <v>2684</v>
      </c>
      <c r="C2793" s="113">
        <v>0</v>
      </c>
      <c r="D2793" s="113">
        <v>680170.82</v>
      </c>
    </row>
    <row r="2794" spans="2:4">
      <c r="B2794" s="132" t="s">
        <v>1313</v>
      </c>
      <c r="C2794" s="113">
        <v>0</v>
      </c>
      <c r="D2794" s="113">
        <v>680170.82</v>
      </c>
    </row>
    <row r="2795" spans="2:4">
      <c r="B2795" s="131" t="s">
        <v>1766</v>
      </c>
      <c r="C2795" s="113">
        <v>0</v>
      </c>
      <c r="D2795" s="113">
        <v>0</v>
      </c>
    </row>
    <row r="2796" spans="2:4">
      <c r="B2796" s="132" t="s">
        <v>1767</v>
      </c>
      <c r="C2796" s="113">
        <v>0</v>
      </c>
      <c r="D2796" s="113">
        <v>0</v>
      </c>
    </row>
    <row r="2797" spans="2:4">
      <c r="B2797" s="131" t="s">
        <v>736</v>
      </c>
      <c r="C2797" s="113">
        <v>12333354</v>
      </c>
      <c r="D2797" s="113">
        <v>12718428.59</v>
      </c>
    </row>
    <row r="2798" spans="2:4">
      <c r="B2798" s="132" t="s">
        <v>1244</v>
      </c>
      <c r="C2798" s="113">
        <v>12333354</v>
      </c>
      <c r="D2798" s="113">
        <v>12718428.59</v>
      </c>
    </row>
    <row r="2799" spans="2:4">
      <c r="B2799" s="131" t="s">
        <v>2685</v>
      </c>
      <c r="C2799" s="113">
        <v>0</v>
      </c>
      <c r="D2799" s="113">
        <v>0</v>
      </c>
    </row>
    <row r="2800" spans="2:4">
      <c r="B2800" s="132" t="s">
        <v>1768</v>
      </c>
      <c r="C2800" s="113">
        <v>0</v>
      </c>
      <c r="D2800" s="113">
        <v>0</v>
      </c>
    </row>
    <row r="2801" spans="2:4">
      <c r="B2801" s="131" t="s">
        <v>1769</v>
      </c>
      <c r="C2801" s="113">
        <v>0</v>
      </c>
      <c r="D2801" s="113">
        <v>0</v>
      </c>
    </row>
    <row r="2802" spans="2:4">
      <c r="B2802" s="132" t="s">
        <v>1770</v>
      </c>
      <c r="C2802" s="113">
        <v>0</v>
      </c>
      <c r="D2802" s="113">
        <v>0</v>
      </c>
    </row>
    <row r="2803" spans="2:4">
      <c r="B2803" s="131" t="s">
        <v>1771</v>
      </c>
      <c r="C2803" s="113">
        <v>0</v>
      </c>
      <c r="D2803" s="113">
        <v>0</v>
      </c>
    </row>
    <row r="2804" spans="2:4">
      <c r="B2804" s="132" t="s">
        <v>1772</v>
      </c>
      <c r="C2804" s="113">
        <v>0</v>
      </c>
      <c r="D2804" s="113">
        <v>0</v>
      </c>
    </row>
    <row r="2805" spans="2:4">
      <c r="B2805" s="131" t="s">
        <v>2686</v>
      </c>
      <c r="C2805" s="113">
        <v>0</v>
      </c>
      <c r="D2805" s="113">
        <v>0</v>
      </c>
    </row>
    <row r="2806" spans="2:4">
      <c r="B2806" s="132" t="s">
        <v>1773</v>
      </c>
      <c r="C2806" s="113">
        <v>0</v>
      </c>
      <c r="D2806" s="113">
        <v>0</v>
      </c>
    </row>
    <row r="2807" spans="2:4">
      <c r="B2807" s="131" t="s">
        <v>737</v>
      </c>
      <c r="C2807" s="113">
        <v>75000000</v>
      </c>
      <c r="D2807" s="113">
        <v>0</v>
      </c>
    </row>
    <row r="2808" spans="2:4">
      <c r="B2808" s="132" t="s">
        <v>1245</v>
      </c>
      <c r="C2808" s="113">
        <v>75000000</v>
      </c>
      <c r="D2808" s="113">
        <v>0</v>
      </c>
    </row>
    <row r="2809" spans="2:4">
      <c r="B2809" s="131" t="s">
        <v>2687</v>
      </c>
      <c r="C2809" s="113">
        <v>0</v>
      </c>
      <c r="D2809" s="113">
        <v>0</v>
      </c>
    </row>
    <row r="2810" spans="2:4">
      <c r="B2810" s="132" t="s">
        <v>1774</v>
      </c>
      <c r="C2810" s="113">
        <v>0</v>
      </c>
      <c r="D2810" s="113">
        <v>0</v>
      </c>
    </row>
    <row r="2811" spans="2:4">
      <c r="B2811" s="131" t="s">
        <v>1775</v>
      </c>
      <c r="C2811" s="113">
        <v>0</v>
      </c>
      <c r="D2811" s="113">
        <v>0</v>
      </c>
    </row>
    <row r="2812" spans="2:4">
      <c r="B2812" s="132" t="s">
        <v>1776</v>
      </c>
      <c r="C2812" s="113">
        <v>0</v>
      </c>
      <c r="D2812" s="113">
        <v>0</v>
      </c>
    </row>
    <row r="2813" spans="2:4">
      <c r="B2813" s="131" t="s">
        <v>3009</v>
      </c>
      <c r="C2813" s="113">
        <v>0</v>
      </c>
      <c r="D2813" s="113">
        <v>0</v>
      </c>
    </row>
    <row r="2814" spans="2:4">
      <c r="B2814" s="132" t="s">
        <v>3010</v>
      </c>
      <c r="C2814" s="113">
        <v>0</v>
      </c>
      <c r="D2814" s="113">
        <v>0</v>
      </c>
    </row>
    <row r="2815" spans="2:4">
      <c r="B2815" s="131" t="s">
        <v>738</v>
      </c>
      <c r="C2815" s="113">
        <v>9064068</v>
      </c>
      <c r="D2815" s="113">
        <v>6260312.0300000003</v>
      </c>
    </row>
    <row r="2816" spans="2:4">
      <c r="B2816" s="132" t="s">
        <v>1246</v>
      </c>
      <c r="C2816" s="113">
        <v>9064068</v>
      </c>
      <c r="D2816" s="113">
        <v>6260312.0300000003</v>
      </c>
    </row>
    <row r="2817" spans="2:4">
      <c r="B2817" s="131" t="s">
        <v>3011</v>
      </c>
      <c r="C2817" s="113">
        <v>0</v>
      </c>
      <c r="D2817" s="113">
        <v>0</v>
      </c>
    </row>
    <row r="2818" spans="2:4">
      <c r="B2818" s="132" t="s">
        <v>3012</v>
      </c>
      <c r="C2818" s="113">
        <v>0</v>
      </c>
      <c r="D2818" s="113">
        <v>0</v>
      </c>
    </row>
    <row r="2819" spans="2:4">
      <c r="B2819" s="131" t="s">
        <v>739</v>
      </c>
      <c r="C2819" s="113">
        <v>702759470</v>
      </c>
      <c r="D2819" s="113">
        <v>20470347</v>
      </c>
    </row>
    <row r="2820" spans="2:4">
      <c r="B2820" s="132" t="s">
        <v>1247</v>
      </c>
      <c r="C2820" s="113">
        <v>702759470</v>
      </c>
      <c r="D2820" s="113">
        <v>20470347</v>
      </c>
    </row>
    <row r="2821" spans="2:4">
      <c r="B2821" s="131" t="s">
        <v>3013</v>
      </c>
      <c r="C2821" s="113">
        <v>0</v>
      </c>
      <c r="D2821" s="113">
        <v>0</v>
      </c>
    </row>
    <row r="2822" spans="2:4">
      <c r="B2822" s="132" t="s">
        <v>3014</v>
      </c>
      <c r="C2822" s="113">
        <v>0</v>
      </c>
      <c r="D2822" s="113">
        <v>0</v>
      </c>
    </row>
    <row r="2823" spans="2:4">
      <c r="B2823" s="131" t="s">
        <v>3015</v>
      </c>
      <c r="C2823" s="113">
        <v>0</v>
      </c>
      <c r="D2823" s="113">
        <v>0</v>
      </c>
    </row>
    <row r="2824" spans="2:4">
      <c r="B2824" s="132" t="s">
        <v>3016</v>
      </c>
      <c r="C2824" s="113">
        <v>0</v>
      </c>
      <c r="D2824" s="113">
        <v>0</v>
      </c>
    </row>
    <row r="2825" spans="2:4">
      <c r="B2825" s="131" t="s">
        <v>3017</v>
      </c>
      <c r="C2825" s="113">
        <v>0</v>
      </c>
      <c r="D2825" s="113">
        <v>0</v>
      </c>
    </row>
    <row r="2826" spans="2:4">
      <c r="B2826" s="132" t="s">
        <v>3018</v>
      </c>
      <c r="C2826" s="113">
        <v>0</v>
      </c>
      <c r="D2826" s="113">
        <v>0</v>
      </c>
    </row>
    <row r="2827" spans="2:4">
      <c r="B2827" s="131" t="s">
        <v>3019</v>
      </c>
      <c r="C2827" s="113">
        <v>0</v>
      </c>
      <c r="D2827" s="113">
        <v>0</v>
      </c>
    </row>
    <row r="2828" spans="2:4">
      <c r="B2828" s="132" t="s">
        <v>3020</v>
      </c>
      <c r="C2828" s="113">
        <v>0</v>
      </c>
      <c r="D2828" s="113">
        <v>0</v>
      </c>
    </row>
    <row r="2829" spans="2:4">
      <c r="B2829" s="131" t="s">
        <v>3021</v>
      </c>
      <c r="C2829" s="113">
        <v>0</v>
      </c>
      <c r="D2829" s="113">
        <v>0</v>
      </c>
    </row>
    <row r="2830" spans="2:4">
      <c r="B2830" s="132" t="s">
        <v>3022</v>
      </c>
      <c r="C2830" s="113">
        <v>0</v>
      </c>
      <c r="D2830" s="113">
        <v>0</v>
      </c>
    </row>
    <row r="2831" spans="2:4">
      <c r="B2831" s="131" t="s">
        <v>3023</v>
      </c>
      <c r="C2831" s="113">
        <v>0</v>
      </c>
      <c r="D2831" s="113">
        <v>0</v>
      </c>
    </row>
    <row r="2832" spans="2:4">
      <c r="B2832" s="132" t="s">
        <v>3024</v>
      </c>
      <c r="C2832" s="113">
        <v>0</v>
      </c>
      <c r="D2832" s="113">
        <v>0</v>
      </c>
    </row>
    <row r="2833" spans="2:4">
      <c r="B2833" s="131" t="s">
        <v>3025</v>
      </c>
      <c r="C2833" s="113">
        <v>0</v>
      </c>
      <c r="D2833" s="113">
        <v>0</v>
      </c>
    </row>
    <row r="2834" spans="2:4">
      <c r="B2834" s="132" t="s">
        <v>3026</v>
      </c>
      <c r="C2834" s="113">
        <v>0</v>
      </c>
      <c r="D2834" s="113">
        <v>0</v>
      </c>
    </row>
    <row r="2835" spans="2:4">
      <c r="B2835" s="131" t="s">
        <v>3027</v>
      </c>
      <c r="C2835" s="113">
        <v>0</v>
      </c>
      <c r="D2835" s="113">
        <v>0</v>
      </c>
    </row>
    <row r="2836" spans="2:4">
      <c r="B2836" s="132" t="s">
        <v>3028</v>
      </c>
      <c r="C2836" s="113">
        <v>0</v>
      </c>
      <c r="D2836" s="113">
        <v>0</v>
      </c>
    </row>
    <row r="2837" spans="2:4">
      <c r="B2837" s="131" t="s">
        <v>740</v>
      </c>
      <c r="C2837" s="113">
        <v>14809335</v>
      </c>
      <c r="D2837" s="113">
        <v>10557816.17</v>
      </c>
    </row>
    <row r="2838" spans="2:4">
      <c r="B2838" s="132" t="s">
        <v>1248</v>
      </c>
      <c r="C2838" s="113">
        <v>14809335</v>
      </c>
      <c r="D2838" s="113">
        <v>10557816.17</v>
      </c>
    </row>
    <row r="2839" spans="2:4">
      <c r="B2839" s="132" t="s">
        <v>3028</v>
      </c>
      <c r="C2839" s="113">
        <v>0</v>
      </c>
      <c r="D2839" s="113">
        <v>0</v>
      </c>
    </row>
    <row r="2840" spans="2:4">
      <c r="B2840" s="131" t="s">
        <v>3029</v>
      </c>
      <c r="C2840" s="113">
        <v>0</v>
      </c>
      <c r="D2840" s="113">
        <v>0</v>
      </c>
    </row>
    <row r="2841" spans="2:4">
      <c r="B2841" s="132" t="s">
        <v>3030</v>
      </c>
      <c r="C2841" s="113">
        <v>0</v>
      </c>
      <c r="D2841" s="113">
        <v>0</v>
      </c>
    </row>
    <row r="2842" spans="2:4">
      <c r="B2842" s="131" t="s">
        <v>1397</v>
      </c>
      <c r="C2842" s="113">
        <v>0</v>
      </c>
      <c r="D2842" s="113">
        <v>5323689</v>
      </c>
    </row>
    <row r="2843" spans="2:4">
      <c r="B2843" s="132" t="s">
        <v>1398</v>
      </c>
      <c r="C2843" s="113">
        <v>0</v>
      </c>
      <c r="D2843" s="113">
        <v>5323689</v>
      </c>
    </row>
    <row r="2844" spans="2:4">
      <c r="B2844" s="131" t="s">
        <v>3031</v>
      </c>
      <c r="C2844" s="113">
        <v>0</v>
      </c>
      <c r="D2844" s="113">
        <v>0</v>
      </c>
    </row>
    <row r="2845" spans="2:4">
      <c r="B2845" s="132" t="s">
        <v>3032</v>
      </c>
      <c r="C2845" s="113">
        <v>0</v>
      </c>
      <c r="D2845" s="113">
        <v>0</v>
      </c>
    </row>
    <row r="2846" spans="2:4">
      <c r="B2846" s="131" t="s">
        <v>3033</v>
      </c>
      <c r="C2846" s="113">
        <v>0</v>
      </c>
      <c r="D2846" s="113">
        <v>0</v>
      </c>
    </row>
    <row r="2847" spans="2:4">
      <c r="B2847" s="132" t="s">
        <v>3034</v>
      </c>
      <c r="C2847" s="113">
        <v>0</v>
      </c>
      <c r="D2847" s="113">
        <v>0</v>
      </c>
    </row>
    <row r="2848" spans="2:4">
      <c r="B2848" s="131" t="s">
        <v>741</v>
      </c>
      <c r="C2848" s="113">
        <v>50105012</v>
      </c>
      <c r="D2848" s="113">
        <v>84576937.620000005</v>
      </c>
    </row>
    <row r="2849" spans="2:4">
      <c r="B2849" s="132" t="s">
        <v>1249</v>
      </c>
      <c r="C2849" s="113">
        <v>50105012</v>
      </c>
      <c r="D2849" s="113">
        <v>84576937.620000005</v>
      </c>
    </row>
    <row r="2850" spans="2:4">
      <c r="B2850" s="131" t="s">
        <v>3035</v>
      </c>
      <c r="C2850" s="113">
        <v>0</v>
      </c>
      <c r="D2850" s="113">
        <v>0</v>
      </c>
    </row>
    <row r="2851" spans="2:4">
      <c r="B2851" s="132" t="s">
        <v>3036</v>
      </c>
      <c r="C2851" s="113">
        <v>0</v>
      </c>
      <c r="D2851" s="113">
        <v>0</v>
      </c>
    </row>
    <row r="2852" spans="2:4">
      <c r="B2852" s="131" t="s">
        <v>318</v>
      </c>
      <c r="C2852" s="113">
        <v>0</v>
      </c>
      <c r="D2852" s="113">
        <v>38735911.019999996</v>
      </c>
    </row>
    <row r="2853" spans="2:4">
      <c r="B2853" s="132" t="s">
        <v>803</v>
      </c>
      <c r="C2853" s="113">
        <v>0</v>
      </c>
      <c r="D2853" s="113">
        <v>38735911.019999996</v>
      </c>
    </row>
    <row r="2854" spans="2:4">
      <c r="B2854" s="131" t="s">
        <v>3037</v>
      </c>
      <c r="C2854" s="113">
        <v>0</v>
      </c>
      <c r="D2854" s="113">
        <v>0</v>
      </c>
    </row>
    <row r="2855" spans="2:4">
      <c r="B2855" s="132" t="s">
        <v>3038</v>
      </c>
      <c r="C2855" s="113">
        <v>0</v>
      </c>
      <c r="D2855" s="113">
        <v>0</v>
      </c>
    </row>
    <row r="2856" spans="2:4">
      <c r="B2856" s="131" t="s">
        <v>3039</v>
      </c>
      <c r="C2856" s="113">
        <v>0</v>
      </c>
      <c r="D2856" s="113">
        <v>0</v>
      </c>
    </row>
    <row r="2857" spans="2:4">
      <c r="B2857" s="132" t="s">
        <v>3040</v>
      </c>
      <c r="C2857" s="113">
        <v>0</v>
      </c>
      <c r="D2857" s="113">
        <v>0</v>
      </c>
    </row>
    <row r="2858" spans="2:4">
      <c r="B2858" s="131" t="s">
        <v>3041</v>
      </c>
      <c r="C2858" s="113">
        <v>0</v>
      </c>
      <c r="D2858" s="113">
        <v>0</v>
      </c>
    </row>
    <row r="2859" spans="2:4">
      <c r="B2859" s="132" t="s">
        <v>3042</v>
      </c>
      <c r="C2859" s="113">
        <v>0</v>
      </c>
      <c r="D2859" s="113">
        <v>0</v>
      </c>
    </row>
    <row r="2860" spans="2:4">
      <c r="B2860" s="131" t="s">
        <v>1314</v>
      </c>
      <c r="C2860" s="113">
        <v>0</v>
      </c>
      <c r="D2860" s="113">
        <v>0</v>
      </c>
    </row>
    <row r="2861" spans="2:4">
      <c r="B2861" s="132" t="s">
        <v>1315</v>
      </c>
      <c r="C2861" s="113">
        <v>0</v>
      </c>
      <c r="D2861" s="113">
        <v>0</v>
      </c>
    </row>
    <row r="2862" spans="2:4">
      <c r="B2862" s="131" t="s">
        <v>3043</v>
      </c>
      <c r="C2862" s="113">
        <v>0</v>
      </c>
      <c r="D2862" s="113">
        <v>0</v>
      </c>
    </row>
    <row r="2863" spans="2:4">
      <c r="B2863" s="132" t="s">
        <v>3044</v>
      </c>
      <c r="C2863" s="113">
        <v>0</v>
      </c>
      <c r="D2863" s="113">
        <v>0</v>
      </c>
    </row>
    <row r="2864" spans="2:4">
      <c r="B2864" s="131" t="s">
        <v>742</v>
      </c>
      <c r="C2864" s="113">
        <v>40983237</v>
      </c>
      <c r="D2864" s="113">
        <v>23159661.879999999</v>
      </c>
    </row>
    <row r="2865" spans="2:4">
      <c r="B2865" s="132" t="s">
        <v>1250</v>
      </c>
      <c r="C2865" s="113">
        <v>40983237</v>
      </c>
      <c r="D2865" s="113">
        <v>23159661.879999999</v>
      </c>
    </row>
    <row r="2866" spans="2:4">
      <c r="B2866" s="131" t="s">
        <v>3045</v>
      </c>
      <c r="C2866" s="113">
        <v>0</v>
      </c>
      <c r="D2866" s="113">
        <v>0</v>
      </c>
    </row>
    <row r="2867" spans="2:4">
      <c r="B2867" s="132" t="s">
        <v>3046</v>
      </c>
      <c r="C2867" s="113">
        <v>0</v>
      </c>
      <c r="D2867" s="113">
        <v>0</v>
      </c>
    </row>
    <row r="2868" spans="2:4">
      <c r="B2868" s="131" t="s">
        <v>3047</v>
      </c>
      <c r="C2868" s="113">
        <v>0</v>
      </c>
      <c r="D2868" s="113">
        <v>0</v>
      </c>
    </row>
    <row r="2869" spans="2:4">
      <c r="B2869" s="132" t="s">
        <v>3048</v>
      </c>
      <c r="C2869" s="113">
        <v>0</v>
      </c>
      <c r="D2869" s="113">
        <v>0</v>
      </c>
    </row>
    <row r="2870" spans="2:4">
      <c r="B2870" s="131" t="s">
        <v>1399</v>
      </c>
      <c r="C2870" s="113">
        <v>0</v>
      </c>
      <c r="D2870" s="113">
        <v>0</v>
      </c>
    </row>
    <row r="2871" spans="2:4">
      <c r="B2871" s="132" t="s">
        <v>1400</v>
      </c>
      <c r="C2871" s="113">
        <v>0</v>
      </c>
      <c r="D2871" s="113">
        <v>0</v>
      </c>
    </row>
    <row r="2872" spans="2:4">
      <c r="B2872" s="131" t="s">
        <v>1401</v>
      </c>
      <c r="C2872" s="113">
        <v>0</v>
      </c>
      <c r="D2872" s="113">
        <v>99420705.689999998</v>
      </c>
    </row>
    <row r="2873" spans="2:4">
      <c r="B2873" s="132" t="s">
        <v>1402</v>
      </c>
      <c r="C2873" s="113">
        <v>0</v>
      </c>
      <c r="D2873" s="113">
        <v>99420705.689999998</v>
      </c>
    </row>
    <row r="2874" spans="2:4">
      <c r="B2874" s="131" t="s">
        <v>3049</v>
      </c>
      <c r="C2874" s="113">
        <v>0</v>
      </c>
      <c r="D2874" s="113">
        <v>0</v>
      </c>
    </row>
    <row r="2875" spans="2:4">
      <c r="B2875" s="132" t="s">
        <v>3050</v>
      </c>
      <c r="C2875" s="113">
        <v>0</v>
      </c>
      <c r="D2875" s="113">
        <v>0</v>
      </c>
    </row>
    <row r="2876" spans="2:4">
      <c r="B2876" s="131" t="s">
        <v>3051</v>
      </c>
      <c r="C2876" s="113">
        <v>0</v>
      </c>
      <c r="D2876" s="113">
        <v>0</v>
      </c>
    </row>
    <row r="2877" spans="2:4">
      <c r="B2877" s="132" t="s">
        <v>3052</v>
      </c>
      <c r="C2877" s="113">
        <v>0</v>
      </c>
      <c r="D2877" s="113">
        <v>0</v>
      </c>
    </row>
    <row r="2878" spans="2:4">
      <c r="B2878" s="131" t="s">
        <v>3053</v>
      </c>
      <c r="C2878" s="113">
        <v>0</v>
      </c>
      <c r="D2878" s="113">
        <v>0</v>
      </c>
    </row>
    <row r="2879" spans="2:4">
      <c r="B2879" s="132" t="s">
        <v>3054</v>
      </c>
      <c r="C2879" s="113">
        <v>0</v>
      </c>
      <c r="D2879" s="113">
        <v>0</v>
      </c>
    </row>
    <row r="2880" spans="2:4">
      <c r="B2880" s="131" t="s">
        <v>743</v>
      </c>
      <c r="C2880" s="113">
        <v>204131</v>
      </c>
      <c r="D2880" s="113">
        <v>0</v>
      </c>
    </row>
    <row r="2881" spans="2:4">
      <c r="B2881" s="132" t="s">
        <v>1251</v>
      </c>
      <c r="C2881" s="113">
        <v>204131</v>
      </c>
      <c r="D2881" s="113">
        <v>0</v>
      </c>
    </row>
    <row r="2882" spans="2:4">
      <c r="B2882" s="131" t="s">
        <v>3055</v>
      </c>
      <c r="C2882" s="113">
        <v>0</v>
      </c>
      <c r="D2882" s="113">
        <v>0</v>
      </c>
    </row>
    <row r="2883" spans="2:4">
      <c r="B2883" s="132" t="s">
        <v>3056</v>
      </c>
      <c r="C2883" s="113">
        <v>0</v>
      </c>
      <c r="D2883" s="113">
        <v>0</v>
      </c>
    </row>
    <row r="2884" spans="2:4">
      <c r="B2884" s="131" t="s">
        <v>3057</v>
      </c>
      <c r="C2884" s="113">
        <v>0</v>
      </c>
      <c r="D2884" s="113">
        <v>0</v>
      </c>
    </row>
    <row r="2885" spans="2:4">
      <c r="B2885" s="132" t="s">
        <v>3058</v>
      </c>
      <c r="C2885" s="113">
        <v>0</v>
      </c>
      <c r="D2885" s="113">
        <v>0</v>
      </c>
    </row>
    <row r="2886" spans="2:4">
      <c r="B2886" s="131" t="s">
        <v>744</v>
      </c>
      <c r="C2886" s="113">
        <v>12495276</v>
      </c>
      <c r="D2886" s="113">
        <v>9226932.3100000005</v>
      </c>
    </row>
    <row r="2887" spans="2:4">
      <c r="B2887" s="132" t="s">
        <v>1252</v>
      </c>
      <c r="C2887" s="113">
        <v>12495276</v>
      </c>
      <c r="D2887" s="113">
        <v>9226932.3100000005</v>
      </c>
    </row>
    <row r="2888" spans="2:4">
      <c r="B2888" s="131" t="s">
        <v>3059</v>
      </c>
      <c r="C2888" s="113">
        <v>0</v>
      </c>
      <c r="D2888" s="113">
        <v>0</v>
      </c>
    </row>
    <row r="2889" spans="2:4">
      <c r="B2889" s="132" t="s">
        <v>3060</v>
      </c>
      <c r="C2889" s="113">
        <v>0</v>
      </c>
      <c r="D2889" s="113">
        <v>0</v>
      </c>
    </row>
    <row r="2890" spans="2:4">
      <c r="B2890" s="131" t="s">
        <v>3061</v>
      </c>
      <c r="C2890" s="113">
        <v>0</v>
      </c>
      <c r="D2890" s="113">
        <v>0</v>
      </c>
    </row>
    <row r="2891" spans="2:4">
      <c r="B2891" s="132" t="s">
        <v>3062</v>
      </c>
      <c r="C2891" s="113">
        <v>0</v>
      </c>
      <c r="D2891" s="113">
        <v>0</v>
      </c>
    </row>
    <row r="2892" spans="2:4">
      <c r="B2892" s="131" t="s">
        <v>3063</v>
      </c>
      <c r="C2892" s="113">
        <v>0</v>
      </c>
      <c r="D2892" s="113">
        <v>0</v>
      </c>
    </row>
    <row r="2893" spans="2:4">
      <c r="B2893" s="132" t="s">
        <v>3064</v>
      </c>
      <c r="C2893" s="113">
        <v>0</v>
      </c>
      <c r="D2893" s="113">
        <v>0</v>
      </c>
    </row>
    <row r="2894" spans="2:4">
      <c r="B2894" s="131" t="s">
        <v>3065</v>
      </c>
      <c r="C2894" s="113">
        <v>0</v>
      </c>
      <c r="D2894" s="113">
        <v>0</v>
      </c>
    </row>
    <row r="2895" spans="2:4">
      <c r="B2895" s="132" t="s">
        <v>3066</v>
      </c>
      <c r="C2895" s="113">
        <v>0</v>
      </c>
      <c r="D2895" s="113">
        <v>0</v>
      </c>
    </row>
    <row r="2896" spans="2:4">
      <c r="B2896" s="131" t="s">
        <v>3067</v>
      </c>
      <c r="C2896" s="113">
        <v>0</v>
      </c>
      <c r="D2896" s="113">
        <v>0</v>
      </c>
    </row>
    <row r="2897" spans="2:4">
      <c r="B2897" s="132" t="s">
        <v>3068</v>
      </c>
      <c r="C2897" s="113">
        <v>0</v>
      </c>
      <c r="D2897" s="113">
        <v>0</v>
      </c>
    </row>
    <row r="2898" spans="2:4">
      <c r="B2898" s="131" t="s">
        <v>2688</v>
      </c>
      <c r="C2898" s="113">
        <v>0</v>
      </c>
      <c r="D2898" s="113">
        <v>0</v>
      </c>
    </row>
    <row r="2899" spans="2:4">
      <c r="B2899" s="132" t="s">
        <v>2689</v>
      </c>
      <c r="C2899" s="113">
        <v>0</v>
      </c>
      <c r="D2899" s="113">
        <v>0</v>
      </c>
    </row>
    <row r="2900" spans="2:4">
      <c r="B2900" s="131" t="s">
        <v>3069</v>
      </c>
      <c r="C2900" s="113">
        <v>0</v>
      </c>
      <c r="D2900" s="113">
        <v>0</v>
      </c>
    </row>
    <row r="2901" spans="2:4">
      <c r="B2901" s="132" t="s">
        <v>3070</v>
      </c>
      <c r="C2901" s="113">
        <v>0</v>
      </c>
      <c r="D2901" s="113">
        <v>0</v>
      </c>
    </row>
    <row r="2902" spans="2:4">
      <c r="B2902" s="131" t="s">
        <v>745</v>
      </c>
      <c r="C2902" s="113">
        <v>150466870</v>
      </c>
      <c r="D2902" s="113">
        <v>221250028.16999999</v>
      </c>
    </row>
    <row r="2903" spans="2:4">
      <c r="B2903" s="132" t="s">
        <v>1253</v>
      </c>
      <c r="C2903" s="113">
        <v>150466870</v>
      </c>
      <c r="D2903" s="113">
        <v>221250028.16999999</v>
      </c>
    </row>
    <row r="2904" spans="2:4">
      <c r="B2904" s="131" t="s">
        <v>3071</v>
      </c>
      <c r="C2904" s="113">
        <v>0</v>
      </c>
      <c r="D2904" s="113">
        <v>0</v>
      </c>
    </row>
    <row r="2905" spans="2:4">
      <c r="B2905" s="132" t="s">
        <v>3072</v>
      </c>
      <c r="C2905" s="113">
        <v>0</v>
      </c>
      <c r="D2905" s="113">
        <v>0</v>
      </c>
    </row>
    <row r="2906" spans="2:4">
      <c r="B2906" s="131" t="s">
        <v>3073</v>
      </c>
      <c r="C2906" s="113">
        <v>0</v>
      </c>
      <c r="D2906" s="113">
        <v>0</v>
      </c>
    </row>
    <row r="2907" spans="2:4">
      <c r="B2907" s="132" t="s">
        <v>3074</v>
      </c>
      <c r="C2907" s="113">
        <v>0</v>
      </c>
      <c r="D2907" s="113">
        <v>0</v>
      </c>
    </row>
    <row r="2908" spans="2:4">
      <c r="B2908" s="131" t="s">
        <v>746</v>
      </c>
      <c r="C2908" s="113">
        <v>218667345</v>
      </c>
      <c r="D2908" s="113">
        <v>339374326.81</v>
      </c>
    </row>
    <row r="2909" spans="2:4">
      <c r="B2909" s="132" t="s">
        <v>1254</v>
      </c>
      <c r="C2909" s="113">
        <v>218667345</v>
      </c>
      <c r="D2909" s="113">
        <v>339374326.81</v>
      </c>
    </row>
    <row r="2910" spans="2:4">
      <c r="B2910" s="131" t="s">
        <v>3075</v>
      </c>
      <c r="C2910" s="113">
        <v>0</v>
      </c>
      <c r="D2910" s="113">
        <v>0</v>
      </c>
    </row>
    <row r="2911" spans="2:4">
      <c r="B2911" s="132" t="s">
        <v>3076</v>
      </c>
      <c r="C2911" s="113">
        <v>0</v>
      </c>
      <c r="D2911" s="113">
        <v>0</v>
      </c>
    </row>
    <row r="2912" spans="2:4">
      <c r="B2912" s="131" t="s">
        <v>3077</v>
      </c>
      <c r="C2912" s="113">
        <v>0</v>
      </c>
      <c r="D2912" s="113">
        <v>0</v>
      </c>
    </row>
    <row r="2913" spans="2:4">
      <c r="B2913" s="132" t="s">
        <v>3078</v>
      </c>
      <c r="C2913" s="113">
        <v>0</v>
      </c>
      <c r="D2913" s="113">
        <v>0</v>
      </c>
    </row>
    <row r="2914" spans="2:4">
      <c r="B2914" s="131" t="s">
        <v>3079</v>
      </c>
      <c r="C2914" s="113">
        <v>0</v>
      </c>
      <c r="D2914" s="113">
        <v>0</v>
      </c>
    </row>
    <row r="2915" spans="2:4">
      <c r="B2915" s="132" t="s">
        <v>3080</v>
      </c>
      <c r="C2915" s="113">
        <v>0</v>
      </c>
      <c r="D2915" s="113">
        <v>0</v>
      </c>
    </row>
    <row r="2916" spans="2:4">
      <c r="B2916" s="131" t="s">
        <v>3081</v>
      </c>
      <c r="C2916" s="113">
        <v>0</v>
      </c>
      <c r="D2916" s="113">
        <v>0</v>
      </c>
    </row>
    <row r="2917" spans="2:4">
      <c r="B2917" s="132" t="s">
        <v>3082</v>
      </c>
      <c r="C2917" s="113">
        <v>0</v>
      </c>
      <c r="D2917" s="113">
        <v>0</v>
      </c>
    </row>
    <row r="2918" spans="2:4">
      <c r="B2918" s="131" t="s">
        <v>3083</v>
      </c>
      <c r="C2918" s="113">
        <v>0</v>
      </c>
      <c r="D2918" s="113">
        <v>0</v>
      </c>
    </row>
    <row r="2919" spans="2:4">
      <c r="B2919" s="132" t="s">
        <v>3084</v>
      </c>
      <c r="C2919" s="113">
        <v>0</v>
      </c>
      <c r="D2919" s="113">
        <v>0</v>
      </c>
    </row>
    <row r="2920" spans="2:4">
      <c r="B2920" s="131" t="s">
        <v>3085</v>
      </c>
      <c r="C2920" s="113">
        <v>0</v>
      </c>
      <c r="D2920" s="113">
        <v>0</v>
      </c>
    </row>
    <row r="2921" spans="2:4">
      <c r="B2921" s="132" t="s">
        <v>3086</v>
      </c>
      <c r="C2921" s="113">
        <v>0</v>
      </c>
      <c r="D2921" s="113">
        <v>0</v>
      </c>
    </row>
    <row r="2922" spans="2:4">
      <c r="B2922" s="131" t="s">
        <v>747</v>
      </c>
      <c r="C2922" s="113">
        <v>37485830</v>
      </c>
      <c r="D2922" s="113">
        <v>40150025.93</v>
      </c>
    </row>
    <row r="2923" spans="2:4">
      <c r="B2923" s="132" t="s">
        <v>1255</v>
      </c>
      <c r="C2923" s="113">
        <v>37485830</v>
      </c>
      <c r="D2923" s="113">
        <v>40150025.93</v>
      </c>
    </row>
    <row r="2924" spans="2:4">
      <c r="B2924" s="132" t="s">
        <v>3086</v>
      </c>
      <c r="C2924" s="113">
        <v>0</v>
      </c>
      <c r="D2924" s="113">
        <v>0</v>
      </c>
    </row>
    <row r="2925" spans="2:4">
      <c r="B2925" s="131" t="s">
        <v>3087</v>
      </c>
      <c r="C2925" s="113">
        <v>0</v>
      </c>
      <c r="D2925" s="113">
        <v>0</v>
      </c>
    </row>
    <row r="2926" spans="2:4">
      <c r="B2926" s="132" t="s">
        <v>3088</v>
      </c>
      <c r="C2926" s="113">
        <v>0</v>
      </c>
      <c r="D2926" s="113">
        <v>0</v>
      </c>
    </row>
    <row r="2927" spans="2:4">
      <c r="B2927" s="131" t="s">
        <v>3089</v>
      </c>
      <c r="C2927" s="113">
        <v>0</v>
      </c>
      <c r="D2927" s="113">
        <v>0</v>
      </c>
    </row>
    <row r="2928" spans="2:4">
      <c r="B2928" s="132" t="s">
        <v>3090</v>
      </c>
      <c r="C2928" s="113">
        <v>0</v>
      </c>
      <c r="D2928" s="113">
        <v>0</v>
      </c>
    </row>
    <row r="2929" spans="2:4">
      <c r="B2929" s="131" t="s">
        <v>3091</v>
      </c>
      <c r="C2929" s="113">
        <v>0</v>
      </c>
      <c r="D2929" s="113">
        <v>0</v>
      </c>
    </row>
    <row r="2930" spans="2:4">
      <c r="B2930" s="132" t="s">
        <v>3092</v>
      </c>
      <c r="C2930" s="113">
        <v>0</v>
      </c>
      <c r="D2930" s="113">
        <v>0</v>
      </c>
    </row>
    <row r="2931" spans="2:4">
      <c r="B2931" s="131" t="s">
        <v>3093</v>
      </c>
      <c r="C2931" s="113">
        <v>0</v>
      </c>
      <c r="D2931" s="113">
        <v>0</v>
      </c>
    </row>
    <row r="2932" spans="2:4">
      <c r="B2932" s="132" t="s">
        <v>3094</v>
      </c>
      <c r="C2932" s="113">
        <v>0</v>
      </c>
      <c r="D2932" s="113">
        <v>0</v>
      </c>
    </row>
    <row r="2933" spans="2:4">
      <c r="B2933" s="131" t="s">
        <v>3095</v>
      </c>
      <c r="C2933" s="113">
        <v>0</v>
      </c>
      <c r="D2933" s="113">
        <v>0</v>
      </c>
    </row>
    <row r="2934" spans="2:4">
      <c r="B2934" s="132" t="s">
        <v>3096</v>
      </c>
      <c r="C2934" s="113">
        <v>0</v>
      </c>
      <c r="D2934" s="113">
        <v>0</v>
      </c>
    </row>
    <row r="2935" spans="2:4">
      <c r="B2935" s="131" t="s">
        <v>748</v>
      </c>
      <c r="C2935" s="113">
        <v>14902995</v>
      </c>
      <c r="D2935" s="113">
        <v>6011231.0700000003</v>
      </c>
    </row>
    <row r="2936" spans="2:4">
      <c r="B2936" s="132" t="s">
        <v>1256</v>
      </c>
      <c r="C2936" s="113">
        <v>14902995</v>
      </c>
      <c r="D2936" s="113">
        <v>6011231.0700000003</v>
      </c>
    </row>
    <row r="2937" spans="2:4">
      <c r="B2937" s="131" t="s">
        <v>3097</v>
      </c>
      <c r="C2937" s="113">
        <v>0</v>
      </c>
      <c r="D2937" s="113">
        <v>0</v>
      </c>
    </row>
    <row r="2938" spans="2:4">
      <c r="B2938" s="132" t="s">
        <v>3098</v>
      </c>
      <c r="C2938" s="113">
        <v>0</v>
      </c>
      <c r="D2938" s="113">
        <v>0</v>
      </c>
    </row>
    <row r="2939" spans="2:4">
      <c r="B2939" s="131" t="s">
        <v>749</v>
      </c>
      <c r="C2939" s="113">
        <v>14876151</v>
      </c>
      <c r="D2939" s="113">
        <v>0</v>
      </c>
    </row>
    <row r="2940" spans="2:4">
      <c r="B2940" s="132" t="s">
        <v>1257</v>
      </c>
      <c r="C2940" s="113">
        <v>14876151</v>
      </c>
      <c r="D2940" s="113">
        <v>0</v>
      </c>
    </row>
    <row r="2941" spans="2:4">
      <c r="B2941" s="131" t="s">
        <v>3099</v>
      </c>
      <c r="C2941" s="113">
        <v>0</v>
      </c>
      <c r="D2941" s="113">
        <v>0</v>
      </c>
    </row>
    <row r="2942" spans="2:4">
      <c r="B2942" s="132" t="s">
        <v>3100</v>
      </c>
      <c r="C2942" s="113">
        <v>0</v>
      </c>
      <c r="D2942" s="113">
        <v>0</v>
      </c>
    </row>
    <row r="2943" spans="2:4">
      <c r="B2943" s="131" t="s">
        <v>750</v>
      </c>
      <c r="C2943" s="113">
        <v>1984366</v>
      </c>
      <c r="D2943" s="113">
        <v>0</v>
      </c>
    </row>
    <row r="2944" spans="2:4">
      <c r="B2944" s="132" t="s">
        <v>1258</v>
      </c>
      <c r="C2944" s="113">
        <v>1984366</v>
      </c>
      <c r="D2944" s="113">
        <v>0</v>
      </c>
    </row>
    <row r="2945" spans="2:4">
      <c r="B2945" s="131" t="s">
        <v>3101</v>
      </c>
      <c r="C2945" s="113">
        <v>0</v>
      </c>
      <c r="D2945" s="113">
        <v>0</v>
      </c>
    </row>
    <row r="2946" spans="2:4">
      <c r="B2946" s="132" t="s">
        <v>3102</v>
      </c>
      <c r="C2946" s="113">
        <v>0</v>
      </c>
      <c r="D2946" s="113">
        <v>0</v>
      </c>
    </row>
    <row r="2947" spans="2:4">
      <c r="B2947" s="131" t="s">
        <v>3103</v>
      </c>
      <c r="C2947" s="113">
        <v>0</v>
      </c>
      <c r="D2947" s="113">
        <v>0</v>
      </c>
    </row>
    <row r="2948" spans="2:4">
      <c r="B2948" s="132" t="s">
        <v>3104</v>
      </c>
      <c r="C2948" s="113">
        <v>0</v>
      </c>
      <c r="D2948" s="113">
        <v>0</v>
      </c>
    </row>
    <row r="2949" spans="2:4">
      <c r="B2949" s="131" t="s">
        <v>3105</v>
      </c>
      <c r="C2949" s="113">
        <v>0</v>
      </c>
      <c r="D2949" s="113">
        <v>0</v>
      </c>
    </row>
    <row r="2950" spans="2:4">
      <c r="B2950" s="132" t="s">
        <v>3106</v>
      </c>
      <c r="C2950" s="113">
        <v>0</v>
      </c>
      <c r="D2950" s="113">
        <v>0</v>
      </c>
    </row>
    <row r="2951" spans="2:4">
      <c r="B2951" s="131" t="s">
        <v>3107</v>
      </c>
      <c r="C2951" s="113">
        <v>0</v>
      </c>
      <c r="D2951" s="113">
        <v>0</v>
      </c>
    </row>
    <row r="2952" spans="2:4">
      <c r="B2952" s="132" t="s">
        <v>3108</v>
      </c>
      <c r="C2952" s="113">
        <v>0</v>
      </c>
      <c r="D2952" s="113">
        <v>0</v>
      </c>
    </row>
    <row r="2953" spans="2:4">
      <c r="B2953" s="131" t="s">
        <v>3109</v>
      </c>
      <c r="C2953" s="113">
        <v>0</v>
      </c>
      <c r="D2953" s="113">
        <v>0</v>
      </c>
    </row>
    <row r="2954" spans="2:4">
      <c r="B2954" s="132" t="s">
        <v>3110</v>
      </c>
      <c r="C2954" s="113">
        <v>0</v>
      </c>
      <c r="D2954" s="113">
        <v>0</v>
      </c>
    </row>
    <row r="2955" spans="2:4">
      <c r="B2955" s="131" t="s">
        <v>2690</v>
      </c>
      <c r="C2955" s="113">
        <v>0</v>
      </c>
      <c r="D2955" s="113">
        <v>0</v>
      </c>
    </row>
    <row r="2956" spans="2:4">
      <c r="B2956" s="132" t="s">
        <v>2691</v>
      </c>
      <c r="C2956" s="113">
        <v>0</v>
      </c>
      <c r="D2956" s="113">
        <v>0</v>
      </c>
    </row>
    <row r="2957" spans="2:4">
      <c r="B2957" s="131" t="s">
        <v>751</v>
      </c>
      <c r="C2957" s="113">
        <v>24722138</v>
      </c>
      <c r="D2957" s="113">
        <v>0</v>
      </c>
    </row>
    <row r="2958" spans="2:4">
      <c r="B2958" s="132" t="s">
        <v>1259</v>
      </c>
      <c r="C2958" s="113">
        <v>24722138</v>
      </c>
      <c r="D2958" s="113">
        <v>0</v>
      </c>
    </row>
    <row r="2959" spans="2:4">
      <c r="B2959" s="131" t="s">
        <v>3111</v>
      </c>
      <c r="C2959" s="113">
        <v>0</v>
      </c>
      <c r="D2959" s="113">
        <v>0</v>
      </c>
    </row>
    <row r="2960" spans="2:4">
      <c r="B2960" s="132" t="s">
        <v>3112</v>
      </c>
      <c r="C2960" s="113">
        <v>0</v>
      </c>
      <c r="D2960" s="113">
        <v>0</v>
      </c>
    </row>
    <row r="2961" spans="2:4">
      <c r="B2961" s="131" t="s">
        <v>3113</v>
      </c>
      <c r="C2961" s="113">
        <v>0</v>
      </c>
      <c r="D2961" s="113">
        <v>0</v>
      </c>
    </row>
    <row r="2962" spans="2:4">
      <c r="B2962" s="132" t="s">
        <v>3114</v>
      </c>
      <c r="C2962" s="113">
        <v>0</v>
      </c>
      <c r="D2962" s="113">
        <v>0</v>
      </c>
    </row>
    <row r="2963" spans="2:4">
      <c r="B2963" s="131" t="s">
        <v>752</v>
      </c>
      <c r="C2963" s="113">
        <v>5816054</v>
      </c>
      <c r="D2963" s="113">
        <v>0</v>
      </c>
    </row>
    <row r="2964" spans="2:4">
      <c r="B2964" s="132" t="s">
        <v>1260</v>
      </c>
      <c r="C2964" s="113">
        <v>5816054</v>
      </c>
      <c r="D2964" s="113">
        <v>0</v>
      </c>
    </row>
    <row r="2965" spans="2:4">
      <c r="B2965" s="131" t="s">
        <v>3115</v>
      </c>
      <c r="C2965" s="113">
        <v>0</v>
      </c>
      <c r="D2965" s="113">
        <v>0</v>
      </c>
    </row>
    <row r="2966" spans="2:4">
      <c r="B2966" s="132" t="s">
        <v>3116</v>
      </c>
      <c r="C2966" s="113">
        <v>0</v>
      </c>
      <c r="D2966" s="113">
        <v>0</v>
      </c>
    </row>
    <row r="2967" spans="2:4">
      <c r="B2967" s="131" t="s">
        <v>3117</v>
      </c>
      <c r="C2967" s="113">
        <v>0</v>
      </c>
      <c r="D2967" s="113">
        <v>0</v>
      </c>
    </row>
    <row r="2968" spans="2:4">
      <c r="B2968" s="132" t="s">
        <v>3118</v>
      </c>
      <c r="C2968" s="113">
        <v>0</v>
      </c>
      <c r="D2968" s="113">
        <v>0</v>
      </c>
    </row>
    <row r="2969" spans="2:4">
      <c r="B2969" s="131" t="s">
        <v>3119</v>
      </c>
      <c r="C2969" s="113">
        <v>0</v>
      </c>
      <c r="D2969" s="113">
        <v>0</v>
      </c>
    </row>
    <row r="2970" spans="2:4">
      <c r="B2970" s="132" t="s">
        <v>3120</v>
      </c>
      <c r="C2970" s="113">
        <v>0</v>
      </c>
      <c r="D2970" s="113">
        <v>0</v>
      </c>
    </row>
    <row r="2971" spans="2:4">
      <c r="B2971" s="131" t="s">
        <v>3121</v>
      </c>
      <c r="C2971" s="113">
        <v>0</v>
      </c>
      <c r="D2971" s="113">
        <v>0</v>
      </c>
    </row>
    <row r="2972" spans="2:4">
      <c r="B2972" s="132" t="s">
        <v>3122</v>
      </c>
      <c r="C2972" s="113">
        <v>0</v>
      </c>
      <c r="D2972" s="113">
        <v>0</v>
      </c>
    </row>
    <row r="2973" spans="2:4">
      <c r="B2973" s="131" t="s">
        <v>3123</v>
      </c>
      <c r="C2973" s="113">
        <v>0</v>
      </c>
      <c r="D2973" s="113">
        <v>0</v>
      </c>
    </row>
    <row r="2974" spans="2:4">
      <c r="B2974" s="132" t="s">
        <v>3124</v>
      </c>
      <c r="C2974" s="113">
        <v>0</v>
      </c>
      <c r="D2974" s="113">
        <v>0</v>
      </c>
    </row>
    <row r="2975" spans="2:4">
      <c r="B2975" s="131" t="s">
        <v>3125</v>
      </c>
      <c r="C2975" s="113">
        <v>0</v>
      </c>
      <c r="D2975" s="113">
        <v>0</v>
      </c>
    </row>
    <row r="2976" spans="2:4">
      <c r="B2976" s="132" t="s">
        <v>3126</v>
      </c>
      <c r="C2976" s="113">
        <v>0</v>
      </c>
      <c r="D2976" s="113">
        <v>0</v>
      </c>
    </row>
    <row r="2977" spans="2:4">
      <c r="B2977" s="131" t="s">
        <v>3127</v>
      </c>
      <c r="C2977" s="113">
        <v>0</v>
      </c>
      <c r="D2977" s="113">
        <v>0</v>
      </c>
    </row>
    <row r="2978" spans="2:4">
      <c r="B2978" s="132" t="s">
        <v>3128</v>
      </c>
      <c r="C2978" s="113">
        <v>0</v>
      </c>
      <c r="D2978" s="113">
        <v>0</v>
      </c>
    </row>
    <row r="2979" spans="2:4">
      <c r="B2979" s="131" t="s">
        <v>1835</v>
      </c>
      <c r="C2979" s="113">
        <v>0</v>
      </c>
      <c r="D2979" s="113">
        <v>0</v>
      </c>
    </row>
    <row r="2980" spans="2:4">
      <c r="B2980" s="132" t="s">
        <v>1836</v>
      </c>
      <c r="C2980" s="113">
        <v>0</v>
      </c>
      <c r="D2980" s="113">
        <v>0</v>
      </c>
    </row>
    <row r="2981" spans="2:4">
      <c r="B2981" s="131" t="s">
        <v>3129</v>
      </c>
      <c r="C2981" s="113">
        <v>0</v>
      </c>
      <c r="D2981" s="113">
        <v>0</v>
      </c>
    </row>
    <row r="2982" spans="2:4">
      <c r="B2982" s="132" t="s">
        <v>3130</v>
      </c>
      <c r="C2982" s="113">
        <v>0</v>
      </c>
      <c r="D2982" s="113">
        <v>0</v>
      </c>
    </row>
    <row r="2983" spans="2:4">
      <c r="B2983" s="131" t="s">
        <v>3131</v>
      </c>
      <c r="C2983" s="113">
        <v>0</v>
      </c>
      <c r="D2983" s="113">
        <v>0</v>
      </c>
    </row>
    <row r="2984" spans="2:4">
      <c r="B2984" s="132" t="s">
        <v>3132</v>
      </c>
      <c r="C2984" s="113">
        <v>0</v>
      </c>
      <c r="D2984" s="113">
        <v>0</v>
      </c>
    </row>
    <row r="2985" spans="2:4">
      <c r="B2985" s="131" t="s">
        <v>3133</v>
      </c>
      <c r="C2985" s="113">
        <v>0</v>
      </c>
      <c r="D2985" s="113">
        <v>0</v>
      </c>
    </row>
    <row r="2986" spans="2:4">
      <c r="B2986" s="132" t="s">
        <v>3134</v>
      </c>
      <c r="C2986" s="113">
        <v>0</v>
      </c>
      <c r="D2986" s="113">
        <v>0</v>
      </c>
    </row>
    <row r="2987" spans="2:4">
      <c r="B2987" s="131" t="s">
        <v>1413</v>
      </c>
      <c r="C2987" s="113">
        <v>0</v>
      </c>
      <c r="D2987" s="113">
        <v>0</v>
      </c>
    </row>
    <row r="2988" spans="2:4">
      <c r="B2988" s="132" t="s">
        <v>1414</v>
      </c>
      <c r="C2988" s="113">
        <v>0</v>
      </c>
      <c r="D2988" s="113">
        <v>0</v>
      </c>
    </row>
    <row r="2989" spans="2:4">
      <c r="B2989" s="131" t="s">
        <v>3135</v>
      </c>
      <c r="C2989" s="113">
        <v>0</v>
      </c>
      <c r="D2989" s="113">
        <v>0</v>
      </c>
    </row>
    <row r="2990" spans="2:4">
      <c r="B2990" s="132" t="s">
        <v>3136</v>
      </c>
      <c r="C2990" s="113">
        <v>0</v>
      </c>
      <c r="D2990" s="113">
        <v>0</v>
      </c>
    </row>
    <row r="2991" spans="2:4">
      <c r="B2991" s="131" t="s">
        <v>3137</v>
      </c>
      <c r="C2991" s="113">
        <v>0</v>
      </c>
      <c r="D2991" s="113">
        <v>0</v>
      </c>
    </row>
    <row r="2992" spans="2:4">
      <c r="B2992" s="132" t="s">
        <v>3138</v>
      </c>
      <c r="C2992" s="113">
        <v>0</v>
      </c>
      <c r="D2992" s="113">
        <v>0</v>
      </c>
    </row>
    <row r="2993" spans="2:4">
      <c r="B2993" s="131" t="s">
        <v>3139</v>
      </c>
      <c r="C2993" s="113">
        <v>0</v>
      </c>
      <c r="D2993" s="113">
        <v>0</v>
      </c>
    </row>
    <row r="2994" spans="2:4">
      <c r="B2994" s="132" t="s">
        <v>3140</v>
      </c>
      <c r="C2994" s="113">
        <v>0</v>
      </c>
      <c r="D2994" s="113">
        <v>0</v>
      </c>
    </row>
    <row r="2995" spans="2:4">
      <c r="B2995" s="129" t="s">
        <v>289</v>
      </c>
      <c r="C2995" s="130">
        <v>0</v>
      </c>
      <c r="D2995" s="130">
        <v>1110400980.72</v>
      </c>
    </row>
    <row r="2996" spans="2:4">
      <c r="B2996" s="131" t="s">
        <v>2692</v>
      </c>
      <c r="C2996" s="113">
        <v>0</v>
      </c>
      <c r="D2996" s="113">
        <v>715000000</v>
      </c>
    </row>
    <row r="2997" spans="2:4">
      <c r="B2997" s="132" t="s">
        <v>1482</v>
      </c>
      <c r="C2997" s="113">
        <v>0</v>
      </c>
      <c r="D2997" s="113">
        <v>715000000</v>
      </c>
    </row>
    <row r="2998" spans="2:4">
      <c r="B2998" s="131" t="s">
        <v>2693</v>
      </c>
      <c r="C2998" s="113">
        <v>0</v>
      </c>
      <c r="D2998" s="113">
        <v>26132108.779999994</v>
      </c>
    </row>
    <row r="2999" spans="2:4">
      <c r="B2999" s="132" t="s">
        <v>1777</v>
      </c>
      <c r="C2999" s="113">
        <v>0</v>
      </c>
      <c r="D2999" s="113">
        <v>26132108.779999994</v>
      </c>
    </row>
    <row r="3000" spans="2:4">
      <c r="B3000" s="131" t="s">
        <v>2694</v>
      </c>
      <c r="C3000" s="113">
        <v>0</v>
      </c>
      <c r="D3000" s="113">
        <v>244268872.41</v>
      </c>
    </row>
    <row r="3001" spans="2:4">
      <c r="B3001" s="132" t="s">
        <v>1483</v>
      </c>
      <c r="C3001" s="113">
        <v>0</v>
      </c>
      <c r="D3001" s="113">
        <v>244268872.41</v>
      </c>
    </row>
    <row r="3002" spans="2:4">
      <c r="B3002" s="131" t="s">
        <v>1484</v>
      </c>
      <c r="C3002" s="113">
        <v>0</v>
      </c>
      <c r="D3002" s="113">
        <v>99999999.530000001</v>
      </c>
    </row>
    <row r="3003" spans="2:4">
      <c r="B3003" s="132" t="s">
        <v>1485</v>
      </c>
      <c r="C3003" s="113">
        <v>0</v>
      </c>
      <c r="D3003" s="113">
        <v>99999999.530000001</v>
      </c>
    </row>
    <row r="3004" spans="2:4">
      <c r="B3004" s="131" t="s">
        <v>2695</v>
      </c>
      <c r="C3004" s="113">
        <v>0</v>
      </c>
      <c r="D3004" s="113">
        <v>0</v>
      </c>
    </row>
    <row r="3005" spans="2:4">
      <c r="B3005" s="132" t="s">
        <v>1486</v>
      </c>
      <c r="C3005" s="113">
        <v>0</v>
      </c>
      <c r="D3005" s="113">
        <v>0</v>
      </c>
    </row>
    <row r="3006" spans="2:4">
      <c r="B3006" s="131" t="s">
        <v>751</v>
      </c>
      <c r="C3006" s="113">
        <v>0</v>
      </c>
      <c r="D3006" s="113">
        <v>10000000</v>
      </c>
    </row>
    <row r="3007" spans="2:4">
      <c r="B3007" s="132" t="s">
        <v>1486</v>
      </c>
      <c r="C3007" s="113">
        <v>0</v>
      </c>
      <c r="D3007" s="113">
        <v>10000000</v>
      </c>
    </row>
    <row r="3008" spans="2:4">
      <c r="B3008" s="131" t="s">
        <v>1487</v>
      </c>
      <c r="C3008" s="113">
        <v>0</v>
      </c>
      <c r="D3008" s="113">
        <v>0</v>
      </c>
    </row>
    <row r="3009" spans="2:4">
      <c r="B3009" s="132" t="s">
        <v>1488</v>
      </c>
      <c r="C3009" s="113">
        <v>0</v>
      </c>
      <c r="D3009" s="113">
        <v>0</v>
      </c>
    </row>
    <row r="3010" spans="2:4">
      <c r="B3010" s="131" t="s">
        <v>2696</v>
      </c>
      <c r="C3010" s="113">
        <v>0</v>
      </c>
      <c r="D3010" s="113">
        <v>0</v>
      </c>
    </row>
    <row r="3011" spans="2:4">
      <c r="B3011" s="132" t="s">
        <v>1489</v>
      </c>
      <c r="C3011" s="113">
        <v>0</v>
      </c>
      <c r="D3011" s="113">
        <v>0</v>
      </c>
    </row>
    <row r="3012" spans="2:4">
      <c r="B3012" s="131" t="s">
        <v>1490</v>
      </c>
      <c r="C3012" s="113">
        <v>0</v>
      </c>
      <c r="D3012" s="113">
        <v>15000000</v>
      </c>
    </row>
    <row r="3013" spans="2:4">
      <c r="B3013" s="132" t="s">
        <v>1491</v>
      </c>
      <c r="C3013" s="113">
        <v>0</v>
      </c>
      <c r="D3013" s="113">
        <v>15000000</v>
      </c>
    </row>
    <row r="3014" spans="2:4">
      <c r="B3014" s="129" t="s">
        <v>304</v>
      </c>
      <c r="C3014" s="130">
        <v>3576401253</v>
      </c>
      <c r="D3014" s="130">
        <v>1875963293.28</v>
      </c>
    </row>
    <row r="3015" spans="2:4">
      <c r="B3015" s="131" t="s">
        <v>725</v>
      </c>
      <c r="C3015" s="113">
        <v>724494649</v>
      </c>
      <c r="D3015" s="113">
        <v>462627710.28000003</v>
      </c>
    </row>
    <row r="3016" spans="2:4">
      <c r="B3016" s="132" t="s">
        <v>1227</v>
      </c>
      <c r="C3016" s="113">
        <v>724494649</v>
      </c>
      <c r="D3016" s="113">
        <v>462627710.28000003</v>
      </c>
    </row>
    <row r="3017" spans="2:4">
      <c r="B3017" s="131" t="s">
        <v>2697</v>
      </c>
      <c r="C3017" s="113">
        <v>501906604</v>
      </c>
      <c r="D3017" s="113">
        <v>230712752.62</v>
      </c>
    </row>
    <row r="3018" spans="2:4">
      <c r="B3018" s="132" t="s">
        <v>1227</v>
      </c>
      <c r="C3018" s="113">
        <v>501906604</v>
      </c>
      <c r="D3018" s="113">
        <v>230712752.62</v>
      </c>
    </row>
    <row r="3019" spans="2:4">
      <c r="B3019" s="131" t="s">
        <v>726</v>
      </c>
      <c r="C3019" s="113">
        <v>272560439</v>
      </c>
      <c r="D3019" s="113">
        <v>1237127.74</v>
      </c>
    </row>
    <row r="3020" spans="2:4">
      <c r="B3020" s="132" t="s">
        <v>1228</v>
      </c>
      <c r="C3020" s="113">
        <v>272560439</v>
      </c>
      <c r="D3020" s="113">
        <v>1237127.74</v>
      </c>
    </row>
    <row r="3021" spans="2:4">
      <c r="B3021" s="131" t="s">
        <v>727</v>
      </c>
      <c r="C3021" s="113">
        <v>927439561</v>
      </c>
      <c r="D3021" s="113">
        <v>733503299.61000001</v>
      </c>
    </row>
    <row r="3022" spans="2:4">
      <c r="B3022" s="132" t="s">
        <v>1231</v>
      </c>
      <c r="C3022" s="113">
        <v>927439561</v>
      </c>
      <c r="D3022" s="113">
        <v>733503299.61000001</v>
      </c>
    </row>
    <row r="3023" spans="2:4">
      <c r="B3023" s="131" t="s">
        <v>730</v>
      </c>
      <c r="C3023" s="113">
        <v>0</v>
      </c>
      <c r="D3023" s="113">
        <v>0</v>
      </c>
    </row>
    <row r="3024" spans="2:4">
      <c r="B3024" s="132" t="s">
        <v>1236</v>
      </c>
      <c r="C3024" s="113">
        <v>0</v>
      </c>
      <c r="D3024" s="113">
        <v>0</v>
      </c>
    </row>
    <row r="3025" spans="2:4">
      <c r="B3025" s="131" t="s">
        <v>1403</v>
      </c>
      <c r="C3025" s="113">
        <v>0</v>
      </c>
      <c r="D3025" s="113">
        <v>76420851.799999997</v>
      </c>
    </row>
    <row r="3026" spans="2:4">
      <c r="B3026" s="132" t="s">
        <v>1404</v>
      </c>
      <c r="C3026" s="113">
        <v>0</v>
      </c>
      <c r="D3026" s="113">
        <v>76420851.799999997</v>
      </c>
    </row>
    <row r="3027" spans="2:4">
      <c r="B3027" s="131" t="s">
        <v>1401</v>
      </c>
      <c r="C3027" s="113">
        <v>0</v>
      </c>
      <c r="D3027" s="113">
        <v>49672447</v>
      </c>
    </row>
    <row r="3028" spans="2:4">
      <c r="B3028" s="132" t="s">
        <v>1402</v>
      </c>
      <c r="C3028" s="113">
        <v>0</v>
      </c>
      <c r="D3028" s="113">
        <v>49672447</v>
      </c>
    </row>
    <row r="3029" spans="2:4">
      <c r="B3029" s="131" t="s">
        <v>753</v>
      </c>
      <c r="C3029" s="113">
        <v>500000000</v>
      </c>
      <c r="D3029" s="113">
        <v>0</v>
      </c>
    </row>
    <row r="3030" spans="2:4">
      <c r="B3030" s="132" t="s">
        <v>1261</v>
      </c>
      <c r="C3030" s="113">
        <v>500000000</v>
      </c>
      <c r="D3030" s="113">
        <v>0</v>
      </c>
    </row>
    <row r="3031" spans="2:4">
      <c r="B3031" s="131" t="s">
        <v>2698</v>
      </c>
      <c r="C3031" s="113">
        <v>650000000</v>
      </c>
      <c r="D3031" s="113">
        <v>0</v>
      </c>
    </row>
    <row r="3032" spans="2:4">
      <c r="B3032" s="132" t="s">
        <v>1262</v>
      </c>
      <c r="C3032" s="113">
        <v>650000000</v>
      </c>
      <c r="D3032" s="113">
        <v>0</v>
      </c>
    </row>
    <row r="3033" spans="2:4">
      <c r="B3033" s="131" t="s">
        <v>2699</v>
      </c>
      <c r="C3033" s="113">
        <v>0</v>
      </c>
      <c r="D3033" s="113">
        <v>321789104.23000002</v>
      </c>
    </row>
    <row r="3034" spans="2:4">
      <c r="B3034" s="132" t="s">
        <v>1405</v>
      </c>
      <c r="C3034" s="113">
        <v>0</v>
      </c>
      <c r="D3034" s="113">
        <v>321789104.23000002</v>
      </c>
    </row>
    <row r="3035" spans="2:4">
      <c r="B3035" s="131" t="s">
        <v>1406</v>
      </c>
      <c r="C3035" s="113">
        <v>0</v>
      </c>
      <c r="D3035" s="113">
        <v>0</v>
      </c>
    </row>
    <row r="3036" spans="2:4">
      <c r="B3036" s="132" t="s">
        <v>1407</v>
      </c>
      <c r="C3036" s="113">
        <v>0</v>
      </c>
      <c r="D3036" s="113">
        <v>0</v>
      </c>
    </row>
    <row r="3037" spans="2:4">
      <c r="B3037" s="129" t="s">
        <v>290</v>
      </c>
      <c r="C3037" s="130">
        <v>3992706014</v>
      </c>
      <c r="D3037" s="130">
        <v>0</v>
      </c>
    </row>
    <row r="3038" spans="2:4">
      <c r="B3038" s="131" t="s">
        <v>726</v>
      </c>
      <c r="C3038" s="113">
        <v>2528580000</v>
      </c>
      <c r="D3038" s="113">
        <v>0</v>
      </c>
    </row>
    <row r="3039" spans="2:4">
      <c r="B3039" s="132" t="s">
        <v>1228</v>
      </c>
      <c r="C3039" s="113">
        <v>2528580000</v>
      </c>
      <c r="D3039" s="113">
        <v>0</v>
      </c>
    </row>
    <row r="3040" spans="2:4">
      <c r="B3040" s="131" t="s">
        <v>727</v>
      </c>
      <c r="C3040" s="113">
        <v>640094117</v>
      </c>
      <c r="D3040" s="113">
        <v>0</v>
      </c>
    </row>
    <row r="3041" spans="2:4">
      <c r="B3041" s="132" t="s">
        <v>1231</v>
      </c>
      <c r="C3041" s="113">
        <v>640094117</v>
      </c>
      <c r="D3041" s="113">
        <v>0</v>
      </c>
    </row>
    <row r="3042" spans="2:4">
      <c r="B3042" s="131" t="s">
        <v>2671</v>
      </c>
      <c r="C3042" s="113">
        <v>824031897</v>
      </c>
      <c r="D3042" s="113">
        <v>0</v>
      </c>
    </row>
    <row r="3043" spans="2:4">
      <c r="B3043" s="132" t="s">
        <v>1233</v>
      </c>
      <c r="C3043" s="113">
        <v>824031897</v>
      </c>
      <c r="D3043" s="113">
        <v>0</v>
      </c>
    </row>
    <row r="3044" spans="2:4">
      <c r="B3044" s="64" t="s">
        <v>303</v>
      </c>
      <c r="C3044" s="113">
        <v>5486192912</v>
      </c>
      <c r="D3044" s="113">
        <v>1546170534.05</v>
      </c>
    </row>
    <row r="3045" spans="2:4">
      <c r="B3045" s="129" t="s">
        <v>287</v>
      </c>
      <c r="C3045" s="130">
        <v>1799291313</v>
      </c>
      <c r="D3045" s="130">
        <v>1132367512.3999999</v>
      </c>
    </row>
    <row r="3046" spans="2:4">
      <c r="B3046" s="131" t="s">
        <v>288</v>
      </c>
      <c r="C3046" s="113">
        <v>513328625</v>
      </c>
      <c r="D3046" s="113">
        <v>148387129.18000004</v>
      </c>
    </row>
    <row r="3047" spans="2:4">
      <c r="B3047" s="132" t="s">
        <v>1263</v>
      </c>
      <c r="C3047" s="113">
        <v>224334585</v>
      </c>
      <c r="D3047" s="113">
        <v>9652580.4000000004</v>
      </c>
    </row>
    <row r="3048" spans="2:4">
      <c r="B3048" s="132" t="s">
        <v>1264</v>
      </c>
      <c r="C3048" s="113">
        <v>197172551</v>
      </c>
      <c r="D3048" s="113">
        <v>138734548.78000003</v>
      </c>
    </row>
    <row r="3049" spans="2:4">
      <c r="B3049" s="132" t="s">
        <v>1265</v>
      </c>
      <c r="C3049" s="113">
        <v>90670000</v>
      </c>
      <c r="D3049" s="113">
        <v>0</v>
      </c>
    </row>
    <row r="3050" spans="2:4">
      <c r="B3050" s="132" t="s">
        <v>1266</v>
      </c>
      <c r="C3050" s="113">
        <v>1151489</v>
      </c>
      <c r="D3050" s="113">
        <v>0</v>
      </c>
    </row>
    <row r="3051" spans="2:4">
      <c r="B3051" s="131" t="s">
        <v>754</v>
      </c>
      <c r="C3051" s="113">
        <v>27000000</v>
      </c>
      <c r="D3051" s="113">
        <v>5047708.9800000004</v>
      </c>
    </row>
    <row r="3052" spans="2:4">
      <c r="B3052" s="132" t="s">
        <v>1267</v>
      </c>
      <c r="C3052" s="113">
        <v>27000000</v>
      </c>
      <c r="D3052" s="113">
        <v>5047708.9800000004</v>
      </c>
    </row>
    <row r="3053" spans="2:4">
      <c r="B3053" s="131" t="s">
        <v>755</v>
      </c>
      <c r="C3053" s="113">
        <v>118860000</v>
      </c>
      <c r="D3053" s="113">
        <v>11920925.67</v>
      </c>
    </row>
    <row r="3054" spans="2:4">
      <c r="B3054" s="132" t="s">
        <v>1268</v>
      </c>
      <c r="C3054" s="113">
        <v>118860000</v>
      </c>
      <c r="D3054" s="113">
        <v>11920925.67</v>
      </c>
    </row>
    <row r="3055" spans="2:4">
      <c r="B3055" s="131" t="s">
        <v>2700</v>
      </c>
      <c r="C3055" s="113">
        <v>10600000</v>
      </c>
      <c r="D3055" s="113">
        <v>425065</v>
      </c>
    </row>
    <row r="3056" spans="2:4">
      <c r="B3056" s="132" t="s">
        <v>1269</v>
      </c>
      <c r="C3056" s="113">
        <v>10600000</v>
      </c>
      <c r="D3056" s="113">
        <v>425065</v>
      </c>
    </row>
    <row r="3057" spans="2:4">
      <c r="B3057" s="131" t="s">
        <v>756</v>
      </c>
      <c r="C3057" s="113">
        <v>141073469</v>
      </c>
      <c r="D3057" s="113">
        <v>51889470.009999998</v>
      </c>
    </row>
    <row r="3058" spans="2:4">
      <c r="B3058" s="132" t="s">
        <v>1270</v>
      </c>
      <c r="C3058" s="113">
        <v>141073469</v>
      </c>
      <c r="D3058" s="113">
        <v>51889470.009999998</v>
      </c>
    </row>
    <row r="3059" spans="2:4">
      <c r="B3059" s="131" t="s">
        <v>1408</v>
      </c>
      <c r="C3059" s="113">
        <v>0</v>
      </c>
      <c r="D3059" s="113">
        <v>0</v>
      </c>
    </row>
    <row r="3060" spans="2:4">
      <c r="B3060" s="132" t="s">
        <v>1409</v>
      </c>
      <c r="C3060" s="113">
        <v>0</v>
      </c>
      <c r="D3060" s="113">
        <v>0</v>
      </c>
    </row>
    <row r="3061" spans="2:4">
      <c r="B3061" s="131" t="s">
        <v>757</v>
      </c>
      <c r="C3061" s="113">
        <v>70154147</v>
      </c>
      <c r="D3061" s="113">
        <v>0</v>
      </c>
    </row>
    <row r="3062" spans="2:4">
      <c r="B3062" s="132" t="s">
        <v>1271</v>
      </c>
      <c r="C3062" s="113">
        <v>70154147</v>
      </c>
      <c r="D3062" s="113">
        <v>0</v>
      </c>
    </row>
    <row r="3063" spans="2:4">
      <c r="B3063" s="131" t="s">
        <v>2701</v>
      </c>
      <c r="C3063" s="113">
        <v>0</v>
      </c>
      <c r="D3063" s="113">
        <v>25262626.609999999</v>
      </c>
    </row>
    <row r="3064" spans="2:4">
      <c r="B3064" s="132" t="s">
        <v>1410</v>
      </c>
      <c r="C3064" s="113">
        <v>0</v>
      </c>
      <c r="D3064" s="113">
        <v>25262626.609999999</v>
      </c>
    </row>
    <row r="3065" spans="2:4">
      <c r="B3065" s="131" t="s">
        <v>758</v>
      </c>
      <c r="C3065" s="113">
        <v>3061608</v>
      </c>
      <c r="D3065" s="113">
        <v>5335212.0199999996</v>
      </c>
    </row>
    <row r="3066" spans="2:4">
      <c r="B3066" s="132" t="s">
        <v>1272</v>
      </c>
      <c r="C3066" s="113">
        <v>3061608</v>
      </c>
      <c r="D3066" s="113">
        <v>5335212.0199999996</v>
      </c>
    </row>
    <row r="3067" spans="2:4">
      <c r="B3067" s="131" t="s">
        <v>759</v>
      </c>
      <c r="C3067" s="113">
        <v>100000000</v>
      </c>
      <c r="D3067" s="113">
        <v>99595475.689999998</v>
      </c>
    </row>
    <row r="3068" spans="2:4">
      <c r="B3068" s="132" t="s">
        <v>1273</v>
      </c>
      <c r="C3068" s="113">
        <v>100000000</v>
      </c>
      <c r="D3068" s="113">
        <v>99595475.689999998</v>
      </c>
    </row>
    <row r="3069" spans="2:4">
      <c r="B3069" s="131" t="s">
        <v>760</v>
      </c>
      <c r="C3069" s="113">
        <v>505213464</v>
      </c>
      <c r="D3069" s="113">
        <v>185432776.13</v>
      </c>
    </row>
    <row r="3070" spans="2:4">
      <c r="B3070" s="132" t="s">
        <v>1274</v>
      </c>
      <c r="C3070" s="113">
        <v>505213464</v>
      </c>
      <c r="D3070" s="113">
        <v>185432776.13</v>
      </c>
    </row>
    <row r="3071" spans="2:4">
      <c r="B3071" s="131" t="s">
        <v>1411</v>
      </c>
      <c r="C3071" s="113">
        <v>0</v>
      </c>
      <c r="D3071" s="113">
        <v>164791528.03</v>
      </c>
    </row>
    <row r="3072" spans="2:4">
      <c r="B3072" s="132" t="s">
        <v>1412</v>
      </c>
      <c r="C3072" s="113">
        <v>0</v>
      </c>
      <c r="D3072" s="113">
        <v>164791528.03</v>
      </c>
    </row>
    <row r="3073" spans="2:4">
      <c r="B3073" s="131" t="s">
        <v>3141</v>
      </c>
      <c r="C3073" s="113">
        <v>0</v>
      </c>
      <c r="D3073" s="113">
        <v>0</v>
      </c>
    </row>
    <row r="3074" spans="2:4">
      <c r="B3074" s="132" t="s">
        <v>3142</v>
      </c>
      <c r="C3074" s="113">
        <v>0</v>
      </c>
      <c r="D3074" s="113">
        <v>0</v>
      </c>
    </row>
    <row r="3075" spans="2:4">
      <c r="B3075" s="131" t="s">
        <v>3143</v>
      </c>
      <c r="C3075" s="113">
        <v>0</v>
      </c>
      <c r="D3075" s="113">
        <v>0</v>
      </c>
    </row>
    <row r="3076" spans="2:4">
      <c r="B3076" s="132" t="s">
        <v>3144</v>
      </c>
      <c r="C3076" s="113">
        <v>0</v>
      </c>
      <c r="D3076" s="113">
        <v>0</v>
      </c>
    </row>
    <row r="3077" spans="2:4">
      <c r="B3077" s="131" t="s">
        <v>3145</v>
      </c>
      <c r="C3077" s="113">
        <v>0</v>
      </c>
      <c r="D3077" s="113">
        <v>0</v>
      </c>
    </row>
    <row r="3078" spans="2:4">
      <c r="B3078" s="132" t="s">
        <v>3146</v>
      </c>
      <c r="C3078" s="113">
        <v>0</v>
      </c>
      <c r="D3078" s="113">
        <v>0</v>
      </c>
    </row>
    <row r="3079" spans="2:4">
      <c r="B3079" s="131" t="s">
        <v>3147</v>
      </c>
      <c r="C3079" s="113">
        <v>0</v>
      </c>
      <c r="D3079" s="113">
        <v>0</v>
      </c>
    </row>
    <row r="3080" spans="2:4">
      <c r="B3080" s="132" t="s">
        <v>3148</v>
      </c>
      <c r="C3080" s="113">
        <v>0</v>
      </c>
      <c r="D3080" s="113">
        <v>0</v>
      </c>
    </row>
    <row r="3081" spans="2:4">
      <c r="B3081" s="131" t="s">
        <v>3149</v>
      </c>
      <c r="C3081" s="113">
        <v>0</v>
      </c>
      <c r="D3081" s="113">
        <v>0</v>
      </c>
    </row>
    <row r="3082" spans="2:4">
      <c r="B3082" s="132" t="s">
        <v>3150</v>
      </c>
      <c r="C3082" s="113">
        <v>0</v>
      </c>
      <c r="D3082" s="113">
        <v>0</v>
      </c>
    </row>
    <row r="3083" spans="2:4">
      <c r="B3083" s="131" t="s">
        <v>3151</v>
      </c>
      <c r="C3083" s="113">
        <v>0</v>
      </c>
      <c r="D3083" s="113">
        <v>0</v>
      </c>
    </row>
    <row r="3084" spans="2:4">
      <c r="B3084" s="132" t="s">
        <v>3152</v>
      </c>
      <c r="C3084" s="113">
        <v>0</v>
      </c>
      <c r="D3084" s="113">
        <v>0</v>
      </c>
    </row>
    <row r="3085" spans="2:4">
      <c r="B3085" s="131" t="s">
        <v>761</v>
      </c>
      <c r="C3085" s="113">
        <v>310000000</v>
      </c>
      <c r="D3085" s="113">
        <v>397430689.02999997</v>
      </c>
    </row>
    <row r="3086" spans="2:4">
      <c r="B3086" s="132" t="s">
        <v>1275</v>
      </c>
      <c r="C3086" s="113">
        <v>310000000</v>
      </c>
      <c r="D3086" s="113">
        <v>397430689.02999997</v>
      </c>
    </row>
    <row r="3087" spans="2:4">
      <c r="B3087" s="131" t="s">
        <v>3153</v>
      </c>
      <c r="C3087" s="113">
        <v>0</v>
      </c>
      <c r="D3087" s="113">
        <v>0</v>
      </c>
    </row>
    <row r="3088" spans="2:4">
      <c r="B3088" s="132" t="s">
        <v>3154</v>
      </c>
      <c r="C3088" s="113">
        <v>0</v>
      </c>
      <c r="D3088" s="113">
        <v>0</v>
      </c>
    </row>
    <row r="3089" spans="2:4">
      <c r="B3089" s="131" t="s">
        <v>1316</v>
      </c>
      <c r="C3089" s="113">
        <v>0</v>
      </c>
      <c r="D3089" s="113">
        <v>32586195.809999999</v>
      </c>
    </row>
    <row r="3090" spans="2:4">
      <c r="B3090" s="132" t="s">
        <v>1317</v>
      </c>
      <c r="C3090" s="113">
        <v>0</v>
      </c>
      <c r="D3090" s="113">
        <v>32586195.809999999</v>
      </c>
    </row>
    <row r="3091" spans="2:4">
      <c r="B3091" s="131" t="s">
        <v>2702</v>
      </c>
      <c r="C3091" s="113">
        <v>0</v>
      </c>
      <c r="D3091" s="113">
        <v>4262710.24</v>
      </c>
    </row>
    <row r="3092" spans="2:4">
      <c r="B3092" s="132" t="s">
        <v>2703</v>
      </c>
      <c r="C3092" s="113">
        <v>0</v>
      </c>
      <c r="D3092" s="113">
        <v>4262710.24</v>
      </c>
    </row>
    <row r="3093" spans="2:4">
      <c r="B3093" s="129" t="s">
        <v>304</v>
      </c>
      <c r="C3093" s="130">
        <v>1212640000</v>
      </c>
      <c r="D3093" s="130">
        <v>396270571.40999997</v>
      </c>
    </row>
    <row r="3094" spans="2:4">
      <c r="B3094" s="131" t="s">
        <v>1408</v>
      </c>
      <c r="C3094" s="113">
        <v>0</v>
      </c>
      <c r="D3094" s="113">
        <v>27670453.009999998</v>
      </c>
    </row>
    <row r="3095" spans="2:4">
      <c r="B3095" s="132" t="s">
        <v>1409</v>
      </c>
      <c r="C3095" s="113">
        <v>0</v>
      </c>
      <c r="D3095" s="113">
        <v>27670453.009999998</v>
      </c>
    </row>
    <row r="3096" spans="2:4">
      <c r="B3096" s="131" t="s">
        <v>762</v>
      </c>
      <c r="C3096" s="113">
        <v>1212640000</v>
      </c>
      <c r="D3096" s="113">
        <v>368600118.39999998</v>
      </c>
    </row>
    <row r="3097" spans="2:4">
      <c r="B3097" s="132" t="s">
        <v>1276</v>
      </c>
      <c r="C3097" s="113">
        <v>1212640000</v>
      </c>
      <c r="D3097" s="113">
        <v>368600118.39999998</v>
      </c>
    </row>
    <row r="3098" spans="2:4">
      <c r="B3098" s="131" t="s">
        <v>1492</v>
      </c>
      <c r="C3098" s="113">
        <v>0</v>
      </c>
      <c r="D3098" s="113">
        <v>0</v>
      </c>
    </row>
    <row r="3099" spans="2:4">
      <c r="B3099" s="132" t="s">
        <v>1493</v>
      </c>
      <c r="C3099" s="113">
        <v>0</v>
      </c>
      <c r="D3099" s="113">
        <v>0</v>
      </c>
    </row>
    <row r="3100" spans="2:4">
      <c r="B3100" s="129" t="s">
        <v>290</v>
      </c>
      <c r="C3100" s="130">
        <v>2135293594</v>
      </c>
      <c r="D3100" s="130">
        <v>0</v>
      </c>
    </row>
    <row r="3101" spans="2:4">
      <c r="B3101" s="131" t="s">
        <v>288</v>
      </c>
      <c r="C3101" s="113">
        <v>734633212</v>
      </c>
      <c r="D3101" s="113">
        <v>0</v>
      </c>
    </row>
    <row r="3102" spans="2:4">
      <c r="B3102" s="132" t="s">
        <v>1265</v>
      </c>
      <c r="C3102" s="113">
        <v>191842760</v>
      </c>
      <c r="D3102" s="113">
        <v>0</v>
      </c>
    </row>
    <row r="3103" spans="2:4">
      <c r="B3103" s="132" t="s">
        <v>1277</v>
      </c>
      <c r="C3103" s="113">
        <v>11390001</v>
      </c>
      <c r="D3103" s="113">
        <v>0</v>
      </c>
    </row>
    <row r="3104" spans="2:4">
      <c r="B3104" s="132" t="s">
        <v>1278</v>
      </c>
      <c r="C3104" s="113">
        <v>341700000</v>
      </c>
      <c r="D3104" s="113">
        <v>0</v>
      </c>
    </row>
    <row r="3105" spans="2:4">
      <c r="B3105" s="132" t="s">
        <v>1279</v>
      </c>
      <c r="C3105" s="113">
        <v>189700451</v>
      </c>
      <c r="D3105" s="113">
        <v>0</v>
      </c>
    </row>
    <row r="3106" spans="2:4">
      <c r="B3106" s="131" t="s">
        <v>2704</v>
      </c>
      <c r="C3106" s="113">
        <v>494239584</v>
      </c>
      <c r="D3106" s="113">
        <v>0</v>
      </c>
    </row>
    <row r="3107" spans="2:4">
      <c r="B3107" s="132" t="s">
        <v>1280</v>
      </c>
      <c r="C3107" s="113">
        <v>494239584</v>
      </c>
      <c r="D3107" s="113">
        <v>0</v>
      </c>
    </row>
    <row r="3108" spans="2:4">
      <c r="B3108" s="131" t="s">
        <v>763</v>
      </c>
      <c r="C3108" s="113">
        <v>284750000</v>
      </c>
      <c r="D3108" s="113">
        <v>0</v>
      </c>
    </row>
    <row r="3109" spans="2:4">
      <c r="B3109" s="132" t="s">
        <v>1281</v>
      </c>
      <c r="C3109" s="113">
        <v>284750000</v>
      </c>
      <c r="D3109" s="113">
        <v>0</v>
      </c>
    </row>
    <row r="3110" spans="2:4">
      <c r="B3110" s="131" t="s">
        <v>757</v>
      </c>
      <c r="C3110" s="113">
        <v>599024937</v>
      </c>
      <c r="D3110" s="113">
        <v>0</v>
      </c>
    </row>
    <row r="3111" spans="2:4">
      <c r="B3111" s="132" t="s">
        <v>1271</v>
      </c>
      <c r="C3111" s="113">
        <v>599024937</v>
      </c>
      <c r="D3111" s="113">
        <v>0</v>
      </c>
    </row>
    <row r="3112" spans="2:4">
      <c r="B3112" s="131" t="s">
        <v>764</v>
      </c>
      <c r="C3112" s="113">
        <v>22645861</v>
      </c>
      <c r="D3112" s="113">
        <v>0</v>
      </c>
    </row>
    <row r="3113" spans="2:4">
      <c r="B3113" s="132" t="s">
        <v>1271</v>
      </c>
      <c r="C3113" s="113">
        <v>22645861</v>
      </c>
      <c r="D3113" s="113">
        <v>0</v>
      </c>
    </row>
    <row r="3114" spans="2:4">
      <c r="B3114" s="129" t="s">
        <v>291</v>
      </c>
      <c r="C3114" s="130">
        <v>338968005</v>
      </c>
      <c r="D3114" s="130">
        <v>17532450.239999998</v>
      </c>
    </row>
    <row r="3115" spans="2:4">
      <c r="B3115" s="131" t="s">
        <v>288</v>
      </c>
      <c r="C3115" s="113">
        <v>246986005</v>
      </c>
      <c r="D3115" s="113">
        <v>17532450.239999998</v>
      </c>
    </row>
    <row r="3116" spans="2:4">
      <c r="B3116" s="132" t="s">
        <v>1293</v>
      </c>
      <c r="C3116" s="113">
        <v>0</v>
      </c>
      <c r="D3116" s="113">
        <v>17532450.239999998</v>
      </c>
    </row>
    <row r="3117" spans="2:4">
      <c r="B3117" s="132" t="s">
        <v>1263</v>
      </c>
      <c r="C3117" s="113">
        <v>149416094</v>
      </c>
      <c r="D3117" s="113">
        <v>0</v>
      </c>
    </row>
    <row r="3118" spans="2:4">
      <c r="B3118" s="132" t="s">
        <v>1265</v>
      </c>
      <c r="C3118" s="113">
        <v>3700450</v>
      </c>
      <c r="D3118" s="113">
        <v>0</v>
      </c>
    </row>
    <row r="3119" spans="2:4">
      <c r="B3119" s="132" t="s">
        <v>1282</v>
      </c>
      <c r="C3119" s="113">
        <v>11376400</v>
      </c>
      <c r="D3119" s="113">
        <v>0</v>
      </c>
    </row>
    <row r="3120" spans="2:4">
      <c r="B3120" s="132" t="s">
        <v>1283</v>
      </c>
      <c r="C3120" s="113">
        <v>2666438</v>
      </c>
      <c r="D3120" s="113">
        <v>0</v>
      </c>
    </row>
    <row r="3121" spans="2:4">
      <c r="B3121" s="132" t="s">
        <v>1284</v>
      </c>
      <c r="C3121" s="113">
        <v>13325441</v>
      </c>
      <c r="D3121" s="113">
        <v>0</v>
      </c>
    </row>
    <row r="3122" spans="2:4">
      <c r="B3122" s="132" t="s">
        <v>1285</v>
      </c>
      <c r="C3122" s="113">
        <v>14115025</v>
      </c>
      <c r="D3122" s="113">
        <v>0</v>
      </c>
    </row>
    <row r="3123" spans="2:4">
      <c r="B3123" s="132" t="s">
        <v>1286</v>
      </c>
      <c r="C3123" s="113">
        <v>3366195</v>
      </c>
      <c r="D3123" s="113">
        <v>0</v>
      </c>
    </row>
    <row r="3124" spans="2:4">
      <c r="B3124" s="132" t="s">
        <v>1287</v>
      </c>
      <c r="C3124" s="113">
        <v>11900180</v>
      </c>
      <c r="D3124" s="113">
        <v>0</v>
      </c>
    </row>
    <row r="3125" spans="2:4">
      <c r="B3125" s="132" t="s">
        <v>1266</v>
      </c>
      <c r="C3125" s="113">
        <v>4325363</v>
      </c>
      <c r="D3125" s="113">
        <v>0</v>
      </c>
    </row>
    <row r="3126" spans="2:4">
      <c r="B3126" s="132" t="s">
        <v>1288</v>
      </c>
      <c r="C3126" s="113">
        <v>32794419</v>
      </c>
      <c r="D3126" s="113">
        <v>0</v>
      </c>
    </row>
    <row r="3127" spans="2:4">
      <c r="B3127" s="131" t="s">
        <v>2705</v>
      </c>
      <c r="C3127" s="113">
        <v>91982000</v>
      </c>
      <c r="D3127" s="113">
        <v>0</v>
      </c>
    </row>
    <row r="3128" spans="2:4">
      <c r="B3128" s="132" t="s">
        <v>1289</v>
      </c>
      <c r="C3128" s="113">
        <v>91982000</v>
      </c>
      <c r="D3128" s="113">
        <v>0</v>
      </c>
    </row>
    <row r="3129" spans="2:4">
      <c r="B3129" s="123" t="s">
        <v>1290</v>
      </c>
      <c r="C3129" s="124">
        <v>155685242330</v>
      </c>
      <c r="D3129" s="124">
        <v>55777930989.390007</v>
      </c>
    </row>
    <row r="3130" spans="2:4">
      <c r="B3130" s="66" t="s">
        <v>285</v>
      </c>
      <c r="C3130" s="115">
        <v>155685242330</v>
      </c>
      <c r="D3130" s="115">
        <v>55777930989.390007</v>
      </c>
    </row>
    <row r="3131" spans="2:4">
      <c r="B3131" s="64" t="s">
        <v>3180</v>
      </c>
      <c r="C3131" s="113">
        <v>152185242330</v>
      </c>
      <c r="D3131" s="113">
        <v>53777930989.390007</v>
      </c>
    </row>
    <row r="3132" spans="2:4">
      <c r="B3132" s="129" t="s">
        <v>287</v>
      </c>
      <c r="C3132" s="130">
        <v>15742026236</v>
      </c>
      <c r="D3132" s="130">
        <v>3845108890.6300001</v>
      </c>
    </row>
    <row r="3133" spans="2:4">
      <c r="B3133" s="131" t="s">
        <v>288</v>
      </c>
      <c r="C3133" s="113">
        <v>15742026236</v>
      </c>
      <c r="D3133" s="113">
        <v>3845108890.6300001</v>
      </c>
    </row>
    <row r="3134" spans="2:4">
      <c r="B3134" s="132" t="s">
        <v>3179</v>
      </c>
      <c r="C3134" s="113">
        <v>15742026236</v>
      </c>
      <c r="D3134" s="113">
        <v>3845108890.6300001</v>
      </c>
    </row>
    <row r="3135" spans="2:4">
      <c r="B3135" s="129" t="s">
        <v>304</v>
      </c>
      <c r="C3135" s="130">
        <v>15492228311</v>
      </c>
      <c r="D3135" s="130">
        <v>1469772227.8099999</v>
      </c>
    </row>
    <row r="3136" spans="2:4">
      <c r="B3136" s="131" t="s">
        <v>288</v>
      </c>
      <c r="C3136" s="113">
        <v>15492228311</v>
      </c>
      <c r="D3136" s="113">
        <v>1469772227.8099999</v>
      </c>
    </row>
    <row r="3137" spans="2:4">
      <c r="B3137" s="132" t="s">
        <v>3179</v>
      </c>
      <c r="C3137" s="113">
        <v>15492228311</v>
      </c>
      <c r="D3137" s="113">
        <v>1469772227.8099999</v>
      </c>
    </row>
    <row r="3138" spans="2:4">
      <c r="B3138" s="129" t="s">
        <v>290</v>
      </c>
      <c r="C3138" s="130">
        <v>120950987783</v>
      </c>
      <c r="D3138" s="130">
        <v>48463049870.950005</v>
      </c>
    </row>
    <row r="3139" spans="2:4">
      <c r="B3139" s="131" t="s">
        <v>288</v>
      </c>
      <c r="C3139" s="113">
        <v>120950987783</v>
      </c>
      <c r="D3139" s="113">
        <v>48463049870.950005</v>
      </c>
    </row>
    <row r="3140" spans="2:4">
      <c r="B3140" s="132" t="s">
        <v>3179</v>
      </c>
      <c r="C3140" s="113">
        <v>120950987783</v>
      </c>
      <c r="D3140" s="113">
        <v>48463049870.950005</v>
      </c>
    </row>
    <row r="3141" spans="2:4">
      <c r="B3141" s="129" t="s">
        <v>1494</v>
      </c>
      <c r="C3141" s="130">
        <v>0</v>
      </c>
      <c r="D3141" s="130">
        <v>0</v>
      </c>
    </row>
    <row r="3142" spans="2:4">
      <c r="B3142" s="131" t="s">
        <v>288</v>
      </c>
      <c r="C3142" s="113">
        <v>0</v>
      </c>
      <c r="D3142" s="113">
        <v>0</v>
      </c>
    </row>
    <row r="3143" spans="2:4">
      <c r="B3143" s="132" t="s">
        <v>3179</v>
      </c>
      <c r="C3143" s="113">
        <v>0</v>
      </c>
      <c r="D3143" s="113">
        <v>0</v>
      </c>
    </row>
    <row r="3144" spans="2:4">
      <c r="B3144" s="64" t="s">
        <v>303</v>
      </c>
      <c r="C3144" s="113">
        <v>3500000000</v>
      </c>
      <c r="D3144" s="113">
        <v>2000000000</v>
      </c>
    </row>
    <row r="3145" spans="2:4">
      <c r="B3145" s="129" t="s">
        <v>287</v>
      </c>
      <c r="C3145" s="130">
        <v>3000000000</v>
      </c>
      <c r="D3145" s="130">
        <v>2000000000</v>
      </c>
    </row>
    <row r="3146" spans="2:4">
      <c r="B3146" s="131" t="s">
        <v>288</v>
      </c>
      <c r="C3146" s="113">
        <v>3000000000</v>
      </c>
      <c r="D3146" s="113">
        <v>2000000000</v>
      </c>
    </row>
    <row r="3147" spans="2:4">
      <c r="B3147" s="132" t="s">
        <v>3179</v>
      </c>
      <c r="C3147" s="113">
        <v>3000000000</v>
      </c>
      <c r="D3147" s="113">
        <v>2000000000</v>
      </c>
    </row>
    <row r="3148" spans="2:4">
      <c r="B3148" s="129" t="s">
        <v>289</v>
      </c>
      <c r="C3148" s="130">
        <v>500000000</v>
      </c>
      <c r="D3148" s="130">
        <v>0</v>
      </c>
    </row>
    <row r="3149" spans="2:4">
      <c r="B3149" s="131" t="s">
        <v>288</v>
      </c>
      <c r="C3149" s="113">
        <v>500000000</v>
      </c>
      <c r="D3149" s="113">
        <v>0</v>
      </c>
    </row>
    <row r="3150" spans="2:4">
      <c r="B3150" s="132" t="s">
        <v>3179</v>
      </c>
      <c r="C3150" s="113">
        <v>500000000</v>
      </c>
      <c r="D3150" s="113">
        <v>0</v>
      </c>
    </row>
    <row r="3151" spans="2:4">
      <c r="B3151" s="35" t="s">
        <v>765</v>
      </c>
      <c r="C3151" s="125">
        <v>1403263338155</v>
      </c>
      <c r="D3151" s="125">
        <v>589586610909.00989</v>
      </c>
    </row>
    <row r="3152" spans="2:4">
      <c r="B3152" s="117" t="s">
        <v>27</v>
      </c>
      <c r="C3152" s="116"/>
      <c r="D3152" s="116"/>
    </row>
    <row r="3153" spans="2:4">
      <c r="B3153" s="146" t="s">
        <v>3173</v>
      </c>
      <c r="C3153" s="146"/>
      <c r="D3153" s="146"/>
    </row>
    <row r="3154" spans="2:4">
      <c r="B3154" s="146" t="s">
        <v>3176</v>
      </c>
      <c r="C3154" s="146"/>
      <c r="D3154" s="146"/>
    </row>
    <row r="3155" spans="2:4">
      <c r="B3155" s="137" t="s">
        <v>29</v>
      </c>
      <c r="C3155" s="137"/>
      <c r="D3155" s="137"/>
    </row>
  </sheetData>
  <mergeCells count="12">
    <mergeCell ref="B3155:D3155"/>
    <mergeCell ref="B3153:D3153"/>
    <mergeCell ref="B3154:D3154"/>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G40" sqref="G40"/>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8" t="s">
        <v>0</v>
      </c>
      <c r="B1" s="138"/>
      <c r="C1" s="138"/>
      <c r="D1" s="138"/>
      <c r="E1" s="138"/>
      <c r="F1" s="3"/>
    </row>
    <row r="2" spans="1:8" ht="21" customHeight="1">
      <c r="A2" s="139" t="s">
        <v>1</v>
      </c>
      <c r="B2" s="139"/>
      <c r="C2" s="139"/>
      <c r="D2" s="139"/>
      <c r="E2" s="139"/>
      <c r="F2" s="2"/>
      <c r="H2" s="12">
        <v>0</v>
      </c>
    </row>
    <row r="3" spans="1:8" ht="15" customHeight="1">
      <c r="A3" s="147" t="s">
        <v>2</v>
      </c>
      <c r="B3" s="147"/>
      <c r="C3" s="147"/>
      <c r="D3" s="147"/>
      <c r="E3" s="147"/>
      <c r="F3" s="1"/>
    </row>
    <row r="5" spans="1:8" ht="18.75" customHeight="1">
      <c r="A5" s="149" t="s">
        <v>766</v>
      </c>
      <c r="B5" s="149"/>
      <c r="C5" s="149"/>
      <c r="D5" s="149"/>
      <c r="E5" s="149"/>
      <c r="F5" s="4"/>
    </row>
    <row r="6" spans="1:8" ht="18.75">
      <c r="A6" s="142" t="s">
        <v>3175</v>
      </c>
      <c r="B6" s="142"/>
      <c r="C6" s="142"/>
      <c r="D6" s="142"/>
      <c r="E6" s="142"/>
      <c r="F6" s="5"/>
    </row>
    <row r="7" spans="1:8" ht="15.75">
      <c r="A7" s="151" t="s">
        <v>5</v>
      </c>
      <c r="B7" s="151"/>
      <c r="C7" s="151"/>
      <c r="D7" s="151"/>
      <c r="E7" s="151"/>
      <c r="F7" s="6"/>
    </row>
    <row r="10" spans="1:8" ht="15" customHeight="1">
      <c r="B10" s="150" t="s">
        <v>6</v>
      </c>
      <c r="C10" s="53" t="s">
        <v>7</v>
      </c>
      <c r="D10" s="152" t="s">
        <v>8</v>
      </c>
    </row>
    <row r="11" spans="1:8" ht="14.45" customHeight="1">
      <c r="B11" s="150"/>
      <c r="C11" s="59" t="s">
        <v>9</v>
      </c>
      <c r="D11" s="152"/>
    </row>
    <row r="12" spans="1:8" ht="14.45" customHeight="1">
      <c r="B12" s="23" t="s">
        <v>15</v>
      </c>
      <c r="C12" s="20">
        <v>45219.838792000002</v>
      </c>
      <c r="D12" s="29">
        <f>D14</f>
        <v>21470.424121489999</v>
      </c>
      <c r="E12" s="47"/>
    </row>
    <row r="13" spans="1:8" s="7" customFormat="1" ht="14.45" customHeight="1">
      <c r="B13" s="109" t="s">
        <v>767</v>
      </c>
      <c r="C13" s="110">
        <v>44379.838792000002</v>
      </c>
      <c r="D13" s="111">
        <f>D14</f>
        <v>21470.424121489999</v>
      </c>
      <c r="E13" s="47"/>
      <c r="F13"/>
    </row>
    <row r="14" spans="1:8" s="7" customFormat="1">
      <c r="B14" s="24" t="s">
        <v>768</v>
      </c>
      <c r="C14" s="38">
        <v>44379.838792000002</v>
      </c>
      <c r="D14" s="38">
        <f>D15+D21+D29</f>
        <v>21470.424121489999</v>
      </c>
      <c r="E14" s="47"/>
      <c r="F14"/>
    </row>
    <row r="15" spans="1:8" s="7" customFormat="1">
      <c r="B15" s="118" t="s">
        <v>769</v>
      </c>
      <c r="C15" s="28">
        <v>1457.0259960000001</v>
      </c>
      <c r="D15" s="28">
        <f>SUM(D16:D20)</f>
        <v>639.14895200000001</v>
      </c>
      <c r="E15" s="47"/>
      <c r="F15"/>
    </row>
    <row r="16" spans="1:8" s="7" customFormat="1">
      <c r="B16" s="65" t="s">
        <v>770</v>
      </c>
      <c r="C16" s="30">
        <v>399.99599999999998</v>
      </c>
      <c r="D16" s="105">
        <v>199.29159999999999</v>
      </c>
      <c r="E16" s="47"/>
      <c r="F16"/>
    </row>
    <row r="17" spans="2:9" s="7" customFormat="1">
      <c r="B17" s="65" t="s">
        <v>771</v>
      </c>
      <c r="C17" s="30">
        <v>683.82999600000005</v>
      </c>
      <c r="D17" s="105">
        <v>271.09147999999999</v>
      </c>
      <c r="E17" s="47"/>
      <c r="F17"/>
    </row>
    <row r="18" spans="2:9" s="7" customFormat="1">
      <c r="B18" s="65" t="s">
        <v>772</v>
      </c>
      <c r="C18" s="30">
        <v>153.78</v>
      </c>
      <c r="D18" s="105">
        <v>63.997500000000002</v>
      </c>
      <c r="E18" s="47"/>
      <c r="F18"/>
    </row>
    <row r="19" spans="2:9" s="7" customFormat="1">
      <c r="B19" s="65" t="s">
        <v>773</v>
      </c>
      <c r="C19" s="30">
        <v>172.62</v>
      </c>
      <c r="D19" s="105">
        <v>83.332499999999996</v>
      </c>
      <c r="E19" s="47"/>
      <c r="F19"/>
    </row>
    <row r="20" spans="2:9" s="7" customFormat="1">
      <c r="B20" s="65" t="s">
        <v>774</v>
      </c>
      <c r="C20" s="30">
        <v>46.8</v>
      </c>
      <c r="D20" s="105">
        <v>21.435872</v>
      </c>
      <c r="E20" s="47"/>
      <c r="F20"/>
    </row>
    <row r="21" spans="2:9" s="7" customFormat="1">
      <c r="B21" s="118" t="s">
        <v>775</v>
      </c>
      <c r="C21" s="28">
        <v>42922.812795999998</v>
      </c>
      <c r="D21" s="28">
        <f>SUM(D22:D26)</f>
        <v>20831.27516949</v>
      </c>
      <c r="E21" s="47"/>
      <c r="F21"/>
      <c r="I21" s="54"/>
    </row>
    <row r="22" spans="2:9" s="7" customFormat="1">
      <c r="B22" s="65" t="s">
        <v>776</v>
      </c>
      <c r="C22" s="30">
        <v>30690</v>
      </c>
      <c r="D22" s="105">
        <v>15218.0967</v>
      </c>
      <c r="E22" s="47"/>
      <c r="F22"/>
    </row>
    <row r="23" spans="2:9" s="7" customFormat="1">
      <c r="B23" s="65" t="s">
        <v>777</v>
      </c>
      <c r="C23" s="30">
        <v>84</v>
      </c>
      <c r="D23" s="105">
        <v>39.525849999999998</v>
      </c>
      <c r="E23" s="47"/>
      <c r="F23"/>
    </row>
    <row r="24" spans="2:9" s="7" customFormat="1">
      <c r="B24" s="65" t="s">
        <v>1291</v>
      </c>
      <c r="C24" s="113">
        <v>0</v>
      </c>
      <c r="D24" s="105">
        <v>21.63</v>
      </c>
      <c r="E24" s="47"/>
      <c r="F24"/>
    </row>
    <row r="25" spans="2:9" s="7" customFormat="1">
      <c r="B25" s="65" t="s">
        <v>778</v>
      </c>
      <c r="C25" s="30">
        <v>7613.0186400000002</v>
      </c>
      <c r="D25" s="105">
        <v>3655.09647</v>
      </c>
      <c r="E25" s="47"/>
      <c r="F25"/>
    </row>
    <row r="26" spans="2:9" s="7" customFormat="1">
      <c r="B26" s="65" t="s">
        <v>779</v>
      </c>
      <c r="C26" s="30">
        <v>4535.7941559999999</v>
      </c>
      <c r="D26" s="105">
        <v>1896.9261494900002</v>
      </c>
      <c r="E26" s="47"/>
      <c r="F26"/>
    </row>
    <row r="27" spans="2:9" s="7" customFormat="1">
      <c r="B27" s="109" t="s">
        <v>58</v>
      </c>
      <c r="C27" s="110">
        <v>840</v>
      </c>
      <c r="D27" s="111">
        <v>0</v>
      </c>
      <c r="E27" s="47"/>
      <c r="F27"/>
    </row>
    <row r="28" spans="2:9" s="7" customFormat="1">
      <c r="B28" s="24" t="s">
        <v>781</v>
      </c>
      <c r="C28" s="38">
        <v>840</v>
      </c>
      <c r="D28" s="38">
        <v>0</v>
      </c>
      <c r="E28" s="47"/>
      <c r="F28"/>
    </row>
    <row r="29" spans="2:9" s="7" customFormat="1">
      <c r="B29" s="118"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4">
        <f>D13+D27</f>
        <v>21470.424121489999</v>
      </c>
      <c r="E32" s="47"/>
    </row>
    <row r="33" spans="2:6">
      <c r="B33" s="15" t="s">
        <v>27</v>
      </c>
      <c r="C33" s="16"/>
      <c r="D33" s="16"/>
      <c r="F33" s="11"/>
    </row>
    <row r="34" spans="2:6" ht="31.15" customHeight="1">
      <c r="B34" s="146" t="s">
        <v>3173</v>
      </c>
      <c r="C34" s="146"/>
      <c r="D34" s="146"/>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84AE1-4CA1-4877-917E-EACE52255611}">
  <dimension ref="A1:F51"/>
  <sheetViews>
    <sheetView showGridLines="0" zoomScaleNormal="100" workbookViewId="0">
      <selection activeCell="D18" sqref="D18"/>
    </sheetView>
  </sheetViews>
  <sheetFormatPr baseColWidth="10" defaultColWidth="11.42578125" defaultRowHeight="15"/>
  <cols>
    <col min="1" max="1" width="77.28515625" bestFit="1" customWidth="1"/>
    <col min="2" max="2" width="23"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8" t="s">
        <v>0</v>
      </c>
      <c r="B1" s="138"/>
      <c r="C1" s="138"/>
      <c r="D1" s="138"/>
      <c r="E1" s="138"/>
      <c r="F1" s="138"/>
    </row>
    <row r="2" spans="1:6" ht="21" customHeight="1">
      <c r="A2" s="139" t="s">
        <v>1</v>
      </c>
      <c r="B2" s="139"/>
      <c r="C2" s="139"/>
      <c r="D2" s="139"/>
      <c r="E2" s="139"/>
      <c r="F2" s="139"/>
    </row>
    <row r="3" spans="1:6" ht="15" customHeight="1">
      <c r="A3" s="147" t="s">
        <v>2</v>
      </c>
      <c r="B3" s="147"/>
      <c r="C3" s="147"/>
      <c r="D3" s="147"/>
      <c r="E3" s="147"/>
      <c r="F3" s="147"/>
    </row>
    <row r="5" spans="1:6" ht="18.75" customHeight="1">
      <c r="A5" s="149" t="s">
        <v>30</v>
      </c>
      <c r="B5" s="149"/>
      <c r="C5" s="149"/>
      <c r="D5" s="149"/>
      <c r="E5" s="149"/>
      <c r="F5" s="149"/>
    </row>
    <row r="6" spans="1:6" ht="18.75">
      <c r="A6" s="149" t="s">
        <v>3155</v>
      </c>
      <c r="B6" s="149"/>
      <c r="C6" s="149"/>
      <c r="D6" s="149"/>
      <c r="E6" s="149"/>
      <c r="F6" s="149"/>
    </row>
    <row r="7" spans="1:6" ht="18.75" customHeight="1">
      <c r="A7" s="153" t="s">
        <v>3177</v>
      </c>
      <c r="B7" s="153"/>
      <c r="C7" s="153"/>
      <c r="D7" s="153"/>
      <c r="E7" s="153"/>
      <c r="F7" s="153"/>
    </row>
    <row r="8" spans="1:6" ht="18.75" customHeight="1">
      <c r="A8" s="153" t="s">
        <v>3178</v>
      </c>
      <c r="B8" s="153"/>
      <c r="C8" s="153"/>
      <c r="D8" s="153"/>
      <c r="E8" s="153"/>
      <c r="F8" s="153"/>
    </row>
    <row r="9" spans="1:6" ht="15.75">
      <c r="A9" s="151" t="s">
        <v>3156</v>
      </c>
      <c r="B9" s="151"/>
      <c r="C9" s="151"/>
      <c r="D9" s="151"/>
      <c r="E9" s="151"/>
      <c r="F9" s="151"/>
    </row>
    <row r="12" spans="1:6">
      <c r="D12" s="12"/>
    </row>
    <row r="15" spans="1:6">
      <c r="A15" s="136" t="s">
        <v>3157</v>
      </c>
      <c r="B15" t="s">
        <v>3158</v>
      </c>
      <c r="C15" t="s">
        <v>3159</v>
      </c>
    </row>
    <row r="16" spans="1:6">
      <c r="A16" s="133" t="s">
        <v>3160</v>
      </c>
      <c r="B16" s="50">
        <v>1403263338155</v>
      </c>
      <c r="C16" s="50">
        <v>589586610909.01025</v>
      </c>
    </row>
    <row r="17" spans="1:6">
      <c r="A17" s="134" t="s">
        <v>15</v>
      </c>
      <c r="B17" s="50">
        <v>1247578095825</v>
      </c>
      <c r="C17" s="50">
        <v>533808679919.62024</v>
      </c>
    </row>
    <row r="18" spans="1:6">
      <c r="A18" s="64" t="s">
        <v>16</v>
      </c>
      <c r="B18" s="50">
        <v>1092429071323</v>
      </c>
      <c r="C18" s="50">
        <v>475770430443.96027</v>
      </c>
      <c r="E18" s="50"/>
      <c r="F18" s="51"/>
    </row>
    <row r="19" spans="1:6">
      <c r="A19" s="135" t="s">
        <v>32</v>
      </c>
      <c r="B19" s="50">
        <v>444373269772</v>
      </c>
      <c r="C19" s="50">
        <v>165388860474.23016</v>
      </c>
      <c r="E19" s="50"/>
    </row>
    <row r="20" spans="1:6">
      <c r="A20" s="135" t="s">
        <v>33</v>
      </c>
      <c r="B20" s="50">
        <v>66472191181</v>
      </c>
      <c r="C20" s="50">
        <v>29527632802.280003</v>
      </c>
      <c r="E20" s="50"/>
    </row>
    <row r="21" spans="1:6">
      <c r="A21" s="135" t="s">
        <v>17</v>
      </c>
      <c r="B21" s="50">
        <v>225621046933</v>
      </c>
      <c r="C21" s="50">
        <v>89854736692.800003</v>
      </c>
      <c r="E21" s="50"/>
    </row>
    <row r="22" spans="1:6">
      <c r="A22" s="135" t="s">
        <v>34</v>
      </c>
      <c r="B22" s="50">
        <v>20010100000</v>
      </c>
      <c r="C22" s="50">
        <v>6198050704.3000002</v>
      </c>
      <c r="E22" s="50"/>
    </row>
    <row r="23" spans="1:6">
      <c r="A23" s="135" t="s">
        <v>35</v>
      </c>
      <c r="B23" s="50">
        <v>334972253013</v>
      </c>
      <c r="C23" s="50">
        <v>184006301934.90005</v>
      </c>
      <c r="E23" s="50"/>
    </row>
    <row r="24" spans="1:6">
      <c r="A24" s="135" t="s">
        <v>36</v>
      </c>
      <c r="B24" s="50">
        <v>980210424</v>
      </c>
      <c r="C24" s="50">
        <v>794847835.45000005</v>
      </c>
      <c r="E24" s="50"/>
    </row>
    <row r="25" spans="1:6">
      <c r="A25" s="64" t="s">
        <v>18</v>
      </c>
      <c r="B25" s="50">
        <v>155149024502</v>
      </c>
      <c r="C25" s="50">
        <v>58038249475.660004</v>
      </c>
      <c r="E25" s="50"/>
    </row>
    <row r="26" spans="1:6">
      <c r="A26" s="135" t="s">
        <v>37</v>
      </c>
      <c r="B26" s="50">
        <v>37994371816</v>
      </c>
      <c r="C26" s="50">
        <v>15952934937.310001</v>
      </c>
      <c r="E26" s="50"/>
      <c r="F26" s="12"/>
    </row>
    <row r="27" spans="1:6">
      <c r="A27" s="135" t="s">
        <v>38</v>
      </c>
      <c r="B27" s="50">
        <v>55667598377</v>
      </c>
      <c r="C27" s="50">
        <v>14838238834.590002</v>
      </c>
      <c r="E27" s="50"/>
    </row>
    <row r="28" spans="1:6">
      <c r="A28" s="135" t="s">
        <v>39</v>
      </c>
      <c r="B28" s="50">
        <v>9767900</v>
      </c>
      <c r="C28" s="50">
        <v>3794421.35</v>
      </c>
      <c r="E28" s="50"/>
    </row>
    <row r="29" spans="1:6">
      <c r="A29" s="135" t="s">
        <v>40</v>
      </c>
      <c r="B29" s="50">
        <v>3463665953</v>
      </c>
      <c r="C29" s="50">
        <v>1634173897.9899998</v>
      </c>
      <c r="E29" s="50"/>
    </row>
    <row r="30" spans="1:6">
      <c r="A30" s="135" t="s">
        <v>41</v>
      </c>
      <c r="B30" s="50">
        <v>56567336181</v>
      </c>
      <c r="C30" s="50">
        <v>25609107384.420002</v>
      </c>
      <c r="E30" s="50"/>
    </row>
    <row r="31" spans="1:6">
      <c r="A31" s="135" t="s">
        <v>42</v>
      </c>
      <c r="B31" s="50">
        <v>1446284275</v>
      </c>
      <c r="C31" s="50">
        <v>0</v>
      </c>
      <c r="E31" s="50"/>
    </row>
    <row r="32" spans="1:6">
      <c r="A32" s="134" t="s">
        <v>3161</v>
      </c>
      <c r="B32" s="50">
        <v>155685242330</v>
      </c>
      <c r="C32" s="50">
        <v>55777930989.389992</v>
      </c>
      <c r="E32" s="50"/>
    </row>
    <row r="33" spans="1:6">
      <c r="A33" s="64" t="s">
        <v>26</v>
      </c>
      <c r="B33" s="50">
        <v>155685242330</v>
      </c>
      <c r="C33" s="50">
        <v>55777930989.389992</v>
      </c>
      <c r="E33" s="50"/>
    </row>
    <row r="34" spans="1:6">
      <c r="A34" s="135" t="s">
        <v>44</v>
      </c>
      <c r="B34" s="50">
        <v>7242026236</v>
      </c>
      <c r="C34" s="50">
        <v>2208950952.5</v>
      </c>
      <c r="E34" s="50"/>
    </row>
    <row r="35" spans="1:6">
      <c r="A35" s="135" t="s">
        <v>45</v>
      </c>
      <c r="B35" s="50">
        <v>148443216094</v>
      </c>
      <c r="C35" s="50">
        <v>53568980036.889992</v>
      </c>
      <c r="E35" s="50"/>
      <c r="F35" s="51"/>
    </row>
    <row r="36" spans="1:6">
      <c r="A36" s="135" t="s">
        <v>3162</v>
      </c>
      <c r="B36" s="50">
        <v>0</v>
      </c>
      <c r="C36" s="50">
        <v>0</v>
      </c>
      <c r="E36" s="50"/>
    </row>
    <row r="37" spans="1:6">
      <c r="A37" s="135" t="s">
        <v>3163</v>
      </c>
      <c r="B37" s="50">
        <v>0</v>
      </c>
      <c r="C37" s="50">
        <v>0</v>
      </c>
      <c r="E37" s="50"/>
      <c r="F37" s="12"/>
    </row>
    <row r="38" spans="1:6">
      <c r="A38" s="133" t="s">
        <v>765</v>
      </c>
      <c r="B38" s="50">
        <v>1403263338155</v>
      </c>
      <c r="C38" s="50">
        <v>589586610909.01025</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724670-41CC-4F2B-A293-F307E737C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2023-06-20T18:23:15Z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