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nio/"/>
    </mc:Choice>
  </mc:AlternateContent>
  <xr:revisionPtr revIDLastSave="22" documentId="14_{23FE4280-EEC3-4D28-A131-4DF89BF57346}" xr6:coauthVersionLast="47" xr6:coauthVersionMax="47" xr10:uidLastSave="{CAA85CEA-FBC5-44A0-9A7B-66B9D1A518D2}"/>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4">#REF!</definedName>
    <definedName name="\C">#REF!</definedName>
    <definedName name="\cc" localSheetId="5">[2]Debt!#REF!</definedName>
    <definedName name="\cc" localSheetId="4">[2]Debt!#REF!</definedName>
    <definedName name="\cc">[2]Debt!#REF!</definedName>
    <definedName name="\D" localSheetId="5">#REF!</definedName>
    <definedName name="\D" localSheetId="4">#REF!</definedName>
    <definedName name="\D">#REF!</definedName>
    <definedName name="\E" localSheetId="5">#REF!</definedName>
    <definedName name="\E" localSheetId="4">#REF!</definedName>
    <definedName name="\E">#REF!</definedName>
    <definedName name="\F" localSheetId="5">#REF!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4">#REF!</definedName>
    <definedName name="\H">#REF!</definedName>
    <definedName name="\I" localSheetId="5">#REF!</definedName>
    <definedName name="\I" localSheetId="4">#REF!</definedName>
    <definedName name="\I">#REF!</definedName>
    <definedName name="\J" localSheetId="5">#REF!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4">#REF!</definedName>
    <definedName name="\L">#REF!</definedName>
    <definedName name="\M" localSheetId="5">#REF!</definedName>
    <definedName name="\M" localSheetId="4">#REF!</definedName>
    <definedName name="\M">#REF!</definedName>
    <definedName name="\N" localSheetId="5">#REF!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4">#REF!</definedName>
    <definedName name="\U">#REF!</definedName>
    <definedName name="\V" localSheetId="5">#REF!</definedName>
    <definedName name="\V" localSheetId="4">#REF!</definedName>
    <definedName name="\V">#REF!</definedName>
    <definedName name="\W" localSheetId="5">#REF!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4">#REF!</definedName>
    <definedName name="_______FAL4">#REF!</definedName>
    <definedName name="_______FAL6" localSheetId="5">#REF!</definedName>
    <definedName name="_______FAL6" localSheetId="4">#REF!</definedName>
    <definedName name="_______FAL6">#REF!</definedName>
    <definedName name="_______FAL7" localSheetId="5">#REF!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4">#REF!</definedName>
    <definedName name="______AUS1">#REF!</definedName>
    <definedName name="______DEG1" localSheetId="5">#REF!</definedName>
    <definedName name="______DEG1" localSheetId="4">#REF!</definedName>
    <definedName name="______DEG1">#REF!</definedName>
    <definedName name="______DKR1" localSheetId="5">#REF!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4">#REF!</definedName>
    <definedName name="______MEX1">#REF!</definedName>
    <definedName name="______PTA1" localSheetId="5">#REF!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4">#REF!</definedName>
    <definedName name="______SAR1">#REF!</definedName>
    <definedName name="______SRT11" localSheetId="5"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4">#REF!</definedName>
    <definedName name="_____AUS1">#REF!</definedName>
    <definedName name="_____DEG1" localSheetId="5">#REF!</definedName>
    <definedName name="_____DEG1" localSheetId="4">#REF!</definedName>
    <definedName name="_____DEG1">#REF!</definedName>
    <definedName name="_____DKR1" localSheetId="5">#REF!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4">#REF!</definedName>
    <definedName name="_____MEX1">#REF!</definedName>
    <definedName name="_____PTA1" localSheetId="5">#REF!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4">#REF!</definedName>
    <definedName name="_____SAR1">#REF!</definedName>
    <definedName name="_____SRT11" localSheetId="5"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4">[7]GROWTH!#REF!</definedName>
    <definedName name="_____TOT58">[7]GROWTH!#REF!</definedName>
    <definedName name="____asd1">#N/A</definedName>
    <definedName name="____AUS1" localSheetId="5">#REF!</definedName>
    <definedName name="____AUS1" localSheetId="4">#REF!</definedName>
    <definedName name="____AUS1">#REF!</definedName>
    <definedName name="____DEG1" localSheetId="5">#REF!</definedName>
    <definedName name="____DEG1" localSheetId="4">#REF!</definedName>
    <definedName name="____DEG1">#REF!</definedName>
    <definedName name="____DKR1" localSheetId="5">#REF!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4">#REF!</definedName>
    <definedName name="____MEX1">#REF!</definedName>
    <definedName name="____PTA1" localSheetId="5">#REF!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4">#REF!</definedName>
    <definedName name="____SAR1">#REF!</definedName>
    <definedName name="____SRT11" localSheetId="5"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4">[7]GROWTH!#REF!</definedName>
    <definedName name="____TOT58">[7]GROWTH!#REF!</definedName>
    <definedName name="___asd1">#N/A</definedName>
    <definedName name="___AUS1" localSheetId="5">#REF!</definedName>
    <definedName name="___AUS1" localSheetId="4">#REF!</definedName>
    <definedName name="___AUS1">#REF!</definedName>
    <definedName name="___DEG1" localSheetId="5">#REF!</definedName>
    <definedName name="___DEG1" localSheetId="4">#REF!</definedName>
    <definedName name="___DEG1">#REF!</definedName>
    <definedName name="___DKR1" localSheetId="5">#REF!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4">#REF!</definedName>
    <definedName name="___FAL2">#REF!</definedName>
    <definedName name="___FAL3" localSheetId="5">#REF!</definedName>
    <definedName name="___FAL3" localSheetId="4">#REF!</definedName>
    <definedName name="___FAL3">#REF!</definedName>
    <definedName name="___FAL4" localSheetId="5">#REF!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4">#REF!</definedName>
    <definedName name="___MEX1">#REF!</definedName>
    <definedName name="___PTA1" localSheetId="5">#REF!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4">#REF!</definedName>
    <definedName name="___SAR1">#REF!</definedName>
    <definedName name="___SRT11" localSheetId="5"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4">[7]GROWTH!#REF!</definedName>
    <definedName name="___TOT58">[7]GROWTH!#REF!</definedName>
    <definedName name="__10FA_L" localSheetId="5">#REF!</definedName>
    <definedName name="__10FA_L" localSheetId="4">#REF!</definedName>
    <definedName name="__10FA_L">#REF!</definedName>
    <definedName name="__11GAZ_LIABS" localSheetId="5">#REF!</definedName>
    <definedName name="__11GAZ_LIABS" localSheetId="4">#REF!</definedName>
    <definedName name="__11GAZ_LIABS">#REF!</definedName>
    <definedName name="__123Graph_A" localSheetId="5" hidden="1">[9]C!#REF!</definedName>
    <definedName name="__123Graph_A" localSheetId="4" hidden="1">[9]C!#REF!</definedName>
    <definedName name="__123Graph_A" hidden="1">[9]C!#REF!</definedName>
    <definedName name="__123Graph_AChart1" localSheetId="5"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4" hidden="1">#REF!</definedName>
    <definedName name="__123Graph_BChart1" hidden="1">#REF!</definedName>
    <definedName name="__123Graph_BChart2" localSheetId="5" hidden="1">#REF!</definedName>
    <definedName name="__123Graph_BChart2" localSheetId="4" hidden="1">#REF!</definedName>
    <definedName name="__123Graph_BChart2" hidden="1">#REF!</definedName>
    <definedName name="__123Graph_BChart3" localSheetId="5"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4" hidden="1">[9]C!#REF!</definedName>
    <definedName name="__123Graph_F" hidden="1">[9]C!#REF!</definedName>
    <definedName name="__123Graph_FCurrent" localSheetId="5"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4">#REF!</definedName>
    <definedName name="__12INT_RESERVES">#REF!</definedName>
    <definedName name="__1r" localSheetId="5">#REF!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4" hidden="1">[12]WB!#REF!</definedName>
    <definedName name="__5__123Graph_BIBA_IBRD" hidden="1">[12]WB!#REF!</definedName>
    <definedName name="__6B.2_B.3" localSheetId="5">#REF!</definedName>
    <definedName name="__6B.2_B.3" localSheetId="4">#REF!</definedName>
    <definedName name="__6B.2_B.3">#REF!</definedName>
    <definedName name="__7B.4___5" localSheetId="5">#REF!</definedName>
    <definedName name="__7B.4___5" localSheetId="4">#REF!</definedName>
    <definedName name="__7B.4___5">#REF!</definedName>
    <definedName name="__8CONSOL_B2" localSheetId="5">#REF!</definedName>
    <definedName name="__8CONSOL_B2" localSheetId="4">#REF!</definedName>
    <definedName name="__8CONSOL_B2">#REF!</definedName>
    <definedName name="__9CONSOL_DEPOSITS" localSheetId="5">'[19]A 11'!#REF!</definedName>
    <definedName name="__9CONSOL_DEPOSITS" localSheetId="4">'[19]A 11'!#REF!</definedName>
    <definedName name="__9CONSOL_DEPOSITS">'[19]A 11'!#REF!</definedName>
    <definedName name="__asd1">[5]!__asd1</definedName>
    <definedName name="__AUS1" localSheetId="5">#REF!</definedName>
    <definedName name="__AUS1" localSheetId="4">#REF!</definedName>
    <definedName name="__AUS1">#REF!</definedName>
    <definedName name="__BOP2" localSheetId="5">[20]BoP!#REF!</definedName>
    <definedName name="__BOP2" localSheetId="4">[20]BoP!#REF!</definedName>
    <definedName name="__BOP2">[20]BoP!#REF!</definedName>
    <definedName name="__DEG1" localSheetId="5">#REF!</definedName>
    <definedName name="__DEG1" localSheetId="4">#REF!</definedName>
    <definedName name="__DEG1">#REF!</definedName>
    <definedName name="__DKR1" localSheetId="5">#REF!</definedName>
    <definedName name="__DKR1" localSheetId="4">#REF!</definedName>
    <definedName name="__DKR1">#REF!</definedName>
    <definedName name="__ECU1" localSheetId="5">#REF!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4">#REF!</definedName>
    <definedName name="__FAL2">#REF!</definedName>
    <definedName name="__FAL3" localSheetId="5">#REF!</definedName>
    <definedName name="__FAL3" localSheetId="4">#REF!</definedName>
    <definedName name="__FAL3">#REF!</definedName>
    <definedName name="__FAL4" localSheetId="5">#REF!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4">#REF!</definedName>
    <definedName name="__SAR1">#REF!</definedName>
    <definedName name="__SUM2" localSheetId="5">#REF!</definedName>
    <definedName name="__SUM2" localSheetId="4">#REF!</definedName>
    <definedName name="__SUM2">#REF!</definedName>
    <definedName name="__TAB1" localSheetId="5">#REF!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4">[7]GROWTH!#REF!</definedName>
    <definedName name="__TOT58">[7]GROWTH!#REF!</definedName>
    <definedName name="__WB2" localSheetId="5">#REF!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4">[22]Afiliados!#REF!</definedName>
    <definedName name="_10_0GRÁFICO_N_10.2">[22]Afiliados!#REF!</definedName>
    <definedName name="_10FA_L" localSheetId="5">#REF!</definedName>
    <definedName name="_10FA_L" localSheetId="4">#REF!</definedName>
    <definedName name="_10FA_L">#REF!</definedName>
    <definedName name="_11__123Graph_AFIG_D" localSheetId="5"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4" hidden="1">[21]ER!#REF!</definedName>
    <definedName name="_11__123Graph_BCPI_ER_LOG" hidden="1">[21]ER!#REF!</definedName>
    <definedName name="_11absorc" localSheetId="5">[23]Programa!#REF!</definedName>
    <definedName name="_11absorc" localSheetId="4">[23]Programa!#REF!</definedName>
    <definedName name="_11absorc">[23]Programa!#REF!</definedName>
    <definedName name="_11GAZ_LIABS" localSheetId="5">#REF!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4" hidden="1">[21]WB!#REF!</definedName>
    <definedName name="_12__123Graph_BIBA_IBRD" hidden="1">[21]WB!#REF!</definedName>
    <definedName name="_12c" localSheetId="5">[23]Programa!#REF!</definedName>
    <definedName name="_12c" localSheetId="4">[23]Programa!#REF!</definedName>
    <definedName name="_12c">[23]Programa!#REF!</definedName>
    <definedName name="_12INT_RESERVES" localSheetId="5">#REF!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4" hidden="1">[21]ER!#REF!</definedName>
    <definedName name="_19__123Graph_BCPI_ER_LOG" hidden="1">[21]ER!#REF!</definedName>
    <definedName name="_1981" localSheetId="5">#REF!</definedName>
    <definedName name="_1981" localSheetId="4">#REF!</definedName>
    <definedName name="_1981">#REF!</definedName>
    <definedName name="_1982" localSheetId="5">#REF!</definedName>
    <definedName name="_1982" localSheetId="4">#REF!</definedName>
    <definedName name="_1982">#REF!</definedName>
    <definedName name="_1983" localSheetId="5">#REF!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4">#REF!</definedName>
    <definedName name="_1988">#REF!</definedName>
    <definedName name="_1989" localSheetId="5">#REF!</definedName>
    <definedName name="_1989" localSheetId="4">#REF!</definedName>
    <definedName name="_1989">#REF!</definedName>
    <definedName name="_1990" localSheetId="5">#REF!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4">#REF!</definedName>
    <definedName name="_1r">#REF!</definedName>
    <definedName name="_2">#N/A</definedName>
    <definedName name="_2__123Graph_ACPI_ER_LOG" localSheetId="5"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4" hidden="1">[25]PRIVATE!#REF!</definedName>
    <definedName name="_20__123Graph_XREALEX_WAGE" hidden="1">[25]PRIVATE!#REF!</definedName>
    <definedName name="_2000" localSheetId="5">#REF!</definedName>
    <definedName name="_2000" localSheetId="4">#REF!</definedName>
    <definedName name="_2000">#REF!</definedName>
    <definedName name="_2001" localSheetId="5">#REF!</definedName>
    <definedName name="_2001" localSheetId="4">#REF!</definedName>
    <definedName name="_2001">#REF!</definedName>
    <definedName name="_2002" localSheetId="5">#REF!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4">[28]monthly!#REF!</definedName>
    <definedName name="_27_0CUADRO_N__4.">[29]monthly!#REF!</definedName>
    <definedName name="_28B.2_B.3" localSheetId="5">#REF!</definedName>
    <definedName name="_28B.2_B.3" localSheetId="4">#REF!</definedName>
    <definedName name="_28B.2_B.3">#REF!</definedName>
    <definedName name="_29__123Graph_XFIG_D" localSheetId="5" hidden="1">#REF!</definedName>
    <definedName name="_29__123Graph_XFIG_D" localSheetId="4" hidden="1">#REF!</definedName>
    <definedName name="_29__123Graph_XFIG_D" hidden="1">#REF!</definedName>
    <definedName name="_29B.4___5" localSheetId="5">#REF!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4">#REF!</definedName>
    <definedName name="_30CONSOL_B2">#REF!</definedName>
    <definedName name="_31_0GRÁFICO_N_10.2" localSheetId="5">[28]monthly!#REF!</definedName>
    <definedName name="_31_0GRÁFICO_N_10.2" localSheetId="4">[28]monthly!#REF!</definedName>
    <definedName name="_31_0GRÁFICO_N_10.2">[29]monthly!#REF!</definedName>
    <definedName name="_31CONSOL_DEPOSITS" localSheetId="5">'[31]A 11'!#REF!</definedName>
    <definedName name="_31CONSOL_DEPOSITS" localSheetId="4">'[31]A 11'!#REF!</definedName>
    <definedName name="_31CONSOL_DEPOSITS">'[31]A 11'!#REF!</definedName>
    <definedName name="_32FA_L" localSheetId="5">#REF!</definedName>
    <definedName name="_32FA_L" localSheetId="4">#REF!</definedName>
    <definedName name="_32FA_L">#REF!</definedName>
    <definedName name="_33GAZ_LIABS" localSheetId="5">#REF!</definedName>
    <definedName name="_33GAZ_LIABS" localSheetId="4">#REF!</definedName>
    <definedName name="_33GAZ_LIABS">#REF!</definedName>
    <definedName name="_34__123Graph_XTERMS_OF_TRADE" localSheetId="5"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4">#REF!</definedName>
    <definedName name="_518">#REF!</definedName>
    <definedName name="_52B.2_B.3" localSheetId="5">#REF!</definedName>
    <definedName name="_52B.2_B.3" localSheetId="4">#REF!</definedName>
    <definedName name="_52B.2_B.3">#REF!</definedName>
    <definedName name="_53B.4___5" localSheetId="5">#REF!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4" hidden="1">#REF!</definedName>
    <definedName name="_6__123Graph_XTERMS_OF_TRADE" hidden="1">#REF!</definedName>
    <definedName name="_617" localSheetId="5">#REF!</definedName>
    <definedName name="_617" localSheetId="4">#REF!</definedName>
    <definedName name="_617">#REF!</definedName>
    <definedName name="_675" localSheetId="5">#REF!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4">#REF!</definedName>
    <definedName name="_69FA_L">#REF!</definedName>
    <definedName name="_6B.2_B.3" localSheetId="5">#REF!</definedName>
    <definedName name="_6B.2_B.3" localSheetId="4">#REF!</definedName>
    <definedName name="_6B.2_B.3">#REF!</definedName>
    <definedName name="_7">#N/A</definedName>
    <definedName name="_7__123Graph_ACPI_ER_LOG" localSheetId="5" hidden="1">[21]ER!#REF!</definedName>
    <definedName name="_7__123Graph_ACPI_ER_LOG" localSheetId="4" hidden="1">[21]ER!#REF!</definedName>
    <definedName name="_7__123Graph_ACPI_ER_LOG" hidden="1">[21]ER!#REF!</definedName>
    <definedName name="_7_0absorc" localSheetId="5">[23]Programa!#REF!</definedName>
    <definedName name="_7_0absorc" localSheetId="4">[23]Programa!#REF!</definedName>
    <definedName name="_7_0absorc">[23]Programa!#REF!</definedName>
    <definedName name="_70GAZ_LIABS" localSheetId="5">#REF!</definedName>
    <definedName name="_70GAZ_LIABS" localSheetId="4">#REF!</definedName>
    <definedName name="_70GAZ_LIABS">#REF!</definedName>
    <definedName name="_71INT_RESERVES" localSheetId="5">#REF!</definedName>
    <definedName name="_71INT_RESERVES" localSheetId="4">#REF!</definedName>
    <definedName name="_71INT_RESERVES">#REF!</definedName>
    <definedName name="_7B.4___5" localSheetId="5">#REF!</definedName>
    <definedName name="_7B.4___5" localSheetId="4">#REF!</definedName>
    <definedName name="_7B.4___5">#REF!</definedName>
    <definedName name="_8">#N/A</definedName>
    <definedName name="_8_0c" localSheetId="5">[23]Programa!#REF!</definedName>
    <definedName name="_8_0c" localSheetId="4">[23]Programa!#REF!</definedName>
    <definedName name="_8_0c">[23]Programa!#REF!</definedName>
    <definedName name="_88" localSheetId="5">#REF!</definedName>
    <definedName name="_88" localSheetId="4">#REF!</definedName>
    <definedName name="_88">#REF!</definedName>
    <definedName name="_89" localSheetId="5">#REF!</definedName>
    <definedName name="_89" localSheetId="4">#REF!</definedName>
    <definedName name="_89">#REF!</definedName>
    <definedName name="_8CONSOL_B2" localSheetId="5">#REF!</definedName>
    <definedName name="_8CONSOL_B2" localSheetId="4">#REF!</definedName>
    <definedName name="_8CONSOL_B2">#REF!</definedName>
    <definedName name="_9_0CUADRO_N__4." localSheetId="5">[22]Afiliados!#REF!</definedName>
    <definedName name="_9_0CUADRO_N__4." localSheetId="4">[22]Afiliados!#REF!</definedName>
    <definedName name="_9_0CUADRO_N__4.">[22]Afiliados!#REF!</definedName>
    <definedName name="_9CONSOL_DEPOSITS" localSheetId="5">'[32]A 11'!#REF!</definedName>
    <definedName name="_9CONSOL_DEPOSITS" localSheetId="4">'[32]A 11'!#REF!</definedName>
    <definedName name="_9CONSOL_DEPOSITS">'[32]A 11'!#REF!</definedName>
    <definedName name="_aaV110" localSheetId="5">[33]QNEWLOR!#REF!</definedName>
    <definedName name="_aaV110" localSheetId="4">[33]QNEWLOR!#REF!</definedName>
    <definedName name="_aaV110">[33]QNEWLOR!#REF!</definedName>
    <definedName name="_aIV114" localSheetId="5">[33]QNEWLOR!#REF!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4">#REF!</definedName>
    <definedName name="_AJU97">#REF!</definedName>
    <definedName name="_AJU98" localSheetId="5">#REF!</definedName>
    <definedName name="_AJU98" localSheetId="4">#REF!</definedName>
    <definedName name="_AJU98">#REF!</definedName>
    <definedName name="_AJU99" localSheetId="5">#REF!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4">#REF!</definedName>
    <definedName name="_AUS1">#REF!</definedName>
    <definedName name="_bla2" localSheetId="5" hidden="1">#REF!</definedName>
    <definedName name="_bla2" localSheetId="4" hidden="1">#REF!</definedName>
    <definedName name="_bla2" hidden="1">#REF!</definedName>
    <definedName name="_bla3" localSheetId="5"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4">#REF!</definedName>
    <definedName name="_BTO2">#REF!</definedName>
    <definedName name="_CEL96" localSheetId="5">#REF!</definedName>
    <definedName name="_CEL96" localSheetId="4">#REF!</definedName>
    <definedName name="_CEL96">#REF!</definedName>
    <definedName name="_cud21" localSheetId="5">#REF!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4">#REF!</definedName>
    <definedName name="_dcc99">#REF!</definedName>
    <definedName name="_DEG1" localSheetId="5">#REF!</definedName>
    <definedName name="_DEG1" localSheetId="4">#REF!</definedName>
    <definedName name="_DEG1">#REF!</definedName>
    <definedName name="_dic96" localSheetId="5">#REF!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4">#REF!,#REF!</definedName>
    <definedName name="_DLX2.EMA">#REF!,#REF!</definedName>
    <definedName name="_DLX2.EMG" localSheetId="5">#REF!</definedName>
    <definedName name="_DLX2.EMG" localSheetId="4">#REF!</definedName>
    <definedName name="_DLX2.EMG">#REF!</definedName>
    <definedName name="_DLX4.EMA" localSheetId="5">#REF!</definedName>
    <definedName name="_DLX4.EMA" localSheetId="4">#REF!</definedName>
    <definedName name="_DLX4.EMA">#REF!</definedName>
    <definedName name="_DLX4.EMG" localSheetId="5">#REF!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4">#REF!</definedName>
    <definedName name="_FAL1">#REF!</definedName>
    <definedName name="_FAL10" localSheetId="5">#REF!</definedName>
    <definedName name="_FAL10" localSheetId="4">#REF!</definedName>
    <definedName name="_FAL10">#REF!</definedName>
    <definedName name="_FAL11" localSheetId="5">#REF!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4">#REF!</definedName>
    <definedName name="_FIS96">#REF!</definedName>
    <definedName name="_FIV1" localSheetId="5">#REF!</definedName>
    <definedName name="_FIV1" localSheetId="4">#REF!</definedName>
    <definedName name="_FIV1">#REF!</definedName>
    <definedName name="_FMK1" localSheetId="5">#REF!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4">#REF!</definedName>
    <definedName name="_JR1">#REF!</definedName>
    <definedName name="_JR2" localSheetId="5">#REF!</definedName>
    <definedName name="_JR2" localSheetId="4">#REF!</definedName>
    <definedName name="_JR2">#REF!</definedName>
    <definedName name="_Key1" localSheetId="5"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4">#REF!</definedName>
    <definedName name="_M">#REF!</definedName>
    <definedName name="_MAR1" localSheetId="5">#REF!</definedName>
    <definedName name="_MAR1" localSheetId="4">#REF!</definedName>
    <definedName name="_MAR1">#REF!</definedName>
    <definedName name="_MAR2" localSheetId="5">#REF!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4">[23]Programa!#REF!</definedName>
    <definedName name="_me98">[23]Programa!#REF!</definedName>
    <definedName name="_MEX1" localSheetId="5">#REF!</definedName>
    <definedName name="_MEX1" localSheetId="4">#REF!</definedName>
    <definedName name="_MEX1">#REF!</definedName>
    <definedName name="_mk14" localSheetId="5">[41]NFPEntps!#REF!</definedName>
    <definedName name="_mk14" localSheetId="4">[41]NFPEntps!#REF!</definedName>
    <definedName name="_mk14">[41]NFPEntps!#REF!</definedName>
    <definedName name="_MTS2" localSheetId="5">'[42]Annual Tables'!#REF!</definedName>
    <definedName name="_MTS2" localSheetId="4">'[42]Annual Tables'!#REF!</definedName>
    <definedName name="_MTS2">'[42]Annual Tables'!#REF!</definedName>
    <definedName name="_NA1" localSheetId="5">[43]raw!#REF!</definedName>
    <definedName name="_NA1" localSheetId="4">[43]raw!#REF!</definedName>
    <definedName name="_NA1">[43]raw!#REF!</definedName>
    <definedName name="_NA2" localSheetId="5">[43]raw!#REF!</definedName>
    <definedName name="_NA2" localSheetId="4">[43]raw!#REF!</definedName>
    <definedName name="_NA2">[43]raw!#REF!</definedName>
    <definedName name="_NA3" localSheetId="5">[43]raw!#REF!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4">[43]raw!#REF!</definedName>
    <definedName name="_NC1">[43]raw!#REF!</definedName>
    <definedName name="_NC3" localSheetId="5">[43]raw!#REF!</definedName>
    <definedName name="_NC3" localSheetId="4">[43]raw!#REF!</definedName>
    <definedName name="_NC3">[43]raw!#REF!</definedName>
    <definedName name="_NC4" localSheetId="5">[43]raw!#REF!</definedName>
    <definedName name="_NC4" localSheetId="4">[43]raw!#REF!</definedName>
    <definedName name="_NC4">[43]raw!#REF!</definedName>
    <definedName name="_npp2000" localSheetId="5">#REF!</definedName>
    <definedName name="_npp2000" localSheetId="4">#REF!</definedName>
    <definedName name="_npp2000">#REF!</definedName>
    <definedName name="_npp2001" localSheetId="5">#REF!</definedName>
    <definedName name="_npp2001" localSheetId="4">#REF!</definedName>
    <definedName name="_npp2001">#REF!</definedName>
    <definedName name="_npp2002" localSheetId="5">#REF!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4">#REF!</definedName>
    <definedName name="_PAG7">#REF!</definedName>
    <definedName name="_Parse_Out" localSheetId="5" hidden="1">#REF!</definedName>
    <definedName name="_Parse_Out" localSheetId="4" hidden="1">#REF!</definedName>
    <definedName name="_Parse_Out" hidden="1">#REF!</definedName>
    <definedName name="_pib2000" localSheetId="5">#REF!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4">#REF!</definedName>
    <definedName name="_pib99">#REF!</definedName>
    <definedName name="_POR96" localSheetId="5">#REF!</definedName>
    <definedName name="_POR96" localSheetId="4">#REF!</definedName>
    <definedName name="_POR96">#REF!</definedName>
    <definedName name="_PRN96" localSheetId="5">#REF!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4">#REF!</definedName>
    <definedName name="_ref2">#REF!</definedName>
    <definedName name="_Regression_Int" hidden="1">1</definedName>
    <definedName name="_Regression_Out" localSheetId="5" hidden="1">#REF!</definedName>
    <definedName name="_Regression_Out" localSheetId="4" hidden="1">#REF!</definedName>
    <definedName name="_Regression_Out" hidden="1">#REF!</definedName>
    <definedName name="_Regression_X" localSheetId="5" hidden="1">#REF!</definedName>
    <definedName name="_Regression_X" localSheetId="4" hidden="1">#REF!</definedName>
    <definedName name="_Regression_X" hidden="1">#REF!</definedName>
    <definedName name="_Regression_Y" localSheetId="5" hidden="1">#REF!</definedName>
    <definedName name="_Regression_Y" localSheetId="4" hidden="1">#REF!</definedName>
    <definedName name="_Regression_Y" hidden="1">#REF!</definedName>
    <definedName name="_RES2" localSheetId="5">[34]RES!#REF!</definedName>
    <definedName name="_RES2" localSheetId="4">[34]RES!#REF!</definedName>
    <definedName name="_RES2">[34]RES!#REF!</definedName>
    <definedName name="_rge1" localSheetId="5">#REF!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4">#REF!</definedName>
    <definedName name="_SAR1">#REF!</definedName>
    <definedName name="_sei2" localSheetId="5">#REF!</definedName>
    <definedName name="_sei2" localSheetId="4">#REF!</definedName>
    <definedName name="_sei2">#REF!</definedName>
    <definedName name="_sei98" localSheetId="5">#REF!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4" hidden="1">{"Minpmon",#N/A,FALSE,"Monthinput"}</definedName>
    <definedName name="_SRT111" hidden="1">{"Minpmon",#N/A,FALSE,"Monthinput"}</definedName>
    <definedName name="_SUM2" localSheetId="5">#REF!</definedName>
    <definedName name="_SUM2" localSheetId="4">#REF!</definedName>
    <definedName name="_SUM2">#REF!</definedName>
    <definedName name="_t7">[46]R7!$A$1:$G$31</definedName>
    <definedName name="_TAB1" localSheetId="5">#REF!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4">#REF!</definedName>
    <definedName name="_Tab19">#REF!</definedName>
    <definedName name="_Tab2" localSheetId="5">#REF!</definedName>
    <definedName name="_Tab2" localSheetId="4">#REF!</definedName>
    <definedName name="_Tab2">#REF!</definedName>
    <definedName name="_Tab20" localSheetId="5">#REF!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4">#REF!</definedName>
    <definedName name="_Tab30">#REF!</definedName>
    <definedName name="_Tab31" localSheetId="5">#REF!</definedName>
    <definedName name="_Tab31" localSheetId="4">#REF!</definedName>
    <definedName name="_Tab31">#REF!</definedName>
    <definedName name="_Tab32" localSheetId="5">#REF!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4">#REF!</definedName>
    <definedName name="_Tab40">#REF!</definedName>
    <definedName name="_tab41" localSheetId="5">#REF!</definedName>
    <definedName name="_tab41" localSheetId="4">#REF!</definedName>
    <definedName name="_tab41">#REF!</definedName>
    <definedName name="_TAB5" localSheetId="5">[47]TC!#REF!</definedName>
    <definedName name="_TAB5" localSheetId="4">[47]TC!#REF!</definedName>
    <definedName name="_TAB5">[47]TC!#REF!</definedName>
    <definedName name="_TAB6" localSheetId="5">[47]TC!#REF!</definedName>
    <definedName name="_TAB6" localSheetId="4">[47]TC!#REF!</definedName>
    <definedName name="_TAB6">[47]TC!#REF!</definedName>
    <definedName name="_TAB7" localSheetId="5">#REF!</definedName>
    <definedName name="_TAB7" localSheetId="4">#REF!</definedName>
    <definedName name="_TAB7">#REF!</definedName>
    <definedName name="_TAB8" localSheetId="5">[47]TC!#REF!</definedName>
    <definedName name="_TAB8" localSheetId="4">[47]TC!#REF!</definedName>
    <definedName name="_TAB8">[47]TC!#REF!</definedName>
    <definedName name="_TAB9" localSheetId="5">[47]TC!#REF!</definedName>
    <definedName name="_TAB9" localSheetId="4">[47]TC!#REF!</definedName>
    <definedName name="_TAB9">[47]TC!#REF!</definedName>
    <definedName name="_tbl1" localSheetId="5">#REF!</definedName>
    <definedName name="_tbl1" localSheetId="4">#REF!</definedName>
    <definedName name="_tbl1">#REF!</definedName>
    <definedName name="_tnt1">#N/A</definedName>
    <definedName name="_Toc191191306_3" localSheetId="5">[49]anex7!#REF!</definedName>
    <definedName name="_Toc191191306_3" localSheetId="4">[49]anex7!#REF!</definedName>
    <definedName name="_Toc191191306_3">[49]anex7!#REF!</definedName>
    <definedName name="_TOT58" localSheetId="5">[7]GROWTH!#REF!</definedName>
    <definedName name="_TOT58" localSheetId="4">[7]GROWTH!#REF!</definedName>
    <definedName name="_TOT58">[7]GROWTH!#REF!</definedName>
    <definedName name="_UES96" localSheetId="5">#REF!</definedName>
    <definedName name="_UES96" localSheetId="4">#REF!</definedName>
    <definedName name="_UES96">#REF!</definedName>
    <definedName name="_VAO98" localSheetId="5">#REF!</definedName>
    <definedName name="_VAO98" localSheetId="4">#REF!</definedName>
    <definedName name="_VAO98">#REF!</definedName>
    <definedName name="_VAO99" localSheetId="5">#REF!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4">[3]Imp!#REF!</definedName>
    <definedName name="_Z">[3]Imp!#REF!</definedName>
    <definedName name="a" localSheetId="5" hidden="1">[21]WB!#REF!</definedName>
    <definedName name="a" localSheetId="4" hidden="1">[21]WB!#REF!</definedName>
    <definedName name="a" hidden="1">[21]WB!#REF!</definedName>
    <definedName name="a\V104" localSheetId="5">[33]QNEWLOR!#REF!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4">#REF!</definedName>
    <definedName name="abv">#REF!</definedName>
    <definedName name="abx" localSheetId="5">#REF!</definedName>
    <definedName name="abx" localSheetId="4">#REF!</definedName>
    <definedName name="abx">#REF!</definedName>
    <definedName name="AccessDatabase" hidden="1">"\\De2kp-42538\BOLETIN\Claga\CLAGA2000.mdb"</definedName>
    <definedName name="ACENARIO" localSheetId="5">#REF!</definedName>
    <definedName name="ACENARIO" localSheetId="4">#REF!</definedName>
    <definedName name="ACENARIO">#REF!</definedName>
    <definedName name="acentral" localSheetId="5">#REF!</definedName>
    <definedName name="acentral" localSheetId="4">#REF!</definedName>
    <definedName name="acentral">#REF!</definedName>
    <definedName name="ACT" localSheetId="5">#REF!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4">#REF!</definedName>
    <definedName name="ACTIVATE">#REF!</definedName>
    <definedName name="Actual" localSheetId="5">#REF!</definedName>
    <definedName name="Actual" localSheetId="4">#REF!</definedName>
    <definedName name="Actual">#REF!</definedName>
    <definedName name="ACUMULADO">#N/A</definedName>
    <definedName name="ACwvu.PLA1." localSheetId="5"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4">#REF!</definedName>
    <definedName name="adaD">#REF!</definedName>
    <definedName name="Adb">[54]CIRRs!$C$59</definedName>
    <definedName name="Adf">[54]CIRRs!$C$60</definedName>
    <definedName name="ADICIONAIS" localSheetId="5">#REF!</definedName>
    <definedName name="ADICIONAIS" localSheetId="4">#REF!</definedName>
    <definedName name="ADICIONAIS">#REF!</definedName>
    <definedName name="adrra" localSheetId="5">#REF!</definedName>
    <definedName name="adrra" localSheetId="4">#REF!</definedName>
    <definedName name="adrra">#REF!</definedName>
    <definedName name="adsadrr" localSheetId="5"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4" hidden="1">{"Tab1",#N/A,FALSE,"P";"Tab2",#N/A,FALSE,"P"}</definedName>
    <definedName name="ag" hidden="1">{"Tab1",#N/A,FALSE,"P";"Tab2",#N/A,FALSE,"P"}</definedName>
    <definedName name="AGO._89" localSheetId="5">#REF!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4">#REF!</definedName>
    <definedName name="AJU00">#REF!</definedName>
    <definedName name="AJUSTE">[56]GYP!$A$2</definedName>
    <definedName name="AJUSTE2">[57]GYP!$A$2</definedName>
    <definedName name="AJUV00" localSheetId="5">#REF!</definedName>
    <definedName name="AJUV00" localSheetId="4">#REF!</definedName>
    <definedName name="AJUV00">#REF!</definedName>
    <definedName name="AJUV97" localSheetId="5">#REF!</definedName>
    <definedName name="AJUV97" localSheetId="4">#REF!</definedName>
    <definedName name="AJUV97">#REF!</definedName>
    <definedName name="AJUV98" localSheetId="5">#REF!</definedName>
    <definedName name="AJUV98" localSheetId="4">#REF!</definedName>
    <definedName name="AJUV98">#REF!</definedName>
    <definedName name="AJUV99">#REF!</definedName>
    <definedName name="al" localSheetId="5"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4">#REF!</definedName>
    <definedName name="ALLBIRR">#REF!</definedName>
    <definedName name="AllData" localSheetId="5">#REF!</definedName>
    <definedName name="AllData" localSheetId="4">#REF!</definedName>
    <definedName name="AllData">#REF!</definedName>
    <definedName name="ALLSDR" localSheetId="5">#REF!</definedName>
    <definedName name="ALLSDR" localSheetId="4">#REF!</definedName>
    <definedName name="ALLSDR">#REF!</definedName>
    <definedName name="alpha">'[58]Int rate table spreads'!$C$7</definedName>
    <definedName name="ALRM" localSheetId="5">#REF!</definedName>
    <definedName name="ALRM" localSheetId="4">#REF!</definedName>
    <definedName name="ALRM">#REF!</definedName>
    <definedName name="alter3a" localSheetId="5">#REF!</definedName>
    <definedName name="alter3a" localSheetId="4">#REF!</definedName>
    <definedName name="alter3a">#REF!</definedName>
    <definedName name="alter3b" localSheetId="5">#REF!</definedName>
    <definedName name="alter3b" localSheetId="4">#REF!</definedName>
    <definedName name="alter3b">#REF!</definedName>
    <definedName name="ALTNGDP_R" localSheetId="5">[59]Q1!#REF!</definedName>
    <definedName name="ALTNGDP_R" localSheetId="4">[59]Q1!#REF!</definedName>
    <definedName name="ALTNGDP_R">[59]Q1!#REF!</definedName>
    <definedName name="ALTPCPI" localSheetId="5">[59]Q3!#REF!</definedName>
    <definedName name="ALTPCPI" localSheetId="4">[59]Q3!#REF!</definedName>
    <definedName name="ALTPCPI">[59]Q3!#REF!</definedName>
    <definedName name="amort" localSheetId="5">#REF!</definedName>
    <definedName name="amort" localSheetId="4">#REF!</definedName>
    <definedName name="amort">#REF!</definedName>
    <definedName name="AMORTI" localSheetId="5">#REF!</definedName>
    <definedName name="AMORTI" localSheetId="4">#REF!</definedName>
    <definedName name="AMORTI">#REF!</definedName>
    <definedName name="AMPO5">"Gráfico 8"</definedName>
    <definedName name="AMTZ_NEW" localSheetId="5">[60]Debt!#REF!</definedName>
    <definedName name="AMTZ_NEW" localSheetId="4">[60]Debt!#REF!</definedName>
    <definedName name="AMTZ_NEW">[60]Debt!#REF!</definedName>
    <definedName name="AMTZ_OLD" localSheetId="5">[60]Debt!#REF!</definedName>
    <definedName name="AMTZ_OLD" localSheetId="4">[60]Debt!#REF!</definedName>
    <definedName name="AMTZ_OLD">[60]Debt!#REF!</definedName>
    <definedName name="AMTZ_TOT" localSheetId="5">[60]Debt!#REF!</definedName>
    <definedName name="AMTZ_TOT" localSheetId="4">[60]Debt!#REF!</definedName>
    <definedName name="AMTZ_TOT">[60]Debt!#REF!</definedName>
    <definedName name="ANEXO2" localSheetId="5">[61]BCP!#REF!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4">#REF!</definedName>
    <definedName name="ANO00">#REF!</definedName>
    <definedName name="ANO00A" localSheetId="5">#REF!</definedName>
    <definedName name="ANO00A" localSheetId="4">#REF!</definedName>
    <definedName name="ANO00A">#REF!</definedName>
    <definedName name="ANO00B" localSheetId="5">#REF!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4">#REF!</definedName>
    <definedName name="area_de_impressaoEST">#REF!</definedName>
    <definedName name="Área_impressão_DIR" localSheetId="5">#REF!</definedName>
    <definedName name="Área_impressão_DIR" localSheetId="4">#REF!</definedName>
    <definedName name="Área_impressão_DIR">#REF!</definedName>
    <definedName name="AREACONSTRUCCIO" localSheetId="5">#REF!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4">#REF!</definedName>
    <definedName name="ASAU">#REF!</definedName>
    <definedName name="ASAU1" localSheetId="5">#REF!</definedName>
    <definedName name="ASAU1" localSheetId="4">#REF!</definedName>
    <definedName name="ASAU1">#REF!</definedName>
    <definedName name="asd" localSheetId="5">#REF!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4">#REF!</definedName>
    <definedName name="ASSUM">#REF!</definedName>
    <definedName name="ASSUMPB" localSheetId="5">#REF!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4">#REF!</definedName>
    <definedName name="ATS">#REF!</definedName>
    <definedName name="AUS" localSheetId="5">#REF!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4">#REF!</definedName>
    <definedName name="AVISO">#REF!</definedName>
    <definedName name="AZUA1.1.00___Administración_General" localSheetId="5">#REF!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4">#REF!</definedName>
    <definedName name="BAL">#REF!</definedName>
    <definedName name="bALANCE" localSheetId="5" hidden="1">{"Minpmon",#N/A,FALSE,"Monthinput"}</definedName>
    <definedName name="bALANCE" localSheetId="4" hidden="1">{"Minpmon",#N/A,FALSE,"Monthinput"}</definedName>
    <definedName name="bALANCE" hidden="1">{"Minpmon",#N/A,FALSE,"Monthinput"}</definedName>
    <definedName name="BANCOS" localSheetId="5">#REF!</definedName>
    <definedName name="BANCOS" localSheetId="4">#REF!</definedName>
    <definedName name="BANCOS">#REF!</definedName>
    <definedName name="banks1" localSheetId="5">#REF!</definedName>
    <definedName name="banks1" localSheetId="4">#REF!</definedName>
    <definedName name="banks1">#REF!</definedName>
    <definedName name="banks2" localSheetId="5">#REF!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4">#REF!</definedName>
    <definedName name="_xlnm.Database">#REF!</definedName>
    <definedName name="baseflow" localSheetId="5">'[71]K. IMF Base'!#REF!</definedName>
    <definedName name="baseflow" localSheetId="4">'[71]K. IMF Base'!#REF!</definedName>
    <definedName name="baseflow">'[71]K. IMF Base'!#REF!</definedName>
    <definedName name="BaseYear" localSheetId="5">#REF!</definedName>
    <definedName name="BaseYear" localSheetId="4">#REF!</definedName>
    <definedName name="BaseYear">#REF!</definedName>
    <definedName name="Basic_Data" localSheetId="5">#REF!</definedName>
    <definedName name="Basic_Data" localSheetId="4">#REF!</definedName>
    <definedName name="Basic_Data">#REF!</definedName>
    <definedName name="BASOMA" localSheetId="5">#REF!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4">#REF!</definedName>
    <definedName name="BBB">#REF!</definedName>
    <definedName name="bbbb" localSheetId="5"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4">#REF!</definedName>
    <definedName name="BC">#REF!</definedName>
    <definedName name="BCA">#N/A</definedName>
    <definedName name="BCA_GDP">#N/A</definedName>
    <definedName name="BCA_NGDP" localSheetId="5">#REF!</definedName>
    <definedName name="BCA_NGDP" localSheetId="4">#REF!</definedName>
    <definedName name="BCA_NGDP">#REF!</definedName>
    <definedName name="BCEProg" localSheetId="5">#REF!</definedName>
    <definedName name="BCEProg" localSheetId="4">#REF!</definedName>
    <definedName name="BCEProg">#REF!</definedName>
    <definedName name="BCH" localSheetId="5">#REF!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4">#REF!</definedName>
    <definedName name="BEA">#REF!</definedName>
    <definedName name="BEABA" localSheetId="5">#REF!</definedName>
    <definedName name="BEABA" localSheetId="4">#REF!</definedName>
    <definedName name="BEABA">#REF!</definedName>
    <definedName name="BEABI" localSheetId="5">#REF!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4">#REF!</definedName>
    <definedName name="BEC">#REF!</definedName>
    <definedName name="BED" localSheetId="5">#REF!</definedName>
    <definedName name="BED" localSheetId="4">#REF!</definedName>
    <definedName name="BED">#REF!</definedName>
    <definedName name="BED_6" localSheetId="5">#REF!</definedName>
    <definedName name="BED_6" localSheetId="4">#REF!</definedName>
    <definedName name="BED_6">#REF!</definedName>
    <definedName name="BEDE">#REF!</definedName>
    <definedName name="BEF">[54]CIRRs!$C$79</definedName>
    <definedName name="Bei" localSheetId="5">[73]terms!#REF!</definedName>
    <definedName name="Bei" localSheetId="4">[73]terms!#REF!</definedName>
    <definedName name="Bei">[73]terms!#REF!</definedName>
    <definedName name="Belgium_wt">'[69]OECD wgt'!$B$15</definedName>
    <definedName name="BENEF98" localSheetId="5">#REF!</definedName>
    <definedName name="BENEF98" localSheetId="4">#REF!</definedName>
    <definedName name="BENEF98">#REF!</definedName>
    <definedName name="BENEF99" localSheetId="5">#REF!</definedName>
    <definedName name="BENEF99" localSheetId="4">#REF!</definedName>
    <definedName name="BENEF99">#REF!</definedName>
    <definedName name="BeneficioNetoY3">'[74]Vaciado 1'!$F$153</definedName>
    <definedName name="BEO" localSheetId="5">#REF!</definedName>
    <definedName name="BEO" localSheetId="4">#REF!</definedName>
    <definedName name="BEO">#REF!</definedName>
    <definedName name="BER" localSheetId="5">#REF!</definedName>
    <definedName name="BER" localSheetId="4">#REF!</definedName>
    <definedName name="BER">#REF!</definedName>
    <definedName name="BERBA" localSheetId="5">#REF!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4">#REF!</definedName>
    <definedName name="BFD">#REF!</definedName>
    <definedName name="BFDA" localSheetId="5">#REF!</definedName>
    <definedName name="BFDA" localSheetId="4">#REF!</definedName>
    <definedName name="BFDA">#REF!</definedName>
    <definedName name="BFDI" localSheetId="5">#REF!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4">#REF!</definedName>
    <definedName name="BFL_C_G">#REF!</definedName>
    <definedName name="BFL_C_P" localSheetId="5">#REF!</definedName>
    <definedName name="BFL_C_P" localSheetId="4">#REF!</definedName>
    <definedName name="BFL_C_P">#REF!</definedName>
    <definedName name="BFL_CBA" localSheetId="5">#REF!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4">#REF!</definedName>
    <definedName name="BFL_D_G">#REF!</definedName>
    <definedName name="BFL_D_P" localSheetId="5">#REF!</definedName>
    <definedName name="BFL_D_P" localSheetId="4">#REF!</definedName>
    <definedName name="BFL_D_P">#REF!</definedName>
    <definedName name="BFL_DBA" localSheetId="5">#REF!</definedName>
    <definedName name="BFL_DBA" localSheetId="4">#REF!</definedName>
    <definedName name="BFL_DBA">#REF!</definedName>
    <definedName name="BFL_DBI">#REF!</definedName>
    <definedName name="BFL_DF">#N/A</definedName>
    <definedName name="BFL_DMU" localSheetId="5">#REF!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4">#REF!</definedName>
    <definedName name="BFLRES">#REF!</definedName>
    <definedName name="BFO" localSheetId="5">#REF!</definedName>
    <definedName name="BFO" localSheetId="4">#REF!</definedName>
    <definedName name="BFO">#REF!</definedName>
    <definedName name="BFO_S" localSheetId="5">#REF!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4">#REF!</definedName>
    <definedName name="BFUND">#REF!</definedName>
    <definedName name="BGS" localSheetId="5">#REF!</definedName>
    <definedName name="BGS" localSheetId="4">#REF!</definedName>
    <definedName name="BGS">#REF!</definedName>
    <definedName name="BI">#N/A</definedName>
    <definedName name="BIO" localSheetId="5">[43]raw!#REF!</definedName>
    <definedName name="BIO" localSheetId="4">[43]raw!#REF!</definedName>
    <definedName name="BIO">[43]raw!#REF!</definedName>
    <definedName name="BIP" localSheetId="5">#REF!</definedName>
    <definedName name="BIP" localSheetId="4">#REF!</definedName>
    <definedName name="BIP">#REF!</definedName>
    <definedName name="BK">#N/A</definedName>
    <definedName name="BKF">#N/A</definedName>
    <definedName name="BKFA" localSheetId="5">#REF!</definedName>
    <definedName name="BKFA" localSheetId="4">#REF!</definedName>
    <definedName name="BKFA">#REF!</definedName>
    <definedName name="BKFBA" localSheetId="5">#REF!</definedName>
    <definedName name="BKFBA" localSheetId="4">#REF!</definedName>
    <definedName name="BKFBA">#REF!</definedName>
    <definedName name="BKFBI" localSheetId="5">#REF!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4">#REF!</definedName>
    <definedName name="BM">#REF!</definedName>
    <definedName name="BMG">[78]Q6!$E$28:$AH$28</definedName>
    <definedName name="BMI" localSheetId="5">#REF!</definedName>
    <definedName name="BMI" localSheetId="4">#REF!</definedName>
    <definedName name="BMI">#REF!</definedName>
    <definedName name="BMII">#N/A</definedName>
    <definedName name="BMII_7" localSheetId="5">#REF!</definedName>
    <definedName name="BMII_7" localSheetId="4">#REF!</definedName>
    <definedName name="BMII_7">#REF!</definedName>
    <definedName name="BMII_G" localSheetId="5">#REF!</definedName>
    <definedName name="BMII_G" localSheetId="4">#REF!</definedName>
    <definedName name="BMII_G">#REF!</definedName>
    <definedName name="BMII_P" localSheetId="5">#REF!</definedName>
    <definedName name="BMII_P" localSheetId="4">#REF!</definedName>
    <definedName name="BMII_P">#REF!</definedName>
    <definedName name="BMIIB">#N/A</definedName>
    <definedName name="BMIIBA" localSheetId="5">#REF!</definedName>
    <definedName name="BMIIBA" localSheetId="4">#REF!</definedName>
    <definedName name="BMIIBA">#REF!</definedName>
    <definedName name="BMIIBI" localSheetId="5">#REF!</definedName>
    <definedName name="BMIIBI" localSheetId="4">#REF!</definedName>
    <definedName name="BMIIBI">#REF!</definedName>
    <definedName name="BMIIG">#N/A</definedName>
    <definedName name="BMIIMU" localSheetId="5">#REF!</definedName>
    <definedName name="BMIIMU" localSheetId="4">#REF!</definedName>
    <definedName name="BMIIMU">#REF!</definedName>
    <definedName name="BMS" localSheetId="5">#REF!</definedName>
    <definedName name="BMS" localSheetId="4">#REF!</definedName>
    <definedName name="BMS">#REF!</definedName>
    <definedName name="BNEO" localSheetId="5">#REF!</definedName>
    <definedName name="BNEO" localSheetId="4">#REF!</definedName>
    <definedName name="BNEO">#REF!</definedName>
    <definedName name="BNF">"CA"</definedName>
    <definedName name="BO" localSheetId="5">#REF!</definedName>
    <definedName name="BO" localSheetId="4">#REF!</definedName>
    <definedName name="BO">#REF!</definedName>
    <definedName name="BOG" localSheetId="5">#REF!</definedName>
    <definedName name="BOG" localSheetId="4">#REF!</definedName>
    <definedName name="BOG">#REF!</definedName>
    <definedName name="BOLETIN" localSheetId="5">[61]BCP!#REF!</definedName>
    <definedName name="BOLETIN" localSheetId="4">[61]BCP!#REF!</definedName>
    <definedName name="BOLETIN">[61]BCP!#REF!</definedName>
    <definedName name="Bolivia" localSheetId="5">#REF!</definedName>
    <definedName name="Bolivia" localSheetId="4">#REF!</definedName>
    <definedName name="Bolivia">#REF!</definedName>
    <definedName name="BOP">#N/A</definedName>
    <definedName name="BOPF" localSheetId="5">#REF!</definedName>
    <definedName name="BOPF" localSheetId="4">#REF!</definedName>
    <definedName name="BOPF">#REF!</definedName>
    <definedName name="BOPUSD" localSheetId="5">#REF!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4">#REF!</definedName>
    <definedName name="BPBNF">#REF!</definedName>
    <definedName name="BRASS" localSheetId="5">#REF!</definedName>
    <definedName name="BRASS" localSheetId="4">#REF!</definedName>
    <definedName name="BRASS">#REF!</definedName>
    <definedName name="BRASS_1" localSheetId="5">#REF!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4">#REF!</definedName>
    <definedName name="BS">#REF!</definedName>
    <definedName name="BS1A" localSheetId="5">#REF!</definedName>
    <definedName name="BS1A" localSheetId="4">#REF!</definedName>
    <definedName name="BS1A">#REF!</definedName>
    <definedName name="Bstd" localSheetId="5">#REF!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4">#REF!</definedName>
    <definedName name="BX">#REF!</definedName>
    <definedName name="BXG">[78]Q6!$E$26:$AH$26</definedName>
    <definedName name="BXI" localSheetId="5">#REF!</definedName>
    <definedName name="BXI" localSheetId="4">#REF!</definedName>
    <definedName name="BXI">#REF!</definedName>
    <definedName name="BXS" localSheetId="5">#REF!</definedName>
    <definedName name="BXS" localSheetId="4">#REF!</definedName>
    <definedName name="BXS">#REF!</definedName>
    <definedName name="C.2" localSheetId="5">#REF!</definedName>
    <definedName name="C.2" localSheetId="4">#REF!</definedName>
    <definedName name="C.2">#REF!</definedName>
    <definedName name="C_" localSheetId="4">#REF!</definedName>
    <definedName name="C_">#REF!</definedName>
    <definedName name="C_1" localSheetId="5">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4">#REF!</definedName>
    <definedName name="CA">#REF!</definedName>
    <definedName name="CAD" localSheetId="5">#REF!</definedName>
    <definedName name="CAD" localSheetId="4">#REF!</definedName>
    <definedName name="CAD">#REF!</definedName>
    <definedName name="CAe" localSheetId="5">#REF!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4">#REF!</definedName>
    <definedName name="CAMARON">#REF!</definedName>
    <definedName name="Canada_wt">'[69]OECD wgt'!$B$10</definedName>
    <definedName name="CAPA" localSheetId="5">#REF!</definedName>
    <definedName name="CAPA" localSheetId="4">#REF!</definedName>
    <definedName name="CAPA">#REF!</definedName>
    <definedName name="CAperc" localSheetId="5">#REF!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4">OFFSET(#REF!,0,0,COUNT(#REF!),1)</definedName>
    <definedName name="Cavg">OFFSET(#REF!,0,0,COUNT(#REF!),1)</definedName>
    <definedName name="cc" localSheetId="5"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4">#REF!</definedName>
    <definedName name="ccme">#REF!</definedName>
    <definedName name="ccme2000" localSheetId="5">#REF!</definedName>
    <definedName name="ccme2000" localSheetId="4">#REF!</definedName>
    <definedName name="ccme2000">#REF!</definedName>
    <definedName name="ccme2001" localSheetId="5">#REF!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4">#REF!</definedName>
    <definedName name="ccme98s">#REF!</definedName>
    <definedName name="ccme99" localSheetId="5">#REF!</definedName>
    <definedName name="ccme99" localSheetId="4">#REF!</definedName>
    <definedName name="ccme99">#REF!</definedName>
    <definedName name="ccode">273</definedName>
    <definedName name="CD" localSheetId="5">#REF!</definedName>
    <definedName name="CD" localSheetId="4">#REF!</definedName>
    <definedName name="CD">#REF!</definedName>
    <definedName name="CD1A" localSheetId="5">#REF!</definedName>
    <definedName name="CD1A" localSheetId="4">#REF!</definedName>
    <definedName name="CD1A">#REF!</definedName>
    <definedName name="cde" localSheetId="5"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4">#REF!</definedName>
    <definedName name="CEMENTO">#REF!</definedName>
    <definedName name="CENGOVT" localSheetId="5">#REF!</definedName>
    <definedName name="CENGOVT" localSheetId="4">#REF!</definedName>
    <definedName name="CENGOVT">#REF!</definedName>
    <definedName name="CEPA96" localSheetId="5">#REF!</definedName>
    <definedName name="CEPA96" localSheetId="4">#REF!</definedName>
    <definedName name="CEPA96">#REF!</definedName>
    <definedName name="CFA">[54]CIRRs!$C$81</definedName>
    <definedName name="cfdfdf" localSheetId="5" hidden="1">#REF!</definedName>
    <definedName name="cfdfdf" localSheetId="4" hidden="1">#REF!</definedName>
    <definedName name="cfdfdf" hidden="1">#REF!</definedName>
    <definedName name="CG" localSheetId="5">#REF!</definedName>
    <definedName name="CG" localSheetId="4">#REF!</definedName>
    <definedName name="CG">#REF!</definedName>
    <definedName name="CGBUDG" localSheetId="5">#REF!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4">#REF!</definedName>
    <definedName name="cirr">#REF!</definedName>
    <definedName name="ClaveDeColor" localSheetId="5">#REF!</definedName>
    <definedName name="ClaveDeColor" localSheetId="4">#REF!</definedName>
    <definedName name="ClaveDeColor">#REF!</definedName>
    <definedName name="CLUB_PARIS_2004" localSheetId="5">#REF!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4">#REF!,#REF!,#REF!</definedName>
    <definedName name="cmethapp">#REF!,#REF!,#REF!</definedName>
    <definedName name="cmethmain" localSheetId="5">#REF!</definedName>
    <definedName name="cmethmain" localSheetId="4">#REF!</definedName>
    <definedName name="cmethmain">#REF!</definedName>
    <definedName name="Cmin" localSheetId="5">OFFSET(#REF!,0,0,COUNT(#REF!),1)</definedName>
    <definedName name="Cmin" localSheetId="4">OFFSET(#REF!,0,0,COUNT(#REF!),1)</definedName>
    <definedName name="Cmin">OFFSET(#REF!,0,0,COUNT(#REF!),1)</definedName>
    <definedName name="cmsbn" localSheetId="5">#REF!</definedName>
    <definedName name="cmsbn" localSheetId="4">#REF!</definedName>
    <definedName name="cmsbn">#REF!</definedName>
    <definedName name="CN" localSheetId="5">#REF!</definedName>
    <definedName name="CN" localSheetId="4">#REF!</definedName>
    <definedName name="CN">#REF!</definedName>
    <definedName name="CN1A" localSheetId="5">#REF!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4">#REF!</definedName>
    <definedName name="Color1">#REF!</definedName>
    <definedName name="Color2" localSheetId="5">#REF!</definedName>
    <definedName name="Color2" localSheetId="4">#REF!</definedName>
    <definedName name="Color2">#REF!</definedName>
    <definedName name="Color3" localSheetId="5">#REF!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4">[23]Programa!#REF!</definedName>
    <definedName name="coma">[23]Programa!#REF!</definedName>
    <definedName name="COMPAR" localSheetId="5">#REF!</definedName>
    <definedName name="COMPAR" localSheetId="4">#REF!</definedName>
    <definedName name="COMPAR">#REF!</definedName>
    <definedName name="COMPIGP" localSheetId="5">#REF!</definedName>
    <definedName name="COMPIGP" localSheetId="4">#REF!</definedName>
    <definedName name="COMPIGP">#REF!</definedName>
    <definedName name="COMPROJ99" localSheetId="5">#REF!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4">#REF!</definedName>
    <definedName name="CONSOL">#REF!</definedName>
    <definedName name="CONSOLC2" localSheetId="5">#REF!</definedName>
    <definedName name="CONSOLC2" localSheetId="4">#REF!</definedName>
    <definedName name="CONSOLC2">#REF!</definedName>
    <definedName name="consperc" localSheetId="5">'[84]GDP projections'!#REF!</definedName>
    <definedName name="consperc" localSheetId="4">'[84]GDP projections'!#REF!</definedName>
    <definedName name="consperc">'[84]GDP projections'!#REF!</definedName>
    <definedName name="consqtr" localSheetId="5">'[84]GDP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4">#REF!</definedName>
    <definedName name="copystart">#REF!</definedName>
    <definedName name="Copytodebt" localSheetId="5">'[3]in-out'!#REF!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4">#REF!</definedName>
    <definedName name="COUNT">#REF!</definedName>
    <definedName name="COUNTER" localSheetId="5">#REF!</definedName>
    <definedName name="COUNTER" localSheetId="4">#REF!</definedName>
    <definedName name="COUNTER">#REF!</definedName>
    <definedName name="CountryName" localSheetId="5">'[86]Exchange Rate chart'!#REF!</definedName>
    <definedName name="CountryName" localSheetId="4">'[86]Exchange Rate chart'!#REF!</definedName>
    <definedName name="CountryName">'[86]Exchange Rate chart'!#REF!</definedName>
    <definedName name="cp" localSheetId="5" hidden="1">'[87]C Summary'!#REF!</definedName>
    <definedName name="cp" localSheetId="4" hidden="1">'[87]C Summary'!#REF!</definedName>
    <definedName name="cp" hidden="1">'[87]C Summary'!#REF!</definedName>
    <definedName name="CPF" localSheetId="5">#REF!</definedName>
    <definedName name="CPF" localSheetId="4">#REF!</definedName>
    <definedName name="CPF">#REF!</definedName>
    <definedName name="CPI">[88]CPI!$A$4:$M$160</definedName>
    <definedName name="CPI_Core" localSheetId="5">#REF!</definedName>
    <definedName name="CPI_Core" localSheetId="4">#REF!</definedName>
    <definedName name="CPI_Core">#REF!</definedName>
    <definedName name="CPI_NAT_monthly" localSheetId="5">#REF!</definedName>
    <definedName name="CPI_NAT_monthly" localSheetId="4">#REF!</definedName>
    <definedName name="CPI_NAT_monthly">#REF!</definedName>
    <definedName name="CPICUM" localSheetId="5">#REF!</definedName>
    <definedName name="CPICUM" localSheetId="4">#REF!</definedName>
    <definedName name="CPICUM">#REF!</definedName>
    <definedName name="CRECWM">[89]SUPUESTOS!A$15</definedName>
    <definedName name="cred" localSheetId="5">#REF!</definedName>
    <definedName name="cred" localSheetId="4">#REF!</definedName>
    <definedName name="cred">#REF!</definedName>
    <definedName name="cred1" localSheetId="5">#REF!</definedName>
    <definedName name="cred1" localSheetId="4">#REF!</definedName>
    <definedName name="cred1">#REF!</definedName>
    <definedName name="CRED2" localSheetId="5">#REF!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4">[23]Programa!#REF!</definedName>
    <definedName name="cred98">[23]Programa!#REF!</definedName>
    <definedName name="cred98j" localSheetId="5">[23]Programa!#REF!</definedName>
    <definedName name="cred98j" localSheetId="4">[23]Programa!#REF!</definedName>
    <definedName name="cred98j">[23]Programa!#REF!</definedName>
    <definedName name="cred98s" localSheetId="5">#REF!</definedName>
    <definedName name="cred98s" localSheetId="4">#REF!</definedName>
    <definedName name="cred98s">#REF!</definedName>
    <definedName name="cred99" localSheetId="5">#REF!</definedName>
    <definedName name="cred99" localSheetId="4">#REF!</definedName>
    <definedName name="cred99">#REF!</definedName>
    <definedName name="CREDITO" localSheetId="5">#REF!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4">OFFSET(#REF!,0,0,COUNT(#REF!),1)</definedName>
    <definedName name="Crng">OFFSET(#REF!,0,0,COUNT(#REF!),1)</definedName>
    <definedName name="Crt" localSheetId="5">#REF!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4">#REF!</definedName>
    <definedName name="CRUZ">#REF!</definedName>
    <definedName name="CRUZ1" localSheetId="5">#REF!</definedName>
    <definedName name="CRUZ1" localSheetId="4">#REF!</definedName>
    <definedName name="CRUZ1">#REF!</definedName>
    <definedName name="CS" localSheetId="5">#REF!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4">#REF!</definedName>
    <definedName name="CUADRO_N__4.1.3">#REF!</definedName>
    <definedName name="CUADRO_No_9_C" localSheetId="5">#REF!</definedName>
    <definedName name="CUADRO_No_9_C" localSheetId="4">#REF!</definedName>
    <definedName name="CUADRO_No_9_C">#REF!</definedName>
    <definedName name="CUADRO9" localSheetId="5">#REF!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4">#REF!</definedName>
    <definedName name="CurMonth">#REF!</definedName>
    <definedName name="Currency" localSheetId="5">#REF!</definedName>
    <definedName name="Currency" localSheetId="4">#REF!</definedName>
    <definedName name="Currency">#REF!</definedName>
    <definedName name="CURRENTYEAR" localSheetId="5">#REF!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4" hidden="1">'[95]Fax a enviar'!#REF!</definedName>
    <definedName name="d" hidden="1">'[95]Fax a enviar'!#REF!</definedName>
    <definedName name="D_ALTBCA_GDP" localSheetId="5">#REF!</definedName>
    <definedName name="D_ALTBCA_GDP" localSheetId="4">#REF!</definedName>
    <definedName name="D_ALTBCA_GDP">#REF!</definedName>
    <definedName name="D_ALTNGDP_R" localSheetId="5">#REF!</definedName>
    <definedName name="D_ALTNGDP_R" localSheetId="4">#REF!</definedName>
    <definedName name="D_ALTNGDP_R">#REF!</definedName>
    <definedName name="D_ALTNGDP_RG" localSheetId="5">#REF!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4">#REF!</definedName>
    <definedName name="D_ENDA">#REF!</definedName>
    <definedName name="D_G" localSheetId="5">#REF!</definedName>
    <definedName name="D_G" localSheetId="4">#REF!</definedName>
    <definedName name="D_G">#REF!</definedName>
    <definedName name="D_GCB" localSheetId="5">#REF!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4">#REF!</definedName>
    <definedName name="DAMU">#REF!</definedName>
    <definedName name="DAperc" localSheetId="5">#REF!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4">#REF!</definedName>
    <definedName name="data">#REF!</definedName>
    <definedName name="data1" localSheetId="5">#REF!</definedName>
    <definedName name="data1" localSheetId="4">#REF!</definedName>
    <definedName name="data1">#REF!</definedName>
    <definedName name="Data2" localSheetId="5">#REF!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4">#REF!</definedName>
    <definedName name="dates_w">#REF!</definedName>
    <definedName name="Dates1" localSheetId="5">#REF!</definedName>
    <definedName name="Dates1" localSheetId="4">#REF!</definedName>
    <definedName name="Dates1">#REF!</definedName>
    <definedName name="datesaa" localSheetId="5">#REF!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4">#REF!</definedName>
    <definedName name="dcc">#REF!</definedName>
    <definedName name="dcc98j">[23]Programa!#REF!</definedName>
    <definedName name="dcc98s" localSheetId="5">#REF!</definedName>
    <definedName name="dcc98s" localSheetId="4">#REF!</definedName>
    <definedName name="dcc98s">#REF!</definedName>
    <definedName name="dd" localSheetId="5"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4">#REF!</definedName>
    <definedName name="DD__Charts_area">#REF!</definedName>
    <definedName name="DD__GDI" localSheetId="5">#REF!</definedName>
    <definedName name="DD__GDI" localSheetId="4">#REF!</definedName>
    <definedName name="DD__GDI">#REF!</definedName>
    <definedName name="DD__GDP_real_by_sector_of_origin" localSheetId="5">#REF!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4" hidden="1">#REF!</definedName>
    <definedName name="ddgdg" hidden="1">#REF!</definedName>
    <definedName name="DDR" localSheetId="5">#REF!</definedName>
    <definedName name="DDR" localSheetId="4">#REF!</definedName>
    <definedName name="DDR">#REF!</definedName>
    <definedName name="DDRBA" localSheetId="5">#REF!</definedName>
    <definedName name="DDRBA" localSheetId="4">#REF!</definedName>
    <definedName name="DDRBA">#REF!</definedName>
    <definedName name="Deal_Date">'[70]Inter-Bank'!$B$5</definedName>
    <definedName name="DEBRIEF" localSheetId="5">#REF!</definedName>
    <definedName name="DEBRIEF" localSheetId="4">#REF!</definedName>
    <definedName name="DEBRIEF">#REF!</definedName>
    <definedName name="DEBT" localSheetId="5">#REF!</definedName>
    <definedName name="DEBT" localSheetId="4">#REF!</definedName>
    <definedName name="DEBT">#REF!</definedName>
    <definedName name="DEBT_NEW" localSheetId="5">[60]Debt!#REF!</definedName>
    <definedName name="DEBT_NEW" localSheetId="4">[60]Debt!#REF!</definedName>
    <definedName name="DEBT_NEW">[60]Debt!#REF!</definedName>
    <definedName name="DEBT_OLD" localSheetId="5">[60]Debt!#REF!</definedName>
    <definedName name="DEBT_OLD" localSheetId="4">[60]Debt!#REF!</definedName>
    <definedName name="DEBT_OLD">[60]Debt!#REF!</definedName>
    <definedName name="DEBT_TOT" localSheetId="5">[60]Debt!#REF!</definedName>
    <definedName name="DEBT_TOT" localSheetId="4">[60]Debt!#REF!</definedName>
    <definedName name="DEBT_TOT">[60]Debt!#REF!</definedName>
    <definedName name="DEBT1" localSheetId="5">#REF!</definedName>
    <definedName name="DEBT1" localSheetId="4">#REF!</definedName>
    <definedName name="DEBT1">#REF!</definedName>
    <definedName name="DEBT10" localSheetId="5">#REF!</definedName>
    <definedName name="DEBT10" localSheetId="4">#REF!</definedName>
    <definedName name="DEBT10">#REF!</definedName>
    <definedName name="DEBT11" localSheetId="5">#REF!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4">#REF!</definedName>
    <definedName name="DEMEURO">#REF!</definedName>
    <definedName name="Denmark_wt">'[69]OECD wgt'!$B$17</definedName>
    <definedName name="Department" localSheetId="5">'[86]Exchange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4" hidden="1">{"Tab1",#N/A,FALSE,"P";"Tab2",#N/A,FALSE,"P"}</definedName>
    <definedName name="der" hidden="1">{"Tab1",#N/A,FALSE,"P";"Tab2",#N/A,FALSE,"P"}</definedName>
    <definedName name="DES" localSheetId="5">#REF!</definedName>
    <definedName name="DES" localSheetId="4">#REF!</definedName>
    <definedName name="DES">#REF!</definedName>
    <definedName name="DESC96" localSheetId="5">#REF!</definedName>
    <definedName name="DESC96" localSheetId="4">#REF!</definedName>
    <definedName name="DESC96">#REF!</definedName>
    <definedName name="DESPUESCORTE" localSheetId="5">#REF!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4" hidden="1">'[95]Fax a enviar'!#REF!</definedName>
    <definedName name="dfdf" hidden="1">'[95]Fax a enviar'!#REF!</definedName>
    <definedName name="dfdfsd" localSheetId="5"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4" hidden="1">'[101]Fax a enviar'!#REF!</definedName>
    <definedName name="dfdgfdfd" hidden="1">'[101]Fax a enviar'!#REF!</definedName>
    <definedName name="dfdgfdsfsd" localSheetId="5" hidden="1">#REF!</definedName>
    <definedName name="dfdgfdsfsd" localSheetId="4" hidden="1">#REF!</definedName>
    <definedName name="dfdgfdsfsd" hidden="1">#REF!</definedName>
    <definedName name="dfgd" localSheetId="5">#REF!</definedName>
    <definedName name="dfgd" localSheetId="4">#REF!</definedName>
    <definedName name="dfgd">#REF!</definedName>
    <definedName name="DG" localSheetId="5">#REF!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4">#REF!</definedName>
    <definedName name="DIARIO">#REF!</definedName>
    <definedName name="DIC._88" localSheetId="5">#REF!</definedName>
    <definedName name="DIC._88" localSheetId="4">#REF!</definedName>
    <definedName name="DIC._88">#REF!</definedName>
    <definedName name="DIC._89" localSheetId="5">#REF!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4">#REF!</definedName>
    <definedName name="Discount_IDA1">#REF!</definedName>
    <definedName name="Discount_NC" localSheetId="5">[103]NPV!#REF!</definedName>
    <definedName name="Discount_NC" localSheetId="4">[103]NPV!#REF!</definedName>
    <definedName name="Discount_NC">[103]NPV!#REF!</definedName>
    <definedName name="DiscountRate" localSheetId="5">#REF!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4">#REF!</definedName>
    <definedName name="DIVISOR">#REF!</definedName>
    <definedName name="DIVISOR1" localSheetId="5">#REF!</definedName>
    <definedName name="DIVISOR1" localSheetId="4">#REF!</definedName>
    <definedName name="DIVISOR1">#REF!</definedName>
    <definedName name="DKK" localSheetId="5">#REF!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4">#REF!</definedName>
    <definedName name="DMU">#REF!</definedName>
    <definedName name="DNP">[89]SUPUESTOS!A$18</definedName>
    <definedName name="DO" localSheetId="5">#REF!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4">#REF!</definedName>
    <definedName name="DR">#REF!</definedName>
    <definedName name="DR1A" localSheetId="5">#REF!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4" hidden="1">'[95]Fax a enviar'!#REF!</definedName>
    <definedName name="ds" hidden="1">'[95]Fax a enviar'!#REF!</definedName>
    <definedName name="DSA_Assumptions" localSheetId="5">#REF!</definedName>
    <definedName name="DSA_Assumptions" localSheetId="4">#REF!</definedName>
    <definedName name="DSA_Assumptions">#REF!</definedName>
    <definedName name="dsaout" localSheetId="5">#REF!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4" hidden="1">'[95]Fax a enviar'!#REF!</definedName>
    <definedName name="dsds" hidden="1">'[95]Fax a enviar'!#REF!</definedName>
    <definedName name="DSI" localSheetId="5">#REF!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4">#REF!</definedName>
    <definedName name="DSP">#REF!</definedName>
    <definedName name="DSPBproj">#N/A</definedName>
    <definedName name="DSPG" localSheetId="5">#REF!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4">#REF!</definedName>
    <definedName name="DTS">#REF!</definedName>
    <definedName name="dummy" localSheetId="5">#REF!</definedName>
    <definedName name="dummy" localSheetId="4">#REF!</definedName>
    <definedName name="dummy">#REF!</definedName>
    <definedName name="DXBYS">[89]RESULTADOS!$A$82:$IV$82</definedName>
    <definedName name="DY" localSheetId="5">#REF!</definedName>
    <definedName name="DY" localSheetId="4">#REF!</definedName>
    <definedName name="DY">#REF!</definedName>
    <definedName name="DY1A" localSheetId="5">#REF!</definedName>
    <definedName name="DY1A" localSheetId="4">#REF!</definedName>
    <definedName name="DY1A">#REF!</definedName>
    <definedName name="E" localSheetId="5">#REF!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4" hidden="1">#REF!</definedName>
    <definedName name="eeeeeeeeee" hidden="1">#REF!</definedName>
    <definedName name="efdfrd" localSheetId="5"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4" hidden="1">'[106]Fax a enviar'!#REF!</definedName>
    <definedName name="efefte" hidden="1">'[106]Fax a enviar'!#REF!</definedName>
    <definedName name="efsdfsd" localSheetId="5" hidden="1">#REF!</definedName>
    <definedName name="efsdfsd" localSheetId="4" hidden="1">#REF!</definedName>
    <definedName name="efsdfsd" hidden="1">#REF!</definedName>
    <definedName name="EIB">[54]CIRRs!$C$61</definedName>
    <definedName name="eka" localSheetId="5">#REF!</definedName>
    <definedName name="eka" localSheetId="4">#REF!</definedName>
    <definedName name="eka">#REF!</definedName>
    <definedName name="ele" localSheetId="5">#REF!</definedName>
    <definedName name="ele" localSheetId="4">#REF!</definedName>
    <definedName name="ele">#REF!</definedName>
    <definedName name="elect" localSheetId="5">#REF!</definedName>
    <definedName name="elect" localSheetId="4">#REF!</definedName>
    <definedName name="elect">#REF!</definedName>
    <definedName name="ELV" localSheetId="5">[107]FIN!#REF!</definedName>
    <definedName name="ELV" localSheetId="4">[107]FIN!#REF!</definedName>
    <definedName name="ELV">[107]FIN!#REF!</definedName>
    <definedName name="EMETEL" localSheetId="5">#REF!</definedName>
    <definedName name="EMETEL" localSheetId="4">#REF!</definedName>
    <definedName name="EMETEL">#REF!</definedName>
    <definedName name="emi" localSheetId="5">#REF!</definedName>
    <definedName name="emi" localSheetId="4">#REF!</definedName>
    <definedName name="emi">#REF!</definedName>
    <definedName name="emi98j" localSheetId="5">[23]Programa!#REF!</definedName>
    <definedName name="emi98j" localSheetId="4">[23]Programa!#REF!</definedName>
    <definedName name="emi98j">[23]Programa!#REF!</definedName>
    <definedName name="emi98s" localSheetId="5">#REF!</definedName>
    <definedName name="emi98s" localSheetId="4">#REF!</definedName>
    <definedName name="emi98s">#REF!</definedName>
    <definedName name="EMISION" localSheetId="5">[61]BCP!#REF!</definedName>
    <definedName name="EMISION" localSheetId="4">[61]BCP!#REF!</definedName>
    <definedName name="EMISION">[61]BCP!#REF!</definedName>
    <definedName name="EMIT">'[108]Ranking Bancario'!$BF$5:$BJ$54</definedName>
    <definedName name="empty" localSheetId="5">#REF!</definedName>
    <definedName name="empty" localSheetId="4">#REF!</definedName>
    <definedName name="empty">#REF!</definedName>
    <definedName name="encajec" localSheetId="5">#REF!</definedName>
    <definedName name="encajec" localSheetId="4">#REF!</definedName>
    <definedName name="encajec">#REF!</definedName>
    <definedName name="encajed" localSheetId="5">#REF!</definedName>
    <definedName name="encajed" localSheetId="4">#REF!</definedName>
    <definedName name="encajed">#REF!</definedName>
    <definedName name="ENDA">#N/A</definedName>
    <definedName name="ENDA_PR" localSheetId="5">#REF!</definedName>
    <definedName name="ENDA_PR" localSheetId="4">#REF!</definedName>
    <definedName name="ENDA_PR">#REF!</definedName>
    <definedName name="enda2">[1]Q6!$E$132:$AH$132</definedName>
    <definedName name="ENDE" localSheetId="5">#REF!</definedName>
    <definedName name="ENDE" localSheetId="4">#REF!</definedName>
    <definedName name="ENDE">#REF!</definedName>
    <definedName name="ENE._89" localSheetId="5">#REF!</definedName>
    <definedName name="ENE._89" localSheetId="4">#REF!</definedName>
    <definedName name="ENE._89">#REF!</definedName>
    <definedName name="ENE._90" localSheetId="5">#REF!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4">#REF!</definedName>
    <definedName name="ESAF_QUAR_GDP">#REF!</definedName>
    <definedName name="esafr" localSheetId="5">#REF!</definedName>
    <definedName name="esafr" localSheetId="4">#REF!</definedName>
    <definedName name="esafr">#REF!</definedName>
    <definedName name="ESC" localSheetId="5">#REF!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4" hidden="1">#REF!</definedName>
    <definedName name="etewte" hidden="1">#REF!</definedName>
    <definedName name="etwt" localSheetId="5"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4">#REF!</definedName>
    <definedName name="EURCRUDE87">#REF!</definedName>
    <definedName name="EURCRUDE88" localSheetId="5">#REF!</definedName>
    <definedName name="EURCRUDE88" localSheetId="4">#REF!</definedName>
    <definedName name="EURCRUDE88">#REF!</definedName>
    <definedName name="EURO" localSheetId="5">#REF!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4">#REF!</definedName>
    <definedName name="EXR_UPDATE">#REF!</definedName>
    <definedName name="External_debt_indicators">[112]Table3!$F$8:$AB$437:'[112]Table3'!$AB$9</definedName>
    <definedName name="FAL" localSheetId="5">#REF!</definedName>
    <definedName name="FAL" localSheetId="4">#REF!</definedName>
    <definedName name="FAL">#REF!</definedName>
    <definedName name="FB" localSheetId="5">#REF!</definedName>
    <definedName name="FB" localSheetId="4">#REF!</definedName>
    <definedName name="FB">#REF!</definedName>
    <definedName name="FB1A" localSheetId="5">#REF!</definedName>
    <definedName name="FB1A" localSheetId="4">#REF!</definedName>
    <definedName name="FB1A">#REF!</definedName>
    <definedName name="fdfd" localSheetId="5" hidden="1">'[36]Fax a enviar'!#REF!</definedName>
    <definedName name="fdfd" localSheetId="4" hidden="1">'[36]Fax a enviar'!#REF!</definedName>
    <definedName name="fdfd" hidden="1">'[36]Fax a enviar'!#REF!</definedName>
    <definedName name="fdfdd" localSheetId="5" hidden="1">#REF!</definedName>
    <definedName name="fdfdd" localSheetId="4" hidden="1">#REF!</definedName>
    <definedName name="fdfdd" hidden="1">#REF!</definedName>
    <definedName name="fdfddf" localSheetId="5" hidden="1">#REF!</definedName>
    <definedName name="fdfddf" localSheetId="4" hidden="1">#REF!</definedName>
    <definedName name="fdfddf" hidden="1">#REF!</definedName>
    <definedName name="fdfdf" localSheetId="5" hidden="1">'[36]Fax a enviar'!#REF!</definedName>
    <definedName name="fdfdf" localSheetId="4" hidden="1">'[36]Fax a enviar'!#REF!</definedName>
    <definedName name="fdfdf" hidden="1">'[36]Fax a enviar'!#REF!</definedName>
    <definedName name="fdfds" localSheetId="5" hidden="1">#REF!</definedName>
    <definedName name="fdfds" localSheetId="4" hidden="1">#REF!</definedName>
    <definedName name="fdfds" hidden="1">#REF!</definedName>
    <definedName name="fdfdsafsdf" localSheetId="5" hidden="1">'[100]Fax a enviar'!#REF!</definedName>
    <definedName name="fdfdsafsdf" localSheetId="4" hidden="1">'[100]Fax a enviar'!#REF!</definedName>
    <definedName name="fdfdsafsdf" hidden="1">'[100]Fax a enviar'!#REF!</definedName>
    <definedName name="fdfdsf" localSheetId="5" hidden="1">#REF!</definedName>
    <definedName name="fdfdsf" localSheetId="4" hidden="1">#REF!</definedName>
    <definedName name="fdfdsf" hidden="1">#REF!</definedName>
    <definedName name="fdfsd" localSheetId="5" hidden="1">'[66]Fax a enviar'!#REF!</definedName>
    <definedName name="fdfsd" localSheetId="4" hidden="1">'[66]Fax a enviar'!#REF!</definedName>
    <definedName name="fdfsd" hidden="1">'[66]Fax a enviar'!#REF!</definedName>
    <definedName name="feb" localSheetId="5">[23]Programa!#REF!</definedName>
    <definedName name="feb" localSheetId="4">[23]Programa!#REF!</definedName>
    <definedName name="feb">[23]Programa!#REF!</definedName>
    <definedName name="FEB._89" localSheetId="5">#REF!</definedName>
    <definedName name="FEB._89" localSheetId="4">#REF!</definedName>
    <definedName name="FEB._89">#REF!</definedName>
    <definedName name="fecha" localSheetId="5">[23]Programa!#REF!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4">#REF!</definedName>
    <definedName name="FF">#REF!</definedName>
    <definedName name="FF1A" localSheetId="5">#REF!</definedName>
    <definedName name="FF1A" localSheetId="4">#REF!</definedName>
    <definedName name="FF1A">#REF!</definedName>
    <definedName name="fff" localSheetId="5" hidden="1">#REF!</definedName>
    <definedName name="fff" localSheetId="4" hidden="1">#REF!</definedName>
    <definedName name="fff" hidden="1">#REF!</definedName>
    <definedName name="ffff" localSheetId="5"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4">#REF!</definedName>
    <definedName name="fffff">#REF!</definedName>
    <definedName name="ffffff" localSheetId="5" hidden="1">#REF!</definedName>
    <definedName name="ffffff" localSheetId="4" hidden="1">#REF!</definedName>
    <definedName name="ffffff" hidden="1">#REF!</definedName>
    <definedName name="fffffff" localSheetId="5"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4">#REF!</definedName>
    <definedName name="FFNN">#REF!</definedName>
    <definedName name="fgf" localSheetId="5"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4">#REF!</definedName>
    <definedName name="FIDR">#REF!</definedName>
    <definedName name="Fig.1" localSheetId="5">#REF!</definedName>
    <definedName name="Fig.1" localSheetId="4">#REF!</definedName>
    <definedName name="Fig.1">#REF!</definedName>
    <definedName name="FigTitle" localSheetId="5">#REF!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4">[114]Q4!#REF!</definedName>
    <definedName name="FIP">[114]Q4!#REF!</definedName>
    <definedName name="Fisc" localSheetId="5">#REF!</definedName>
    <definedName name="Fisc" localSheetId="4">#REF!</definedName>
    <definedName name="Fisc">#REF!</definedName>
    <definedName name="Fisca" localSheetId="5">#REF!</definedName>
    <definedName name="Fisca" localSheetId="4">#REF!</definedName>
    <definedName name="Fisca">#REF!</definedName>
    <definedName name="FISUM" localSheetId="5">#REF!</definedName>
    <definedName name="FISUM" localSheetId="4">#REF!</definedName>
    <definedName name="FISUM">#REF!</definedName>
    <definedName name="FLIBOR" localSheetId="5">[114]Q4!#REF!</definedName>
    <definedName name="FLIBOR" localSheetId="4">[114]Q4!#REF!</definedName>
    <definedName name="FLIBOR">[114]Q4!#REF!</definedName>
    <definedName name="FLOPEC" localSheetId="5">#REF!</definedName>
    <definedName name="FLOPEC" localSheetId="4">#REF!</definedName>
    <definedName name="FLOPEC">#REF!</definedName>
    <definedName name="FLOWS" localSheetId="5">#REF!</definedName>
    <definedName name="FLOWS" localSheetId="4">#REF!</definedName>
    <definedName name="FLOWS">#REF!</definedName>
    <definedName name="fluct" localSheetId="5">#REF!</definedName>
    <definedName name="fluct" localSheetId="4">#REF!</definedName>
    <definedName name="fluct">#REF!</definedName>
    <definedName name="Flujo">[80]Hoja5!$X$1:$AF$61</definedName>
    <definedName name="FLUXO" localSheetId="5">#REF!</definedName>
    <definedName name="FLUXO" localSheetId="4">#REF!</definedName>
    <definedName name="FLUXO">#REF!</definedName>
    <definedName name="FMB" localSheetId="5">#REF!</definedName>
    <definedName name="FMB" localSheetId="4">#REF!</definedName>
    <definedName name="FMB">#REF!</definedName>
    <definedName name="FMI" localSheetId="5">[61]BCP!#REF!</definedName>
    <definedName name="FMI" localSheetId="4">[61]BCP!#REF!</definedName>
    <definedName name="FMI">[61]BCP!#REF!</definedName>
    <definedName name="FMK" localSheetId="5">#REF!</definedName>
    <definedName name="FMK" localSheetId="4">#REF!</definedName>
    <definedName name="FMK">#REF!</definedName>
    <definedName name="FODESEC" localSheetId="5">#REF!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4">#REF!</definedName>
    <definedName name="FRAMENO">#REF!</definedName>
    <definedName name="framework_macro" localSheetId="5">#REF!</definedName>
    <definedName name="framework_macro" localSheetId="4">#REF!</definedName>
    <definedName name="framework_macro">#REF!</definedName>
    <definedName name="framework_macro_new" localSheetId="5">#REF!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4" hidden="1">{"Tab1",#N/A,FALSE,"P";"Tab2",#N/A,FALSE,"P"}</definedName>
    <definedName name="fre" hidden="1">{"Tab1",#N/A,FALSE,"P";"Tab2",#N/A,FALSE,"P"}</definedName>
    <definedName name="FRF" localSheetId="5">#REF!</definedName>
    <definedName name="FRF" localSheetId="4">#REF!</definedName>
    <definedName name="FRF">#REF!</definedName>
    <definedName name="FRFEURO" localSheetId="5">#REF!</definedName>
    <definedName name="FRFEURO" localSheetId="4">#REF!</definedName>
    <definedName name="FRFEURO">#REF!</definedName>
    <definedName name="FS" localSheetId="5">#REF!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4">#REF!</definedName>
    <definedName name="FT">#REF!</definedName>
    <definedName name="FT1A" localSheetId="5">#REF!</definedName>
    <definedName name="FT1A" localSheetId="4">#REF!</definedName>
    <definedName name="FT1A">#REF!</definedName>
    <definedName name="ftaref" localSheetId="5">#REF!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4">#REF!</definedName>
    <definedName name="g1std">#REF!</definedName>
    <definedName name="g2std" localSheetId="5">#REF!</definedName>
    <definedName name="g2std" localSheetId="4">#REF!</definedName>
    <definedName name="g2std">#REF!</definedName>
    <definedName name="GAP" localSheetId="5">#REF!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4">#REF!</definedName>
    <definedName name="GATO">#REF!</definedName>
    <definedName name="Gave" localSheetId="5">#REF!</definedName>
    <definedName name="Gave" localSheetId="4">#REF!</definedName>
    <definedName name="Gave">#REF!</definedName>
    <definedName name="GAZZETTE" localSheetId="5">#REF!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4">#REF!</definedName>
    <definedName name="GCEC">#REF!</definedName>
    <definedName name="GCED" localSheetId="5">#REF!</definedName>
    <definedName name="GCED" localSheetId="4">#REF!</definedName>
    <definedName name="GCED">#REF!</definedName>
    <definedName name="GCEE" localSheetId="5">#REF!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4">[117]NA!#REF!</definedName>
    <definedName name="GDPDEFL">[117]NA!#REF!</definedName>
    <definedName name="GDPOR" localSheetId="5">[117]NA!#REF!</definedName>
    <definedName name="GDPOR" localSheetId="4">[117]NA!#REF!</definedName>
    <definedName name="GDPOR">[117]NA!#REF!</definedName>
    <definedName name="GDPOR_" localSheetId="5">[117]NA!#REF!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4">#REF!</definedName>
    <definedName name="GG">#REF!</definedName>
    <definedName name="GGB" localSheetId="5">[59]Q4!#REF!</definedName>
    <definedName name="GGB" localSheetId="4">[59]Q4!#REF!</definedName>
    <definedName name="GGB">[59]Q4!#REF!</definedName>
    <definedName name="GGB_NGDP">#N/A</definedName>
    <definedName name="GGBXI" localSheetId="5">[114]Q4!#REF!</definedName>
    <definedName name="GGBXI" localSheetId="4">[114]Q4!#REF!</definedName>
    <definedName name="GGBXI">[114]Q4!#REF!</definedName>
    <definedName name="GGEC" localSheetId="5">#REF!</definedName>
    <definedName name="GGEC" localSheetId="4">#REF!</definedName>
    <definedName name="GGEC">#REF!</definedName>
    <definedName name="GGENL" localSheetId="5">#REF!</definedName>
    <definedName name="GGENL" localSheetId="4">#REF!</definedName>
    <definedName name="GGENL">#REF!</definedName>
    <definedName name="ggfrfff" localSheetId="5" hidden="1">#REF!</definedName>
    <definedName name="ggfrfff" localSheetId="4" hidden="1">#REF!</definedName>
    <definedName name="ggfrfff" hidden="1">#REF!</definedName>
    <definedName name="ggg" localSheetId="5"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4" hidden="1">#REF!</definedName>
    <definedName name="ggggggggggggggg" hidden="1">#REF!</definedName>
    <definedName name="GGperc" localSheetId="5">#REF!</definedName>
    <definedName name="GGperc" localSheetId="4">#REF!</definedName>
    <definedName name="GGperc">#REF!</definedName>
    <definedName name="GGRG" localSheetId="5">#REF!</definedName>
    <definedName name="GGRG" localSheetId="4">#REF!</definedName>
    <definedName name="GGRG">#REF!</definedName>
    <definedName name="GGSB" localSheetId="5">[114]Q4!#REF!</definedName>
    <definedName name="GGSB" localSheetId="4">[114]Q4!#REF!</definedName>
    <definedName name="GGSB">[114]Q4!#REF!</definedName>
    <definedName name="GGSBXS" localSheetId="5">[114]Q4!#REF!</definedName>
    <definedName name="GGSBXS" localSheetId="4">[114]Q4!#REF!</definedName>
    <definedName name="GGSBXS">[114]Q4!#REF!</definedName>
    <definedName name="ght" localSheetId="5" hidden="1">{"Tab1",#N/A,FALSE,"P";"Tab2",#N/A,FALSE,"P"}</definedName>
    <definedName name="ght" localSheetId="4" hidden="1">{"Tab1",#N/A,FALSE,"P";"Tab2",#N/A,FALSE,"P"}</definedName>
    <definedName name="ght" hidden="1">{"Tab1",#N/A,FALSE,"P";"Tab2",#N/A,FALSE,"P"}</definedName>
    <definedName name="GL_Z" localSheetId="5">#REF!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4">#REF!</definedName>
    <definedName name="_xlnm.Recorder">#REF!</definedName>
    <definedName name="Grace_IDA">[103]NPV!$B$25</definedName>
    <definedName name="Grace_IDA1" localSheetId="5">#REF!</definedName>
    <definedName name="Grace_IDA1" localSheetId="4">#REF!</definedName>
    <definedName name="Grace_IDA1">#REF!</definedName>
    <definedName name="Grace_NC" localSheetId="5">[103]NPV!#REF!</definedName>
    <definedName name="Grace_NC" localSheetId="4">[103]NPV!#REF!</definedName>
    <definedName name="Grace_NC">[103]NPV!#REF!</definedName>
    <definedName name="Grace1_IDA" localSheetId="5">#REF!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4" hidden="1">'[101]Fax a enviar'!#REF!</definedName>
    <definedName name="grtrt" hidden="1">'[101]Fax a enviar'!#REF!</definedName>
    <definedName name="Gstd" localSheetId="5">#REF!</definedName>
    <definedName name="Gstd" localSheetId="4">#REF!</definedName>
    <definedName name="Gstd">#REF!</definedName>
    <definedName name="GT">'[64]GT%'!$C$5</definedName>
    <definedName name="gtryrtyr" localSheetId="5" hidden="1">#REF!</definedName>
    <definedName name="gtryrtyr" localSheetId="4" hidden="1">#REF!</definedName>
    <definedName name="gtryrtyr" hidden="1">#REF!</definedName>
    <definedName name="GUEBVIO" localSheetId="5" hidden="1">#REF!</definedName>
    <definedName name="GUEBVIO" localSheetId="4" hidden="1">#REF!</definedName>
    <definedName name="GUEBVIO" hidden="1">#REF!</definedName>
    <definedName name="GUIL" localSheetId="5">#REF!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4" hidden="1">{"Tab1",#N/A,FALSE,"P";"Tab2",#N/A,FALSE,"P"}</definedName>
    <definedName name="gyu" hidden="1">{"Tab1",#N/A,FALSE,"P";"Tab2",#N/A,FALSE,"P"}</definedName>
    <definedName name="h" localSheetId="5" hidden="1">#REF!</definedName>
    <definedName name="h" localSheetId="4" hidden="1">#REF!</definedName>
    <definedName name="h" hidden="1">#REF!</definedName>
    <definedName name="hdhdfghdf" localSheetId="5"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4">#REF!</definedName>
    <definedName name="HEADING">#REF!</definedName>
    <definedName name="Heading2" localSheetId="5">#REF!</definedName>
    <definedName name="Heading2" localSheetId="4">#REF!</definedName>
    <definedName name="Heading2">#REF!</definedName>
    <definedName name="Heading39">'[48]shared data'!$A$1:$G$5</definedName>
    <definedName name="hfhf" localSheetId="5">#REF!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4" hidden="1">#REF!</definedName>
    <definedName name="HHHH" hidden="1">#REF!</definedName>
    <definedName name="hhhhh" localSheetId="5"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4">#REF!</definedName>
    <definedName name="High_external">#REF!</definedName>
    <definedName name="High_fiscal" localSheetId="5">#REF!</definedName>
    <definedName name="High_fiscal" localSheetId="4">#REF!</definedName>
    <definedName name="High_fiscal">#REF!</definedName>
    <definedName name="High_growth_extended" localSheetId="5">#REF!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4" hidden="1">{"Tab1",#N/A,FALSE,"P";"Tab2",#N/A,FALSE,"P"}</definedName>
    <definedName name="hio" hidden="1">{"Tab1",#N/A,FALSE,"P";"Tab2",#N/A,FALSE,"P"}</definedName>
    <definedName name="HIPCDATA" localSheetId="5">#REF!</definedName>
    <definedName name="HIPCDATA" localSheetId="4">#REF!</definedName>
    <definedName name="HIPCDATA">#REF!</definedName>
    <definedName name="hjkhgkky" localSheetId="5" hidden="1">'[101]Fax a enviar'!#REF!</definedName>
    <definedName name="hjkhgkky" localSheetId="4" hidden="1">'[101]Fax a enviar'!#REF!</definedName>
    <definedName name="hjkhgkky" hidden="1">'[101]Fax a enviar'!#REF!</definedName>
    <definedName name="hkh" localSheetId="5" hidden="1">#REF!</definedName>
    <definedName name="hkh" localSheetId="4" hidden="1">#REF!</definedName>
    <definedName name="hkh" hidden="1">#REF!</definedName>
    <definedName name="hkhkh" localSheetId="5" hidden="1">#REF!</definedName>
    <definedName name="hkhkh" localSheetId="4" hidden="1">#REF!</definedName>
    <definedName name="hkhkh" hidden="1">#REF!</definedName>
    <definedName name="hola" localSheetId="5">#REF!</definedName>
    <definedName name="hola" localSheetId="4">#REF!</definedName>
    <definedName name="hola">#REF!</definedName>
    <definedName name="holalalala" localSheetId="5" hidden="1">'[36]Fax a enviar'!#REF!</definedName>
    <definedName name="holalalala" localSheetId="4" hidden="1">'[36]Fax a enviar'!#REF!</definedName>
    <definedName name="holalalala" hidden="1">'[36]Fax a enviar'!#REF!</definedName>
    <definedName name="holallll" localSheetId="5">#REF!</definedName>
    <definedName name="holallll" localSheetId="4">#REF!</definedName>
    <definedName name="holallll">#REF!</definedName>
    <definedName name="hora" localSheetId="5">[23]Programa!#REF!</definedName>
    <definedName name="hora" localSheetId="4">[23]Programa!#REF!</definedName>
    <definedName name="hora">[23]Programa!#REF!</definedName>
    <definedName name="HOSP96" localSheetId="5">#REF!</definedName>
    <definedName name="HOSP96" localSheetId="4">#REF!</definedName>
    <definedName name="HOSP96">#REF!</definedName>
    <definedName name="hpu" localSheetId="5"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4" hidden="1">{"Tab1",#N/A,FALSE,"P";"Tab2",#N/A,FALSE,"P"}</definedName>
    <definedName name="huo" hidden="1">{"Tab1",#N/A,FALSE,"P";"Tab2",#N/A,FALSE,"P"}</definedName>
    <definedName name="hutyu7" localSheetId="5" hidden="1">#REF!</definedName>
    <definedName name="hutyu7" localSheetId="4" hidden="1">#REF!</definedName>
    <definedName name="hutyu7" hidden="1">#REF!</definedName>
    <definedName name="HVYNONO1" localSheetId="5">[68]nonopec!#REF!</definedName>
    <definedName name="HVYNONO1" localSheetId="4">[68]nonopec!#REF!</definedName>
    <definedName name="HVYNONO1">[68]nonopec!#REF!</definedName>
    <definedName name="HVYNONO2" localSheetId="5">[68]nonopec!#REF!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4">#REF!</definedName>
    <definedName name="i">#REF!</definedName>
    <definedName name="i2std" localSheetId="5">#REF!</definedName>
    <definedName name="i2std" localSheetId="4">#REF!</definedName>
    <definedName name="i2std">#REF!</definedName>
    <definedName name="iave" localSheetId="5">#REF!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4">#REF!</definedName>
    <definedName name="IDAr">#REF!</definedName>
    <definedName name="IDB" localSheetId="5">#REF!</definedName>
    <definedName name="IDB" localSheetId="4">#REF!</definedName>
    <definedName name="IDB">#REF!</definedName>
    <definedName name="IESS" localSheetId="5">#REF!</definedName>
    <definedName name="IESS" localSheetId="4">#REF!</definedName>
    <definedName name="IESS">#REF!</definedName>
    <definedName name="Ifad">[54]CIRRs!$C$65</definedName>
    <definedName name="IFSASSETS" localSheetId="5">#REF!</definedName>
    <definedName name="IFSASSETS" localSheetId="4">#REF!</definedName>
    <definedName name="IFSASSETS">#REF!</definedName>
    <definedName name="IFSLIABS" localSheetId="5">#REF!</definedName>
    <definedName name="IFSLIABS" localSheetId="4">#REF!</definedName>
    <definedName name="IFSLIABS">#REF!</definedName>
    <definedName name="ii" localSheetId="5"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4" hidden="1">#REF!</definedName>
    <definedName name="iiiiiiiiiii" hidden="1">#REF!</definedName>
    <definedName name="iiiiiiiiiiii" localSheetId="5"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4" hidden="1">#REF!</definedName>
    <definedName name="iiiiiiiiiiiiiiiiiiiiiiiiii" hidden="1">#REF!</definedName>
    <definedName name="iiiooo" localSheetId="5">#REF!</definedName>
    <definedName name="iiiooo" localSheetId="4">#REF!</definedName>
    <definedName name="iiiooo">#REF!</definedName>
    <definedName name="IKR" localSheetId="5">#REF!</definedName>
    <definedName name="IKR" localSheetId="4">#REF!</definedName>
    <definedName name="IKR">#REF!</definedName>
    <definedName name="ilo" localSheetId="5"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4">#REF!</definedName>
    <definedName name="IM">#REF!</definedName>
    <definedName name="ima" localSheetId="5">#REF!</definedName>
    <definedName name="ima" localSheetId="4">#REF!</definedName>
    <definedName name="ima">#REF!</definedName>
    <definedName name="imaor" localSheetId="5">#REF!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4">#REF!</definedName>
    <definedName name="impresionueva">#REF!</definedName>
    <definedName name="Imprimir_área_IM" localSheetId="5">#REF!</definedName>
    <definedName name="Imprimir_área_IM" localSheetId="4">#REF!</definedName>
    <definedName name="Imprimir_área_IM">#REF!</definedName>
    <definedName name="ind" localSheetId="5">#REF!</definedName>
    <definedName name="ind" localSheetId="4">#REF!</definedName>
    <definedName name="ind">#REF!</definedName>
    <definedName name="INDICE" localSheetId="5">[23]Programa!#REF!</definedName>
    <definedName name="INDICE" localSheetId="4">[23]Programa!#REF!</definedName>
    <definedName name="INDICE">[23]Programa!#REF!</definedName>
    <definedName name="INDICEPRODUCCIO" localSheetId="5">#REF!</definedName>
    <definedName name="INDICEPRODUCCIO" localSheetId="4">#REF!</definedName>
    <definedName name="INDICEPRODUCCIO">#REF!</definedName>
    <definedName name="indigo">#N/A</definedName>
    <definedName name="INE" localSheetId="5">#REF!</definedName>
    <definedName name="INE" localSheetId="4">#REF!</definedName>
    <definedName name="INE">#REF!</definedName>
    <definedName name="INECEL" localSheetId="5">#REF!</definedName>
    <definedName name="INECEL" localSheetId="4">#REF!</definedName>
    <definedName name="INECEL">#REF!</definedName>
    <definedName name="INF">[89]SUPUESTOS!A$21</definedName>
    <definedName name="INFISC1" localSheetId="5">#REF!</definedName>
    <definedName name="INFISC1" localSheetId="4">#REF!</definedName>
    <definedName name="INFISC1">#REF!</definedName>
    <definedName name="INFISC2" localSheetId="5">#REF!</definedName>
    <definedName name="INFISC2" localSheetId="4">#REF!</definedName>
    <definedName name="INFISC2">#REF!</definedName>
    <definedName name="Inflation">[88]CPI!$A$210:$M$354</definedName>
    <definedName name="info" localSheetId="5">#REF!</definedName>
    <definedName name="info" localSheetId="4">#REF!</definedName>
    <definedName name="info">#REF!</definedName>
    <definedName name="INFOGER" localSheetId="5">[61]BCP!#REF!</definedName>
    <definedName name="INFOGER" localSheetId="4">[61]BCP!#REF!</definedName>
    <definedName name="INFOGER">[61]BCP!#REF!</definedName>
    <definedName name="infonotes" localSheetId="5">#REF!</definedName>
    <definedName name="infonotes" localSheetId="4">#REF!</definedName>
    <definedName name="infonotes">#REF!</definedName>
    <definedName name="INGOES96" localSheetId="5">#REF!</definedName>
    <definedName name="INGOES96" localSheetId="4">#REF!</definedName>
    <definedName name="INGOES96">#REF!</definedName>
    <definedName name="INGRESOS" localSheetId="5">#REF!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4">#REF!</definedName>
    <definedName name="INPUTSB">#REF!</definedName>
    <definedName name="Inst_ReportHeader" localSheetId="5">#REF!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4">#REF!</definedName>
    <definedName name="InstitutionName">#REF!</definedName>
    <definedName name="int" localSheetId="5">#REF!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4">#REF!</definedName>
    <definedName name="INTERES">#REF!</definedName>
    <definedName name="INTEREST" localSheetId="5">#REF!</definedName>
    <definedName name="INTEREST" localSheetId="4">#REF!</definedName>
    <definedName name="INTEREST">#REF!</definedName>
    <definedName name="Interest_IDA">[103]NPV!$B$27</definedName>
    <definedName name="Interest_IDA1" localSheetId="5">#REF!</definedName>
    <definedName name="Interest_IDA1" localSheetId="4">#REF!</definedName>
    <definedName name="Interest_IDA1">#REF!</definedName>
    <definedName name="Interest_NC" localSheetId="5">[103]NPV!#REF!</definedName>
    <definedName name="Interest_NC" localSheetId="4">[103]NPV!#REF!</definedName>
    <definedName name="Interest_NC">[103]NPV!#REF!</definedName>
    <definedName name="InterestRate" localSheetId="5">#REF!</definedName>
    <definedName name="InterestRate" localSheetId="4">#REF!</definedName>
    <definedName name="InterestRate">#REF!</definedName>
    <definedName name="inthalf">[123]Sheet4!$C$58:$G$112</definedName>
    <definedName name="INTR_NEW" localSheetId="5">[60]Debt!#REF!</definedName>
    <definedName name="INTR_NEW" localSheetId="4">[60]Debt!#REF!</definedName>
    <definedName name="INTR_NEW">[60]Debt!#REF!</definedName>
    <definedName name="INTR_OLD" localSheetId="5">[60]Debt!#REF!</definedName>
    <definedName name="INTR_OLD" localSheetId="4">[60]Debt!#REF!</definedName>
    <definedName name="INTR_OLD">[60]Debt!#REF!</definedName>
    <definedName name="INTR_RAT" localSheetId="5">[60]Debt!#REF!</definedName>
    <definedName name="INTR_RAT" localSheetId="4">[60]Debt!#REF!</definedName>
    <definedName name="INTR_RAT">[60]Debt!#REF!</definedName>
    <definedName name="INTR_TOT" localSheetId="5">[60]Debt!#REF!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4">#REF!</definedName>
    <definedName name="IRLS">#REF!</definedName>
    <definedName name="IRLS1" localSheetId="5">#REF!</definedName>
    <definedName name="IRLS1" localSheetId="4">#REF!</definedName>
    <definedName name="IRLS1">#REF!</definedName>
    <definedName name="IRP" localSheetId="5">#REF!</definedName>
    <definedName name="IRP" localSheetId="4">#REF!</definedName>
    <definedName name="IRP">#REF!</definedName>
    <definedName name="ISD">#REF!</definedName>
    <definedName name="IsDB">[54]CIRRs!$C$68</definedName>
    <definedName name="ishocked" localSheetId="5">#REF!</definedName>
    <definedName name="ishocked" localSheetId="4">#REF!</definedName>
    <definedName name="ishocked">#REF!</definedName>
    <definedName name="ishocked2" localSheetId="5">#REF!</definedName>
    <definedName name="ishocked2" localSheetId="4">#REF!</definedName>
    <definedName name="ishocked2">#REF!</definedName>
    <definedName name="ISSS96" localSheetId="5">#REF!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4">#REF!</definedName>
    <definedName name="ITL">#REF!</definedName>
    <definedName name="iuf.kugj">#N/A</definedName>
    <definedName name="iyiyiy" localSheetId="5" hidden="1">#REF!</definedName>
    <definedName name="iyiyiy" localSheetId="4" hidden="1">#REF!</definedName>
    <definedName name="iyiyiy" hidden="1">#REF!</definedName>
    <definedName name="JA" localSheetId="5">#REF!</definedName>
    <definedName name="JA" localSheetId="4">#REF!</definedName>
    <definedName name="JA">#REF!</definedName>
    <definedName name="jagu4" localSheetId="5">#REF!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4" hidden="1">#REF!</definedName>
    <definedName name="JJJJJJJJJJ" hidden="1">#REF!</definedName>
    <definedName name="jjjjjjjjjjjjjjjjjj" localSheetId="5"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4" hidden="1">{#N/A,#N/A,FALSE,"NFPS GDP"}</definedName>
    <definedName name="jkk" hidden="1">{#N/A,#N/A,FALSE,"NFPS GDP"}</definedName>
    <definedName name="JPY" localSheetId="5">#REF!</definedName>
    <definedName name="JPY" localSheetId="4">#REF!</definedName>
    <definedName name="JPY">#REF!</definedName>
    <definedName name="JR" localSheetId="5">#REF!</definedName>
    <definedName name="JR" localSheetId="4">#REF!</definedName>
    <definedName name="JR">#REF!</definedName>
    <definedName name="jui" localSheetId="5"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4">#REF!</definedName>
    <definedName name="JUL._89">#REF!</definedName>
    <definedName name="JUN._89" localSheetId="5">#REF!</definedName>
    <definedName name="JUN._89" localSheetId="4">#REF!</definedName>
    <definedName name="JUN._89">#REF!</definedName>
    <definedName name="JUNIO">'[108]Ranking Bancario'!$Z$4:$AD$54</definedName>
    <definedName name="JUROS" localSheetId="5">#REF!</definedName>
    <definedName name="JUROS" localSheetId="4">#REF!</definedName>
    <definedName name="JUROS">#REF!</definedName>
    <definedName name="jutjugyj" localSheetId="5" hidden="1">#REF!</definedName>
    <definedName name="jutjugyj" localSheetId="4" hidden="1">#REF!</definedName>
    <definedName name="jutjugyj" hidden="1">#REF!</definedName>
    <definedName name="juy" localSheetId="5"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4">#REF!</definedName>
    <definedName name="KD">#REF!</definedName>
    <definedName name="KD1A" localSheetId="5">#REF!</definedName>
    <definedName name="KD1A" localSheetId="4">#REF!</definedName>
    <definedName name="KD1A">#REF!</definedName>
    <definedName name="khkh" localSheetId="5"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4" hidden="1">#REF!</definedName>
    <definedName name="kiiiiii" hidden="1">#REF!</definedName>
    <definedName name="kim" localSheetId="5">#REF!</definedName>
    <definedName name="kim" localSheetId="4">#REF!</definedName>
    <definedName name="kim">#REF!</definedName>
    <definedName name="kio" localSheetId="5"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4">#REF!</definedName>
    <definedName name="KWD">#REF!</definedName>
    <definedName name="kykiyu" localSheetId="5" hidden="1">'[95]Fax a enviar'!#REF!</definedName>
    <definedName name="kykiyu" localSheetId="4" hidden="1">'[95]Fax a enviar'!#REF!</definedName>
    <definedName name="kykiyu" hidden="1">'[95]Fax a enviar'!#REF!</definedName>
    <definedName name="L" localSheetId="5">[114]DA!#REF!</definedName>
    <definedName name="L" localSheetId="4">[114]DA!#REF!</definedName>
    <definedName name="L">[114]DA!#REF!</definedName>
    <definedName name="L_">#N/A</definedName>
    <definedName name="LastOpenedWorkSheet" localSheetId="5">#REF!</definedName>
    <definedName name="LastOpenedWorkSheet" localSheetId="4">#REF!</definedName>
    <definedName name="LastOpenedWorkSheet">#REF!</definedName>
    <definedName name="LastRefreshed" localSheetId="5">#REF!</definedName>
    <definedName name="LastRefreshed" localSheetId="4">#REF!</definedName>
    <definedName name="LastRefreshed">#REF!</definedName>
    <definedName name="LD" localSheetId="5">#REF!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4">#REF!</definedName>
    <definedName name="LIBRAE">#REF!</definedName>
    <definedName name="LINES" localSheetId="5">#REF!</definedName>
    <definedName name="LINES" localSheetId="4">#REF!</definedName>
    <definedName name="LINES">#REF!</definedName>
    <definedName name="liqc" localSheetId="5">[23]Programa!#REF!</definedName>
    <definedName name="liqc" localSheetId="4">[23]Programa!#REF!</definedName>
    <definedName name="liqc">[23]Programa!#REF!</definedName>
    <definedName name="liqd" localSheetId="5">[23]Programa!#REF!</definedName>
    <definedName name="liqd" localSheetId="4">[23]Programa!#REF!</definedName>
    <definedName name="liqd">[23]Programa!#REF!</definedName>
    <definedName name="Liquidez">'[52]Ranking Bancario'!$BV$5:$BZ$54</definedName>
    <definedName name="LIT" localSheetId="5">#REF!</definedName>
    <definedName name="LIT" localSheetId="4">#REF!</definedName>
    <definedName name="LIT">#REF!</definedName>
    <definedName name="lita">#N/A</definedName>
    <definedName name="LITEURO" localSheetId="5">#REF!</definedName>
    <definedName name="LITEURO" localSheetId="4">#REF!</definedName>
    <definedName name="LITEURO">#REF!</definedName>
    <definedName name="ll" localSheetId="5"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4" hidden="1">#REF!</definedName>
    <definedName name="lloo" hidden="1">#REF!</definedName>
    <definedName name="lodnjkhdnbdv" localSheetId="5">#REF!</definedName>
    <definedName name="lodnjkhdnbdv" localSheetId="4">#REF!</definedName>
    <definedName name="lodnjkhdnbdv">#REF!</definedName>
    <definedName name="lolololo" localSheetId="5">#REF!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4">#REF!</definedName>
    <definedName name="LP">#REF!</definedName>
    <definedName name="LP1A" localSheetId="5">#REF!</definedName>
    <definedName name="LP1A" localSheetId="4">#REF!</definedName>
    <definedName name="LP1A">#REF!</definedName>
    <definedName name="LPEperc" localSheetId="5">#REF!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4">#REF!</definedName>
    <definedName name="LUXF">#REF!</definedName>
    <definedName name="LUXF1" localSheetId="5">#REF!</definedName>
    <definedName name="LUXF1" localSheetId="4">#REF!</definedName>
    <definedName name="LUXF1">#REF!</definedName>
    <definedName name="Lyon">[67]Sheet3!$O$1</definedName>
    <definedName name="m">#N/A</definedName>
    <definedName name="MACRO" localSheetId="5">#REF!</definedName>
    <definedName name="MACRO" localSheetId="4">#REF!</definedName>
    <definedName name="MACRO">#REF!</definedName>
    <definedName name="MACRO_ASSUMP_2006" localSheetId="5">#REF!</definedName>
    <definedName name="MACRO_ASSUMP_2006" localSheetId="4">#REF!</definedName>
    <definedName name="MACRO_ASSUMP_2006">#REF!</definedName>
    <definedName name="Macro2" localSheetId="5">#REF!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4">#REF!</definedName>
    <definedName name="MALAX">#REF!</definedName>
    <definedName name="MALAX1" localSheetId="5">#REF!</definedName>
    <definedName name="MALAX1" localSheetId="4">#REF!</definedName>
    <definedName name="MALAX1">#REF!</definedName>
    <definedName name="Malaysia" localSheetId="5">#REF!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4">#REF!</definedName>
    <definedName name="MAR._89">#REF!</definedName>
    <definedName name="Maturity_IDA">[103]NPV!$B$26</definedName>
    <definedName name="Maturity_IDA1" localSheetId="5">#REF!</definedName>
    <definedName name="Maturity_IDA1" localSheetId="4">#REF!</definedName>
    <definedName name="Maturity_IDA1">#REF!</definedName>
    <definedName name="Maturity_NC" localSheetId="5">[103]NPV!#REF!</definedName>
    <definedName name="Maturity_NC" localSheetId="4">[103]NPV!#REF!</definedName>
    <definedName name="Maturity_NC">[103]NPV!#REF!</definedName>
    <definedName name="may" localSheetId="5">[23]Programa!#REF!</definedName>
    <definedName name="may" localSheetId="4">[23]Programa!#REF!</definedName>
    <definedName name="may">[23]Programa!#REF!</definedName>
    <definedName name="MAY._89" localSheetId="5">#REF!</definedName>
    <definedName name="MAY._89" localSheetId="4">#REF!</definedName>
    <definedName name="MAY._89">#REF!</definedName>
    <definedName name="MCPI" localSheetId="5">#REF!</definedName>
    <definedName name="MCPI" localSheetId="4">#REF!</definedName>
    <definedName name="MCPI">#REF!</definedName>
    <definedName name="MCV">#N/A</definedName>
    <definedName name="MCV_B">#N/A</definedName>
    <definedName name="MCV_B1" localSheetId="5">#REF!</definedName>
    <definedName name="MCV_B1" localSheetId="4">#REF!</definedName>
    <definedName name="MCV_B1">#REF!</definedName>
    <definedName name="mcv_b2">[1]Q6!$E$141:$AH$141</definedName>
    <definedName name="MCV_D">#N/A</definedName>
    <definedName name="MCV_D1" localSheetId="5">#REF!</definedName>
    <definedName name="MCV_D1" localSheetId="4">#REF!</definedName>
    <definedName name="MCV_D1">#REF!</definedName>
    <definedName name="MCV_N">#N/A</definedName>
    <definedName name="MCV_T">#N/A</definedName>
    <definedName name="MCV_T1" localSheetId="5">#REF!</definedName>
    <definedName name="MCV_T1" localSheetId="4">#REF!</definedName>
    <definedName name="MCV_T1">#REF!</definedName>
    <definedName name="mdavila" localSheetId="5">#REF!</definedName>
    <definedName name="mdavila" localSheetId="4">#REF!</definedName>
    <definedName name="mdavila">#REF!</definedName>
    <definedName name="me" localSheetId="5">[23]Programa!#REF!</definedName>
    <definedName name="me" localSheetId="4">[23]Programa!#REF!</definedName>
    <definedName name="me">[23]Programa!#REF!</definedName>
    <definedName name="Mecon">'[91]graf 1'!$A$3:$C$28</definedName>
    <definedName name="MEDTERM" localSheetId="5">#REF!</definedName>
    <definedName name="MEDTERM" localSheetId="4">#REF!</definedName>
    <definedName name="MEDTERM">#REF!</definedName>
    <definedName name="MENORES" localSheetId="5">#REF!</definedName>
    <definedName name="MENORES" localSheetId="4">#REF!</definedName>
    <definedName name="MENORES">#REF!</definedName>
    <definedName name="Meses">[128]Codigos!$A$14:$B$25</definedName>
    <definedName name="MEX" localSheetId="5">#REF!</definedName>
    <definedName name="MEX" localSheetId="4">#REF!</definedName>
    <definedName name="MEX">#REF!</definedName>
    <definedName name="MFISCAL" localSheetId="5">'[42]Annual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4">#REF!</definedName>
    <definedName name="MICRO">#REF!</definedName>
    <definedName name="MIDDLE" localSheetId="5">#REF!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4">#REF!</definedName>
    <definedName name="MINISTÉRIO_DA_PREVIDÊNCIA_E_ASSISTÊNCIA_SOCIAL">#REF!</definedName>
    <definedName name="MIRIAMA" localSheetId="5">#REF!</definedName>
    <definedName name="MIRIAMA" localSheetId="4">#REF!</definedName>
    <definedName name="MIRIAMA">#REF!</definedName>
    <definedName name="MIRIAMB" localSheetId="5">#REF!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4">#REF!</definedName>
    <definedName name="MON_SM">#REF!</definedName>
    <definedName name="MONF_SM" localSheetId="5">#REF!</definedName>
    <definedName name="MONF_SM" localSheetId="4">#REF!</definedName>
    <definedName name="MONF_SM">#REF!</definedName>
    <definedName name="Month" localSheetId="5">#REF!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4">#REF!</definedName>
    <definedName name="MONY">#REF!</definedName>
    <definedName name="moodys" localSheetId="5">'[129]Credit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4">#REF!</definedName>
    <definedName name="MUNI96">#REF!</definedName>
    <definedName name="Municipios" localSheetId="5">#REF!</definedName>
    <definedName name="Municipios" localSheetId="4">#REF!</definedName>
    <definedName name="Municipios">#REF!</definedName>
    <definedName name="n" localSheetId="5"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4">#REF!</definedName>
    <definedName name="names_w">#REF!</definedName>
    <definedName name="NC_R" localSheetId="5">[59]Q1!#REF!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4">#REF!</definedName>
    <definedName name="NE">#REF!</definedName>
    <definedName name="NECESSIDADE_DE_FINANCIAMENTO" localSheetId="5">#REF!</definedName>
    <definedName name="NECESSIDADE_DE_FINANCIAMENTO" localSheetId="4">#REF!</definedName>
    <definedName name="NECESSIDADE_DE_FINANCIAMENTO">#REF!</definedName>
    <definedName name="NEperc" localSheetId="5">#REF!</definedName>
    <definedName name="NEperc" localSheetId="4">#REF!</definedName>
    <definedName name="NEperc">#REF!</definedName>
    <definedName name="Netherlands_wt">'[69]OECD wgt'!$B$26</definedName>
    <definedName name="new" localSheetId="5">#REF!</definedName>
    <definedName name="new" localSheetId="4">#REF!</definedName>
    <definedName name="new">#REF!</definedName>
    <definedName name="NEWSHEET" localSheetId="5">#REF!</definedName>
    <definedName name="NEWSHEET" localSheetId="4">#REF!</definedName>
    <definedName name="NEWSHEET">#REF!</definedName>
    <definedName name="nfa_by_bank" localSheetId="5">#REF!</definedName>
    <definedName name="nfa_by_bank" localSheetId="4">#REF!</definedName>
    <definedName name="nfa_by_bank">#REF!</definedName>
    <definedName name="NFB_R" localSheetId="5">[59]Q1!#REF!</definedName>
    <definedName name="NFB_R" localSheetId="4">[59]Q1!#REF!</definedName>
    <definedName name="NFB_R">[59]Q1!#REF!</definedName>
    <definedName name="NFB_R_GDP" localSheetId="5">[59]Q1!#REF!</definedName>
    <definedName name="NFB_R_GDP" localSheetId="4">[59]Q1!#REF!</definedName>
    <definedName name="NFB_R_GDP">[59]Q1!#REF!</definedName>
    <definedName name="NFI">#N/A</definedName>
    <definedName name="NFI_R">#N/A</definedName>
    <definedName name="NFIP" localSheetId="5">#REF!</definedName>
    <definedName name="NFIP" localSheetId="4">#REF!</definedName>
    <definedName name="NFIP">#REF!</definedName>
    <definedName name="NFPS_" localSheetId="5">[41]OPS!#REF!</definedName>
    <definedName name="NFPS_" localSheetId="4">[41]OPS!#REF!</definedName>
    <definedName name="NFPS_">[41]OPS!#REF!</definedName>
    <definedName name="NGDP">#N/A</definedName>
    <definedName name="NGDP_D" localSheetId="5">[59]Q3!#REF!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4">#REF!</definedName>
    <definedName name="NGDPA">#REF!</definedName>
    <definedName name="NGK" localSheetId="5">#REF!</definedName>
    <definedName name="NGK" localSheetId="4">#REF!</definedName>
    <definedName name="NGK">#REF!</definedName>
    <definedName name="NGNI" localSheetId="5">#REF!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4">#REF!</definedName>
    <definedName name="NMG">#REF!</definedName>
    <definedName name="NMG_R" localSheetId="5">#REF!</definedName>
    <definedName name="NMG_R" localSheetId="4">#REF!</definedName>
    <definedName name="NMG_R">#REF!</definedName>
    <definedName name="NMG_RG">#N/A</definedName>
    <definedName name="nmIndexTable" localSheetId="5">[131]EDT!#REF!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4">[59]Q2!#REF!</definedName>
    <definedName name="NMS">[59]Q2!#REF!</definedName>
    <definedName name="NMS_R" localSheetId="5">[59]Q1!#REF!</definedName>
    <definedName name="NMS_R" localSheetId="4">[59]Q1!#REF!</definedName>
    <definedName name="NMS_R">[59]Q1!#REF!</definedName>
    <definedName name="nmScale" localSheetId="5">[131]EDT!#REF!</definedName>
    <definedName name="nmScale" localSheetId="4">[131]EDT!#REF!</definedName>
    <definedName name="nmScale">[131]EDT!#REF!</definedName>
    <definedName name="nn" localSheetId="5"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4">#REF!</definedName>
    <definedName name="NNAMES">#REF!</definedName>
    <definedName name="nnn" localSheetId="5"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4">#REF!</definedName>
    <definedName name="Noah">#REF!</definedName>
    <definedName name="noclas1" localSheetId="5">#REF!</definedName>
    <definedName name="noclas1" localSheetId="4">#REF!</definedName>
    <definedName name="noclas1">#REF!</definedName>
    <definedName name="noclas2" localSheetId="5">#REF!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4">#REF!</definedName>
    <definedName name="NOTA_EXPLICATIV">#REF!</definedName>
    <definedName name="Notes" localSheetId="5">[133]UPLOAD!#REF!</definedName>
    <definedName name="Notes" localSheetId="4">[133]UPLOAD!#REF!</definedName>
    <definedName name="Notes">[133]UPLOAD!#REF!</definedName>
    <definedName name="NOTITLES" localSheetId="5">#REF!</definedName>
    <definedName name="NOTITLES" localSheetId="4">#REF!</definedName>
    <definedName name="NOTITLES">#REF!</definedName>
    <definedName name="NOV._89" localSheetId="5">#REF!</definedName>
    <definedName name="NOV._89" localSheetId="4">#REF!</definedName>
    <definedName name="NOV._89">#REF!</definedName>
    <definedName name="NSUMMARY">[68]nonopec!$D$157:$AD$204</definedName>
    <definedName name="NTDD_R" localSheetId="5">[59]Q1!#REF!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4">#REF!</definedName>
    <definedName name="NXG">#REF!</definedName>
    <definedName name="NXG_R" localSheetId="5">#REF!</definedName>
    <definedName name="NXG_R" localSheetId="4">#REF!</definedName>
    <definedName name="NXG_R">#REF!</definedName>
    <definedName name="NXG_RG">#N/A</definedName>
    <definedName name="NXS" localSheetId="5">[59]Q2!#REF!</definedName>
    <definedName name="NXS" localSheetId="4">[59]Q2!#REF!</definedName>
    <definedName name="NXS">[59]Q2!#REF!</definedName>
    <definedName name="NXS_R" localSheetId="5">[59]Q1!#REF!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4">#REF!</definedName>
    <definedName name="OECD_Table">#REF!</definedName>
    <definedName name="oipio" localSheetId="5" hidden="1">#REF!</definedName>
    <definedName name="oipio" localSheetId="4" hidden="1">#REF!</definedName>
    <definedName name="oipio" hidden="1">#REF!</definedName>
    <definedName name="oiulfdgdgh" localSheetId="5" hidden="1">'[95]Fax a enviar'!#REF!</definedName>
    <definedName name="oiulfdgdgh" localSheetId="4" hidden="1">'[95]Fax a enviar'!#REF!</definedName>
    <definedName name="oiulfdgdgh" hidden="1">'[95]Fax a enviar'!#REF!</definedName>
    <definedName name="OK" localSheetId="5">#REF!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4">#REF!</definedName>
    <definedName name="OOA">#REF!</definedName>
    <definedName name="ooo" localSheetId="5" hidden="1">{"Tab1",#N/A,FALSE,"P";"Tab2",#N/A,FALSE,"P"}</definedName>
    <definedName name="ooo" localSheetId="4" hidden="1">{"Tab1",#N/A,FALSE,"P";"Tab2",#N/A,FALSE,"P"}</definedName>
    <definedName name="ooo" hidden="1">{"Tab1",#N/A,FALSE,"P";"Tab2",#N/A,FALSE,"P"}</definedName>
    <definedName name="OOOKOKOKO" localSheetId="5">#REF!</definedName>
    <definedName name="OOOKOKOKO" localSheetId="4">#REF!</definedName>
    <definedName name="OOOKOKOKO">#REF!</definedName>
    <definedName name="oooo" localSheetId="5"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4">#REF!</definedName>
    <definedName name="OPOPOPOPO">#REF!</definedName>
    <definedName name="opu" localSheetId="5"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4">#REF!</definedName>
    <definedName name="Otr_Inst_Banc_40G">#REF!</definedName>
    <definedName name="otra" localSheetId="5" hidden="1">#REF!</definedName>
    <definedName name="otra" localSheetId="4" hidden="1">#REF!</definedName>
    <definedName name="otra" hidden="1">#REF!</definedName>
    <definedName name="Otras_Residuales" localSheetId="5">#REF!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4">#REF!</definedName>
    <definedName name="otros">#REF!</definedName>
    <definedName name="OTROS_ORGANISMOS" localSheetId="5">#REF!</definedName>
    <definedName name="OTROS_ORGANISMOS" localSheetId="4">#REF!</definedName>
    <definedName name="OTROS_ORGANISMOS">#REF!</definedName>
    <definedName name="OTROS_ORGANISMOS_AUTONOMOS" localSheetId="5">#REF!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4">#REF!</definedName>
    <definedName name="otros98s">#REF!</definedName>
    <definedName name="otros99" localSheetId="5">#REF!</definedName>
    <definedName name="otros99" localSheetId="4">#REF!</definedName>
    <definedName name="otros99">#REF!</definedName>
    <definedName name="out_red4" localSheetId="5">#REF!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4">#REF!</definedName>
    <definedName name="p2std">#REF!</definedName>
    <definedName name="P3_1" localSheetId="5">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4">#REF!</definedName>
    <definedName name="PAGINA_01">#REF!</definedName>
    <definedName name="PAGINA_01_CONT." localSheetId="5">#REF!</definedName>
    <definedName name="PAGINA_01_CONT." localSheetId="4">#REF!</definedName>
    <definedName name="PAGINA_01_CONT.">#REF!</definedName>
    <definedName name="PAGINA_02" localSheetId="5">#REF!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4">[135]SPNF!#REF!</definedName>
    <definedName name="PARTIDA">[135]SPNF!#REF!</definedName>
    <definedName name="PAS" localSheetId="5">#REF!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4">#REF!</definedName>
    <definedName name="Pave">#REF!</definedName>
    <definedName name="PAYCAP" localSheetId="5">#REF!</definedName>
    <definedName name="PAYCAP" localSheetId="4">#REF!</definedName>
    <definedName name="PAYCAP">#REF!</definedName>
    <definedName name="Paym_Cap" localSheetId="5">#REF!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4">#REF!</definedName>
    <definedName name="PCPI">#REF!</definedName>
    <definedName name="PCPIE" localSheetId="5">#REF!</definedName>
    <definedName name="PCPIE" localSheetId="4">#REF!</definedName>
    <definedName name="PCPIE">#REF!</definedName>
    <definedName name="PCPIG">#N/A</definedName>
    <definedName name="PEACEAGR" localSheetId="5">#REF!</definedName>
    <definedName name="PEACEAGR" localSheetId="4">#REF!</definedName>
    <definedName name="PEACEAGR">#REF!</definedName>
    <definedName name="PERE96" localSheetId="5">#REF!</definedName>
    <definedName name="PERE96" localSheetId="4">#REF!</definedName>
    <definedName name="PERE96">#REF!</definedName>
    <definedName name="Petroecuador" localSheetId="5">#REF!</definedName>
    <definedName name="Petroecuador" localSheetId="4">#REF!</definedName>
    <definedName name="Petroecuador">#REF!</definedName>
    <definedName name="PEX">[89]SUPUESTOS!A$14</definedName>
    <definedName name="PF" localSheetId="5">#REF!</definedName>
    <definedName name="PF" localSheetId="4">#REF!</definedName>
    <definedName name="PF">#REF!</definedName>
    <definedName name="PFP" localSheetId="5">#REF!</definedName>
    <definedName name="PFP" localSheetId="4">#REF!</definedName>
    <definedName name="PFP">#REF!</definedName>
    <definedName name="pfp_table1" localSheetId="5">#REF!</definedName>
    <definedName name="pfp_table1" localSheetId="4">#REF!</definedName>
    <definedName name="pfp_table1">#REF!</definedName>
    <definedName name="pib">#REF!</definedName>
    <definedName name="pib_int">#REF!</definedName>
    <definedName name="pib98j" localSheetId="5">[23]Programa!#REF!</definedName>
    <definedName name="pib98j" localSheetId="4">[23]Programa!#REF!</definedName>
    <definedName name="pib98j">[23]Programa!#REF!</definedName>
    <definedName name="pib98s" localSheetId="5">[23]Programa!#REF!</definedName>
    <definedName name="pib98s" localSheetId="4">[23]Programa!#REF!</definedName>
    <definedName name="pib98s">[23]Programa!#REF!</definedName>
    <definedName name="PIBMENSAL" localSheetId="5">#REF!</definedName>
    <definedName name="PIBMENSAL" localSheetId="4">#REF!</definedName>
    <definedName name="PIBMENSAL">#REF!</definedName>
    <definedName name="PIBporSECT" localSheetId="5">#REF!</definedName>
    <definedName name="PIBporSECT" localSheetId="4">#REF!</definedName>
    <definedName name="PIBporSECT">#REF!</definedName>
    <definedName name="PII" localSheetId="5"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4">#REF!</definedName>
    <definedName name="PIJIS">#REF!</definedName>
    <definedName name="pit" localSheetId="5"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4">#REF!</definedName>
    <definedName name="PK">#REF!</definedName>
    <definedName name="plame" localSheetId="5">#REF!</definedName>
    <definedName name="plame" localSheetId="4">#REF!</definedName>
    <definedName name="plame">#REF!</definedName>
    <definedName name="plame2000" localSheetId="5">#REF!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4">#REF!</definedName>
    <definedName name="plame98s">#REF!</definedName>
    <definedName name="plame99" localSheetId="5">#REF!</definedName>
    <definedName name="plame99" localSheetId="4">#REF!</definedName>
    <definedName name="plame99">#REF!</definedName>
    <definedName name="PLATA" localSheetId="5">#REF!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4">#REF!</definedName>
    <definedName name="plazo98s">#REF!</definedName>
    <definedName name="plazo99" localSheetId="5">#REF!</definedName>
    <definedName name="plazo99" localSheetId="4">#REF!</definedName>
    <definedName name="plazo99">#REF!</definedName>
    <definedName name="POLLO" localSheetId="5">#REF!</definedName>
    <definedName name="POLLO" localSheetId="4">#REF!</definedName>
    <definedName name="POLLO">#REF!</definedName>
    <definedName name="poooooooooo" localSheetId="5" hidden="1">'[95]Fax a enviar'!#REF!</definedName>
    <definedName name="poooooooooo" localSheetId="4" hidden="1">'[95]Fax a enviar'!#REF!</definedName>
    <definedName name="poooooooooo" hidden="1">'[95]Fax a enviar'!#REF!</definedName>
    <definedName name="POPO" localSheetId="5">#REF!</definedName>
    <definedName name="POPO" localSheetId="4">#REF!</definedName>
    <definedName name="POPO">#REF!</definedName>
    <definedName name="PORT" localSheetId="5">#REF!</definedName>
    <definedName name="PORT" localSheetId="4">#REF!</definedName>
    <definedName name="PORT">#REF!</definedName>
    <definedName name="Ports" localSheetId="5">#REF!</definedName>
    <definedName name="Ports" localSheetId="4">#REF!</definedName>
    <definedName name="Ports">#REF!</definedName>
    <definedName name="Portugal_wt">'[69]OECD wgt'!$B$30</definedName>
    <definedName name="posnet2" localSheetId="5">#REF!</definedName>
    <definedName name="posnet2" localSheetId="4">#REF!</definedName>
    <definedName name="posnet2">#REF!</definedName>
    <definedName name="POTENCIAL" localSheetId="5">#REF!</definedName>
    <definedName name="POTENCIAL" localSheetId="4">#REF!</definedName>
    <definedName name="POTENCIAL">#REF!</definedName>
    <definedName name="PP" localSheetId="5">#REF!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4" hidden="1">#REF!</definedName>
    <definedName name="pppppppppp" hidden="1">#REF!</definedName>
    <definedName name="ppppppppppppp" localSheetId="5"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4">#REF!</definedName>
    <definedName name="PRECIOCIFBANANO">#REF!</definedName>
    <definedName name="Preparar_Reporte" localSheetId="5">#REF!</definedName>
    <definedName name="Preparar_Reporte" localSheetId="4">#REF!</definedName>
    <definedName name="Preparar_Reporte">#REF!</definedName>
    <definedName name="PRES1" localSheetId="5">[68]nonopec!#REF!</definedName>
    <definedName name="PRES1" localSheetId="4">[68]nonopec!#REF!</definedName>
    <definedName name="PRES1">[68]nonopec!#REF!</definedName>
    <definedName name="PRES2" localSheetId="5">[68]nonopec!#REF!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4">#REF!</definedName>
    <definedName name="presion">#REF!</definedName>
    <definedName name="PRICE" localSheetId="5">#REF!</definedName>
    <definedName name="PRICE" localSheetId="4">#REF!</definedName>
    <definedName name="PRICE">#REF!</definedName>
    <definedName name="PRICETAB" localSheetId="5">#REF!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4">#REF!</definedName>
    <definedName name="PRIV0">#REF!</definedName>
    <definedName name="PRIV00" localSheetId="5">#REF!</definedName>
    <definedName name="PRIV00" localSheetId="4">#REF!</definedName>
    <definedName name="PRIV00">#REF!</definedName>
    <definedName name="PRIV1" localSheetId="5">#REF!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4">#REF!</definedName>
    <definedName name="Product">#REF!</definedName>
    <definedName name="PROG" localSheetId="5">#REF!</definedName>
    <definedName name="PROG" localSheetId="4">#REF!</definedName>
    <definedName name="PROG">#REF!</definedName>
    <definedName name="Prog1998" localSheetId="5">'[136]2003'!#REF!</definedName>
    <definedName name="Prog1998" localSheetId="4">'[136]2003'!#REF!</definedName>
    <definedName name="Prog1998">'[136]2003'!#REF!</definedName>
    <definedName name="progra" localSheetId="5">#REF!</definedName>
    <definedName name="progra" localSheetId="4">#REF!</definedName>
    <definedName name="progra">#REF!</definedName>
    <definedName name="proj00" localSheetId="5">[137]sources!#REF!</definedName>
    <definedName name="proj00" localSheetId="4">[137]sources!#REF!</definedName>
    <definedName name="proj00">[137]sources!#REF!</definedName>
    <definedName name="PROJ98" localSheetId="5">#REF!</definedName>
    <definedName name="PROJ98" localSheetId="4">#REF!</definedName>
    <definedName name="PROJ98">#REF!</definedName>
    <definedName name="prom">[64]Promedio!$CD$90</definedName>
    <definedName name="promgraf" localSheetId="5">[138]GRAFPROM!#REF!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4">#REF!</definedName>
    <definedName name="Province">#REF!</definedName>
    <definedName name="Province_Details" localSheetId="5">#REF!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4">#REF!</definedName>
    <definedName name="PRYEAR">#REF!</definedName>
    <definedName name="PS" localSheetId="5">#REF!</definedName>
    <definedName name="PS" localSheetId="4">#REF!</definedName>
    <definedName name="PS">#REF!</definedName>
    <definedName name="psbr" localSheetId="5">'[140]Input PSBR;Q-F'!#REF!</definedName>
    <definedName name="psbr" localSheetId="4">'[140]Input PSBR;Q-F'!#REF!</definedName>
    <definedName name="psbr">'[140]Input PSBR;Q-F'!#REF!</definedName>
    <definedName name="PSBR_TRIM" localSheetId="5">'[141]Resultado BC'!#REF!</definedName>
    <definedName name="PSBR_TRIM" localSheetId="4">'[141]Resultado BC'!#REF!</definedName>
    <definedName name="PSBR_TRIM">'[141]Resultado BC'!#REF!</definedName>
    <definedName name="pshocked" localSheetId="5">#REF!</definedName>
    <definedName name="pshocked" localSheetId="4">#REF!</definedName>
    <definedName name="pshocked">#REF!</definedName>
    <definedName name="PSperc" localSheetId="5">#REF!</definedName>
    <definedName name="PSperc" localSheetId="4">#REF!</definedName>
    <definedName name="PSperc">#REF!</definedName>
    <definedName name="Pstd" localSheetId="5">#REF!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4">#REF!</definedName>
    <definedName name="Q_5">#REF!</definedName>
    <definedName name="Q_6" localSheetId="5">#REF!</definedName>
    <definedName name="Q_6" localSheetId="4">#REF!</definedName>
    <definedName name="Q_6">#REF!</definedName>
    <definedName name="Q_7" localSheetId="5">#REF!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4">#REF!</definedName>
    <definedName name="R_">#REF!</definedName>
    <definedName name="RA" localSheetId="5">#REF!</definedName>
    <definedName name="RA" localSheetId="4">#REF!</definedName>
    <definedName name="RA">#REF!</definedName>
    <definedName name="RAA" localSheetId="5">#REF!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4">#REF!</definedName>
    <definedName name="rave">#REF!</definedName>
    <definedName name="RD" localSheetId="5">#REF!</definedName>
    <definedName name="RD" localSheetId="4">#REF!</definedName>
    <definedName name="RD">#REF!</definedName>
    <definedName name="RD1A" localSheetId="5">#REF!</definedName>
    <definedName name="RD1A" localSheetId="4">#REF!</definedName>
    <definedName name="RD1A">#REF!</definedName>
    <definedName name="RDDic03">[98]ROE!$B$136</definedName>
    <definedName name="RDDic03_2">[99]ROE!$B$136</definedName>
    <definedName name="RDPESO" localSheetId="5">#REF!</definedName>
    <definedName name="RDPESO" localSheetId="4">#REF!</definedName>
    <definedName name="RDPESO">#REF!</definedName>
    <definedName name="RDPESO1" localSheetId="5">#REF!</definedName>
    <definedName name="RDPESO1" localSheetId="4">#REF!</definedName>
    <definedName name="RDPESO1">#REF!</definedName>
    <definedName name="RDPESO2" localSheetId="5">#REF!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4">#REF!</definedName>
    <definedName name="REDTbl3">#REF!</definedName>
    <definedName name="REDTbl4" localSheetId="5">#REF!</definedName>
    <definedName name="REDTbl4" localSheetId="4">#REF!</definedName>
    <definedName name="REDTbl4">#REF!</definedName>
    <definedName name="REDTbl5" localSheetId="5">#REF!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4">#REF!</definedName>
    <definedName name="REF">#REF!</definedName>
    <definedName name="REFERENCIA1">[64]ARBOL!$E$10:$BK$10</definedName>
    <definedName name="Region" localSheetId="5">#REF!</definedName>
    <definedName name="Region" localSheetId="4">#REF!</definedName>
    <definedName name="Region">#REF!</definedName>
    <definedName name="Region_Province_Details" localSheetId="5">#REF!</definedName>
    <definedName name="Region_Province_Details" localSheetId="4">#REF!</definedName>
    <definedName name="Region_Province_Details">#REF!</definedName>
    <definedName name="registro" localSheetId="5">#REF!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4">#REF!</definedName>
    <definedName name="REPORT">#REF!</definedName>
    <definedName name="REPORT1" localSheetId="5">#REF!</definedName>
    <definedName name="REPORT1" localSheetId="4">#REF!</definedName>
    <definedName name="REPORT1">#REF!</definedName>
    <definedName name="rerer" localSheetId="5" hidden="1">#REF!</definedName>
    <definedName name="rerer" localSheetId="4" hidden="1">#REF!</definedName>
    <definedName name="rerer" hidden="1">#REF!</definedName>
    <definedName name="RES">[64]RESUMEN!$C$5</definedName>
    <definedName name="RESERVA" localSheetId="5">#REF!</definedName>
    <definedName name="RESERVA" localSheetId="4">#REF!</definedName>
    <definedName name="RESERVA">#REF!</definedName>
    <definedName name="RESERVAS" localSheetId="5">#REF!</definedName>
    <definedName name="RESERVAS" localSheetId="4">#REF!</definedName>
    <definedName name="RESERVAS">#REF!</definedName>
    <definedName name="RESTFINSYS" localSheetId="5">#REF!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4">#REF!</definedName>
    <definedName name="RESUMEN11">#REF!</definedName>
    <definedName name="RESUMEN2" localSheetId="5">#REF!</definedName>
    <definedName name="RESUMEN2" localSheetId="4">#REF!</definedName>
    <definedName name="RESUMEN2">#REF!</definedName>
    <definedName name="RESUMEN3" localSheetId="5">#REF!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4">'[41]CGvt Rev'!#REF!</definedName>
    <definedName name="REVENUE_">'[41]CGvt Rev'!#REF!</definedName>
    <definedName name="Revisions">[67]Sheet1!$B$4:$M$46</definedName>
    <definedName name="rf" localSheetId="5">[23]Programa!#REF!</definedName>
    <definedName name="rf" localSheetId="4">[23]Programa!#REF!</definedName>
    <definedName name="rf">[23]Programa!#REF!</definedName>
    <definedName name="RFSP" localSheetId="5">#REF!</definedName>
    <definedName name="RFSP" localSheetId="4">#REF!</definedName>
    <definedName name="RFSP">#REF!</definedName>
    <definedName name="rft" localSheetId="5"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4" hidden="1">#REF!</definedName>
    <definedName name="rgdfgd" hidden="1">#REF!</definedName>
    <definedName name="RGDPA" localSheetId="5">#REF!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4">#REF!</definedName>
    <definedName name="RgFdPartCsource">#REF!</definedName>
    <definedName name="RgFdPartEseries" localSheetId="5">#REF!</definedName>
    <definedName name="RgFdPartEseries" localSheetId="4">#REF!</definedName>
    <definedName name="RgFdPartEseries">#REF!</definedName>
    <definedName name="RgFdPartEsource" localSheetId="5">#REF!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4">#REF!</definedName>
    <definedName name="RgFdReptCSeries">#REF!</definedName>
    <definedName name="RgFdReptCsource" localSheetId="5">#REF!</definedName>
    <definedName name="RgFdReptCsource" localSheetId="4">#REF!</definedName>
    <definedName name="RgFdReptCsource">#REF!</definedName>
    <definedName name="RgFdReptEseries" localSheetId="5">#REF!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4">#REF!</definedName>
    <definedName name="RgFdSAMethod">#REF!</definedName>
    <definedName name="RgFdTbBper" localSheetId="5">#REF!</definedName>
    <definedName name="RgFdTbBper" localSheetId="4">#REF!</definedName>
    <definedName name="RgFdTbBper">#REF!</definedName>
    <definedName name="RgFdTbCreate" localSheetId="5">#REF!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4" hidden="1">#REF!</definedName>
    <definedName name="ri" hidden="1">#REF!</definedName>
    <definedName name="right" localSheetId="5">#REF!</definedName>
    <definedName name="right" localSheetId="4">#REF!</definedName>
    <definedName name="right">#REF!</definedName>
    <definedName name="RIN" localSheetId="5">#REF!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4">#REF!</definedName>
    <definedName name="Rows_Table">#REF!</definedName>
    <definedName name="RP98RE" localSheetId="5">#REF!</definedName>
    <definedName name="RP98RE" localSheetId="4">#REF!</definedName>
    <definedName name="RP98RE">#REF!</definedName>
    <definedName name="RPJun02">[98]ROE!$B$136</definedName>
    <definedName name="RPJun02_2">[99]ROE!$B$136</definedName>
    <definedName name="RR" localSheetId="5">#REF!</definedName>
    <definedName name="RR" localSheetId="4">#REF!</definedName>
    <definedName name="RR">#REF!</definedName>
    <definedName name="rrasrra" localSheetId="5">#REF!</definedName>
    <definedName name="rrasrra" localSheetId="4">#REF!</definedName>
    <definedName name="rrasrra">#REF!</definedName>
    <definedName name="rrr" localSheetId="5"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4">#REF!</definedName>
    <definedName name="RS">#REF!</definedName>
    <definedName name="RS1A" localSheetId="5">#REF!</definedName>
    <definedName name="RS1A" localSheetId="4">#REF!</definedName>
    <definedName name="RS1A">#REF!</definedName>
    <definedName name="RSB" localSheetId="5">#REF!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4">#REF!</definedName>
    <definedName name="RUIZ">#REF!</definedName>
    <definedName name="Rwvu.PLA2." localSheetId="5" hidden="1">'[53]COP FED'!#REF!</definedName>
    <definedName name="Rwvu.PLA2." localSheetId="4" hidden="1">'[53]COP FED'!#REF!</definedName>
    <definedName name="Rwvu.PLA2." hidden="1">'[53]COP FED'!#REF!</definedName>
    <definedName name="rx" localSheetId="5" hidden="1">#REF!</definedName>
    <definedName name="rx" localSheetId="4" hidden="1">#REF!</definedName>
    <definedName name="rx" hidden="1">#REF!</definedName>
    <definedName name="rXDR">[54]CIRRs!$C$109</definedName>
    <definedName name="s" localSheetId="5" hidden="1">{"Tab1",#N/A,FALSE,"P";"Tab2",#N/A,FALSE,"P"}</definedName>
    <definedName name="s" localSheetId="4" hidden="1">{"Tab1",#N/A,FALSE,"P";"Tab2",#N/A,FALSE,"P"}</definedName>
    <definedName name="s" hidden="1">{"Tab1",#N/A,FALSE,"P";"Tab2",#N/A,FALSE,"P"}</definedName>
    <definedName name="S_" localSheetId="5">#REF!</definedName>
    <definedName name="S_" localSheetId="4">#REF!</definedName>
    <definedName name="S_">#REF!</definedName>
    <definedName name="S_1A" localSheetId="5">#REF!</definedName>
    <definedName name="S_1A" localSheetId="4">#REF!</definedName>
    <definedName name="S_1A">#REF!</definedName>
    <definedName name="SA_Tab" localSheetId="5">#REF!</definedName>
    <definedName name="SA_Tab" localSheetId="4">#REF!</definedName>
    <definedName name="SA_Tab">#REF!</definedName>
    <definedName name="sad" localSheetId="5"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4">#REF!</definedName>
    <definedName name="Salida_Recimp98">#REF!</definedName>
    <definedName name="Salida_Recimp99" localSheetId="5">#REF!</definedName>
    <definedName name="Salida_Recimp99" localSheetId="4">#REF!</definedName>
    <definedName name="Salida_Recimp99">#REF!</definedName>
    <definedName name="SALO" localSheetId="5">#REF!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4">#REF!</definedName>
    <definedName name="SCHILL">#REF!</definedName>
    <definedName name="SCHILL1" localSheetId="5">#REF!</definedName>
    <definedName name="SCHILL1" localSheetId="4">#REF!</definedName>
    <definedName name="SCHILL1">#REF!</definedName>
    <definedName name="SCOTT1" localSheetId="5">#REF!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4">#REF!</definedName>
    <definedName name="sds_gdp_exp_lari">#REF!</definedName>
    <definedName name="sds_gdp_origin" localSheetId="5">#REF!</definedName>
    <definedName name="sds_gdp_origin" localSheetId="4">#REF!</definedName>
    <definedName name="sds_gdp_origin">#REF!</definedName>
    <definedName name="sds_gpd_exp_gdp" localSheetId="5">#REF!</definedName>
    <definedName name="sds_gpd_exp_gdp" localSheetId="4">#REF!</definedName>
    <definedName name="sds_gpd_exp_gdp">#REF!</definedName>
    <definedName name="sdsd" localSheetId="5" hidden="1">'[95]Fax a enviar'!#REF!</definedName>
    <definedName name="sdsd" localSheetId="4" hidden="1">'[95]Fax a enviar'!#REF!</definedName>
    <definedName name="sdsd" hidden="1">'[95]Fax a enviar'!#REF!</definedName>
    <definedName name="sdsds" localSheetId="5" hidden="1">#REF!</definedName>
    <definedName name="sdsds" localSheetId="4" hidden="1">#REF!</definedName>
    <definedName name="sdsds" hidden="1">#REF!</definedName>
    <definedName name="SECIND" localSheetId="5">#REF!</definedName>
    <definedName name="SECIND" localSheetId="4">#REF!</definedName>
    <definedName name="SECIND">#REF!</definedName>
    <definedName name="SECTORES" localSheetId="5">[135]SPNF!#REF!</definedName>
    <definedName name="SECTORES" localSheetId="4">[135]SPNF!#REF!</definedName>
    <definedName name="SECTORES">[135]SPNF!#REF!</definedName>
    <definedName name="seguimiento" localSheetId="5">#REF!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4">#REF!</definedName>
    <definedName name="sei">#REF!</definedName>
    <definedName name="SEK" localSheetId="5">#REF!</definedName>
    <definedName name="SEK" localSheetId="4">#REF!</definedName>
    <definedName name="SEK">#REF!</definedName>
    <definedName name="Selected_Economic_and_Financial_Indicators" localSheetId="5">#REF!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4">#REF!</definedName>
    <definedName name="SEP._89">#REF!</definedName>
    <definedName name="ser" localSheetId="5"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4">#REF!</definedName>
    <definedName name="SHEET_B._DATA_FROM_TO_OTHER_FILES">#REF!</definedName>
    <definedName name="SHEET_C._RAW_DATA1" localSheetId="5">#REF!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4">#REF!</definedName>
    <definedName name="SID">#REF!</definedName>
    <definedName name="SIDXGOB">'[89]SFISCAL-MOD'!$A$146:$IV$146</definedName>
    <definedName name="SING" localSheetId="5">#REF!</definedName>
    <definedName name="SING" localSheetId="4">#REF!</definedName>
    <definedName name="SING">#REF!</definedName>
    <definedName name="SING1" localSheetId="5">#REF!</definedName>
    <definedName name="SING1" localSheetId="4">#REF!</definedName>
    <definedName name="SING1">#REF!</definedName>
    <definedName name="SISBANCARIO" localSheetId="5">#REF!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4">#REF!</definedName>
    <definedName name="SortRange">#REF!</definedName>
    <definedName name="SP" localSheetId="5">#REF!</definedName>
    <definedName name="SP" localSheetId="4">#REF!</definedName>
    <definedName name="SP">#REF!</definedName>
    <definedName name="Spain_wt">'[69]OECD wgt'!$B$31</definedName>
    <definedName name="SPG" localSheetId="5">#REF!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4">#REF!</definedName>
    <definedName name="SPSS">#REF!</definedName>
    <definedName name="SRTable" localSheetId="5">#REF!</definedName>
    <definedName name="SRTable" localSheetId="4">#REF!</definedName>
    <definedName name="SRTable">#REF!</definedName>
    <definedName name="srtable1" localSheetId="5">#REF!</definedName>
    <definedName name="srtable1" localSheetId="4">#REF!</definedName>
    <definedName name="srtable1">#REF!</definedName>
    <definedName name="srtbl">#REF!</definedName>
    <definedName name="SS">[150]IMATA!$B$45:$B$108</definedName>
    <definedName name="SSperc" localSheetId="5">#REF!</definedName>
    <definedName name="SSperc" localSheetId="4">#REF!</definedName>
    <definedName name="SSperc">#REF!</definedName>
    <definedName name="sss" localSheetId="5"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4">#REF!</definedName>
    <definedName name="Staff">#REF!</definedName>
    <definedName name="staffrp" localSheetId="5">#REF!</definedName>
    <definedName name="staffrp" localSheetId="4">#REF!</definedName>
    <definedName name="staffrp">#REF!</definedName>
    <definedName name="START" localSheetId="5">#REF!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4">#REF!</definedName>
    <definedName name="stocksumm">#REF!</definedName>
    <definedName name="STOP" localSheetId="5">#REF!</definedName>
    <definedName name="STOP" localSheetId="4">#REF!</definedName>
    <definedName name="STOP">#REF!</definedName>
    <definedName name="STTAB4" localSheetId="5">#REF!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4">[117]NA!#REF!</definedName>
    <definedName name="SUMGDP">[117]NA!#REF!</definedName>
    <definedName name="SUMTAB">[151]CPI:NA!$A$272:$R$990</definedName>
    <definedName name="SUPLI" localSheetId="5">#REF!</definedName>
    <definedName name="SUPLI" localSheetId="4">#REF!</definedName>
    <definedName name="SUPLI">#REF!</definedName>
    <definedName name="SUPLIDORES" localSheetId="5">#REF!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4">#REF!</definedName>
    <definedName name="SUPUES">#REF!</definedName>
    <definedName name="supuestos" localSheetId="5">#REF!</definedName>
    <definedName name="supuestos" localSheetId="4">#REF!</definedName>
    <definedName name="supuestos">#REF!</definedName>
    <definedName name="swe" localSheetId="5"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4">#REF!</definedName>
    <definedName name="SwitchColor">#REF!</definedName>
    <definedName name="Switzerland_wt">'[69]OECD wgt'!$B$33</definedName>
    <definedName name="Swvu.PLA1." localSheetId="5"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4" hidden="1">{"Minpmon",#N/A,FALSE,"Monthinput"}</definedName>
    <definedName name="t" hidden="1">{"Minpmon",#N/A,FALSE,"Monthinput"}</definedName>
    <definedName name="Tab_2" localSheetId="5">#REF!</definedName>
    <definedName name="Tab_2" localSheetId="4">#REF!</definedName>
    <definedName name="Tab_2">#REF!</definedName>
    <definedName name="Tab_Assumptions" localSheetId="5">#REF!</definedName>
    <definedName name="Tab_Assumptions" localSheetId="4">#REF!</definedName>
    <definedName name="Tab_Assumptions">#REF!</definedName>
    <definedName name="Tab_results" localSheetId="5">#REF!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4">#REF!</definedName>
    <definedName name="Tab25a">#REF!</definedName>
    <definedName name="Tab25b" localSheetId="5">#REF!</definedName>
    <definedName name="Tab25b" localSheetId="4">#REF!</definedName>
    <definedName name="Tab25b">#REF!</definedName>
    <definedName name="TAB2A" localSheetId="5">#REF!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4">#REF!</definedName>
    <definedName name="tab6BCU">#REF!</definedName>
    <definedName name="TAB6C" localSheetId="5">#REF!</definedName>
    <definedName name="TAB6C" localSheetId="4">#REF!</definedName>
    <definedName name="TAB6C">#REF!</definedName>
    <definedName name="TAB7A" localSheetId="5">#REF!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4">#REF!</definedName>
    <definedName name="table11">#REF!</definedName>
    <definedName name="table11?" localSheetId="5">#REF!</definedName>
    <definedName name="table11?" localSheetId="4">#REF!</definedName>
    <definedName name="table11?">#REF!</definedName>
    <definedName name="table12" localSheetId="5">#REF!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4">#REF!</definedName>
    <definedName name="table4">#REF!</definedName>
    <definedName name="table41" localSheetId="5">#REF!</definedName>
    <definedName name="table41" localSheetId="4">#REF!</definedName>
    <definedName name="table41">#REF!</definedName>
    <definedName name="Table5" localSheetId="5">[156]Stfrprtables!#REF!</definedName>
    <definedName name="Table5" localSheetId="4">[156]Stfrprtables!#REF!</definedName>
    <definedName name="Table5">[156]Stfrprtables!#REF!</definedName>
    <definedName name="table6" localSheetId="5">#REF!</definedName>
    <definedName name="table6" localSheetId="4">#REF!</definedName>
    <definedName name="table6">#REF!</definedName>
    <definedName name="table7" localSheetId="5">#REF!</definedName>
    <definedName name="table7" localSheetId="4">#REF!</definedName>
    <definedName name="table7">#REF!</definedName>
    <definedName name="Table8">'[48]shared data'!$A$1:$E$32</definedName>
    <definedName name="table9" localSheetId="5">#REF!</definedName>
    <definedName name="table9" localSheetId="4">#REF!</definedName>
    <definedName name="table9">#REF!</definedName>
    <definedName name="TableA" localSheetId="5">#REF!</definedName>
    <definedName name="TableA" localSheetId="4">#REF!</definedName>
    <definedName name="TableA">#REF!</definedName>
    <definedName name="TableB1" localSheetId="5">#REF!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4">#REF!</definedName>
    <definedName name="TD">#REF!</definedName>
    <definedName name="TD1A" localSheetId="5">#REF!</definedName>
    <definedName name="TD1A" localSheetId="4">#REF!</definedName>
    <definedName name="TD1A">#REF!</definedName>
    <definedName name="TDATE" localSheetId="5">#REF!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4" hidden="1">'[101]Fax a enviar'!#REF!</definedName>
    <definedName name="tetetwe" hidden="1">'[101]Fax a enviar'!#REF!</definedName>
    <definedName name="TEXTO1" localSheetId="5">#REF!</definedName>
    <definedName name="TEXTO1" localSheetId="4">#REF!</definedName>
    <definedName name="TEXTO1">#REF!</definedName>
    <definedName name="TEXTO2" localSheetId="5">#REF!</definedName>
    <definedName name="TEXTO2" localSheetId="4">#REF!</definedName>
    <definedName name="TEXTO2">#REF!</definedName>
    <definedName name="textToday" localSheetId="5">#REF!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4">#REF!</definedName>
    <definedName name="TM">#REF!</definedName>
    <definedName name="TM_D" localSheetId="5">#REF!</definedName>
    <definedName name="TM_D" localSheetId="4">#REF!</definedName>
    <definedName name="TM_D">#REF!</definedName>
    <definedName name="TM_DPCH" localSheetId="5">#REF!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4">#REF!</definedName>
    <definedName name="TMG_DPCH">#REF!</definedName>
    <definedName name="TMG_R" localSheetId="5">#REF!</definedName>
    <definedName name="TMG_R" localSheetId="4">#REF!</definedName>
    <definedName name="TMG_R">#REF!</definedName>
    <definedName name="TMG_RPCH" localSheetId="5">#REF!</definedName>
    <definedName name="TMG_RPCH" localSheetId="4">#REF!</definedName>
    <definedName name="TMG_RPCH">#REF!</definedName>
    <definedName name="TMGO">#N/A</definedName>
    <definedName name="TMGO_D" localSheetId="5">#REF!</definedName>
    <definedName name="TMGO_D" localSheetId="4">#REF!</definedName>
    <definedName name="TMGO_D">#REF!</definedName>
    <definedName name="TMGO_DPCH" localSheetId="5">#REF!</definedName>
    <definedName name="TMGO_DPCH" localSheetId="4">#REF!</definedName>
    <definedName name="TMGO_DPCH">#REF!</definedName>
    <definedName name="TMGO_R" localSheetId="5">#REF!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4">#REF!</definedName>
    <definedName name="TOC">#REF!</definedName>
    <definedName name="TODO">[159]BCC!$A$1:$N$821,[159]BCC!$A$822:$N$1624</definedName>
    <definedName name="TOT00" localSheetId="5">#REF!</definedName>
    <definedName name="TOT00" localSheetId="4">#REF!</definedName>
    <definedName name="TOT00">#REF!</definedName>
    <definedName name="TOTAL" localSheetId="5">#REF!</definedName>
    <definedName name="TOTAL" localSheetId="4">#REF!</definedName>
    <definedName name="TOTAL">#REF!</definedName>
    <definedName name="TOWEO" localSheetId="5">#REF!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4" hidden="1">'[101]Fax a enviar'!#REF!</definedName>
    <definedName name="trert" hidden="1">'[101]Fax a enviar'!#REF!</definedName>
    <definedName name="TRIGO" localSheetId="5">#REF!</definedName>
    <definedName name="TRIGO" localSheetId="4">#REF!</definedName>
    <definedName name="TRIGO">#REF!</definedName>
    <definedName name="Trim">[128]Codigos!$A$5:$E$11</definedName>
    <definedName name="trim9702" localSheetId="5">[160]bop1!#REF!</definedName>
    <definedName name="trim9702" localSheetId="4">[160]bop1!#REF!</definedName>
    <definedName name="trim9702">[160]bop1!#REF!</definedName>
    <definedName name="trim9798990001" localSheetId="5">'[161]bop1datos rev'!#REF!</definedName>
    <definedName name="trim9798990001" localSheetId="4">'[161]bop1datos rev'!#REF!</definedName>
    <definedName name="trim9798990001">'[161]bop1datos rev'!#REF!</definedName>
    <definedName name="trimestres9902" localSheetId="5">[160]bop1!#REF!</definedName>
    <definedName name="trimestres9902" localSheetId="4">[160]bop1!#REF!</definedName>
    <definedName name="trimestres9902">[160]bop1!#REF!</definedName>
    <definedName name="trrtr" localSheetId="5" hidden="1">#REF!</definedName>
    <definedName name="trrtr" localSheetId="4" hidden="1">#REF!</definedName>
    <definedName name="trrtr" hidden="1">#REF!</definedName>
    <definedName name="trtert" localSheetId="5" hidden="1">'[101]Fax a enviar'!#REF!</definedName>
    <definedName name="trtert" localSheetId="4" hidden="1">'[101]Fax a enviar'!#REF!</definedName>
    <definedName name="trtert" hidden="1">'[101]Fax a enviar'!#REF!</definedName>
    <definedName name="trtr" localSheetId="5" hidden="1">'[101]Fax a enviar'!#REF!</definedName>
    <definedName name="trtr" localSheetId="4" hidden="1">'[101]Fax a enviar'!#REF!</definedName>
    <definedName name="trtr" hidden="1">'[101]Fax a enviar'!#REF!</definedName>
    <definedName name="tt" localSheetId="5">#REF!</definedName>
    <definedName name="tt" localSheetId="4">#REF!</definedName>
    <definedName name="tt">#REF!</definedName>
    <definedName name="tta" localSheetId="5">#REF!</definedName>
    <definedName name="tta" localSheetId="4">#REF!</definedName>
    <definedName name="tta">#REF!</definedName>
    <definedName name="ttaa" localSheetId="5">#REF!</definedName>
    <definedName name="ttaa" localSheetId="4">#REF!</definedName>
    <definedName name="ttaa">#REF!</definedName>
    <definedName name="ttetet" localSheetId="5" hidden="1">'[101]Fax a enviar'!#REF!</definedName>
    <definedName name="ttetet" localSheetId="4" hidden="1">'[101]Fax a enviar'!#REF!</definedName>
    <definedName name="ttetet" hidden="1">'[101]Fax a enviar'!#REF!</definedName>
    <definedName name="ttt" localSheetId="5" hidden="1">'[95]Fax a enviar'!#REF!</definedName>
    <definedName name="ttt" localSheetId="4" hidden="1">'[95]Fax a enviar'!#REF!</definedName>
    <definedName name="ttt" hidden="1">'[95]Fax a enviar'!#REF!</definedName>
    <definedName name="tttt" localSheetId="5"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4" hidden="1">#REF!</definedName>
    <definedName name="twetwee" hidden="1">#REF!</definedName>
    <definedName name="TX" localSheetId="5">#REF!</definedName>
    <definedName name="TX" localSheetId="4">#REF!</definedName>
    <definedName name="TX">#REF!</definedName>
    <definedName name="TX_D" localSheetId="5">#REF!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4">#REF!</definedName>
    <definedName name="TXG_DPCH">#REF!</definedName>
    <definedName name="TXG_R" localSheetId="5">#REF!</definedName>
    <definedName name="TXG_R" localSheetId="4">#REF!</definedName>
    <definedName name="TXG_R">#REF!</definedName>
    <definedName name="TXG_RPCH" localSheetId="5">#REF!</definedName>
    <definedName name="TXG_RPCH" localSheetId="4">#REF!</definedName>
    <definedName name="TXG_RPCH">#REF!</definedName>
    <definedName name="TXGO">#N/A</definedName>
    <definedName name="TXGO_D" localSheetId="5">#REF!</definedName>
    <definedName name="TXGO_D" localSheetId="4">#REF!</definedName>
    <definedName name="TXGO_D">#REF!</definedName>
    <definedName name="TXGO_DPCH" localSheetId="5">#REF!</definedName>
    <definedName name="TXGO_DPCH" localSheetId="4">#REF!</definedName>
    <definedName name="TXGO_DPCH">#REF!</definedName>
    <definedName name="TXGO_R" localSheetId="5">#REF!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4">#REF!</definedName>
    <definedName name="UAED">#REF!</definedName>
    <definedName name="UAED1" localSheetId="5">#REF!</definedName>
    <definedName name="UAED1" localSheetId="4">#REF!</definedName>
    <definedName name="UAED1">#REF!</definedName>
    <definedName name="UC" localSheetId="5">#REF!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4">#REF!</definedName>
    <definedName name="unemp_96Q3">#REF!</definedName>
    <definedName name="unemp_96Q4" localSheetId="5">#REF!</definedName>
    <definedName name="unemp_96Q4" localSheetId="4">#REF!</definedName>
    <definedName name="unemp_96Q4">#REF!</definedName>
    <definedName name="unemp_97Q1" localSheetId="5">#REF!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4">OFFSET(#REF!,0,0,COUNT(#REF!),1)</definedName>
    <definedName name="USavg">OFFSET(#REF!,0,0,COUNT(#REF!),1)</definedName>
    <definedName name="USCRUDE87" localSheetId="5">#REF!</definedName>
    <definedName name="USCRUDE87" localSheetId="4">#REF!</definedName>
    <definedName name="USCRUDE87">#REF!</definedName>
    <definedName name="USCRUDE88" localSheetId="5">#REF!</definedName>
    <definedName name="USCRUDE88" localSheetId="4">#REF!</definedName>
    <definedName name="USCRUDE88">#REF!</definedName>
    <definedName name="USD" localSheetId="5">#REF!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4">OFFSET(#REF!,0,0,COUNT(#REF!),1)</definedName>
    <definedName name="USmin">OFFSET(#REF!,0,0,COUNT(#REF!),1)</definedName>
    <definedName name="USPROD87" localSheetId="5">#REF!</definedName>
    <definedName name="USPROD87" localSheetId="4">#REF!</definedName>
    <definedName name="USPROD87">#REF!</definedName>
    <definedName name="USPROD88" localSheetId="5">#REF!</definedName>
    <definedName name="USPROD88" localSheetId="4">#REF!</definedName>
    <definedName name="USPROD88">#REF!</definedName>
    <definedName name="USRFO87" localSheetId="5">#REF!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4">OFFSET(#REF!,0,0,COUNT(#REF!),1)</definedName>
    <definedName name="USrng">OFFSET(#REF!,0,0,COUNT(#REF!),1)</definedName>
    <definedName name="USSR" localSheetId="5">#REF!</definedName>
    <definedName name="USSR" localSheetId="4">#REF!</definedName>
    <definedName name="USSR">#REF!</definedName>
    <definedName name="USTOT87" localSheetId="5">#REF!</definedName>
    <definedName name="USTOT87" localSheetId="4">#REF!</definedName>
    <definedName name="USTOT87">#REF!</definedName>
    <definedName name="USTOT88" localSheetId="5">#REF!</definedName>
    <definedName name="USTOT88" localSheetId="4">#REF!</definedName>
    <definedName name="USTOT88">#REF!</definedName>
    <definedName name="uu" localSheetId="5"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4">#REF!</definedName>
    <definedName name="VALID_FORMATS">#REF!</definedName>
    <definedName name="VenceHoy" localSheetId="5">#REF!</definedName>
    <definedName name="VenceHoy" localSheetId="4">#REF!</definedName>
    <definedName name="VenceHoy">#REF!</definedName>
    <definedName name="venci" localSheetId="5">#REF!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4">#REF!</definedName>
    <definedName name="venci98s">#REF!</definedName>
    <definedName name="venci99" localSheetId="5">#REF!</definedName>
    <definedName name="venci99" localSheetId="4">#REF!</definedName>
    <definedName name="venci99">#REF!</definedName>
    <definedName name="VENEZU" localSheetId="5">#REF!</definedName>
    <definedName name="VENEZU" localSheetId="4">#REF!</definedName>
    <definedName name="VENEZU">#REF!</definedName>
    <definedName name="VENEZUELA">"bANCOS"</definedName>
    <definedName name="VIAAEREA" localSheetId="5">#REF!</definedName>
    <definedName name="VIAAEREA" localSheetId="4">#REF!</definedName>
    <definedName name="VIAAEREA">#REF!</definedName>
    <definedName name="volume_trade" localSheetId="5">#REF!</definedName>
    <definedName name="volume_trade" localSheetId="4">#REF!</definedName>
    <definedName name="volume_trade">#REF!</definedName>
    <definedName name="VTITLES" localSheetId="5">#REF!</definedName>
    <definedName name="VTITLES" localSheetId="4">#REF!</definedName>
    <definedName name="VTITLES">#REF!</definedName>
    <definedName name="vv" localSheetId="5"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4">#REF!</definedName>
    <definedName name="wage_govt_sector">#REF!</definedName>
    <definedName name="WAPR" localSheetId="5">#REF!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4">#REF!</definedName>
    <definedName name="WEO">#REF!</definedName>
    <definedName name="WEOD" localSheetId="5">#REF!</definedName>
    <definedName name="WEOD" localSheetId="4">#REF!</definedName>
    <definedName name="WEOD">#REF!</definedName>
    <definedName name="weodata" localSheetId="5">#REF!</definedName>
    <definedName name="weodata" localSheetId="4">#REF!</definedName>
    <definedName name="weodata">#REF!</definedName>
    <definedName name="wer" localSheetId="5"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4">#REF!</definedName>
    <definedName name="Work_Area">#REF!</definedName>
    <definedName name="WPCP33_D" localSheetId="5">#REF!</definedName>
    <definedName name="WPCP33_D" localSheetId="4">#REF!</definedName>
    <definedName name="WPCP33_D">#REF!</definedName>
    <definedName name="WPCP33pch" localSheetId="5">#REF!</definedName>
    <definedName name="WPCP33pch" localSheetId="4">#REF!</definedName>
    <definedName name="WPCP33pch">#REF!</definedName>
    <definedName name="wrn" localSheetId="5"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4" hidden="1">{#N/A,#N/A,FALSE,"DEPO"}</definedName>
    <definedName name="wrn.DEPO." hidden="1">{#N/A,#N/A,FALSE,"DEPO"}</definedName>
    <definedName name="wrn.EntpsPIB." localSheetId="5"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4" hidden="1">{#N/A,#N/A,FALSE,"GGOVT"}</definedName>
    <definedName name="wrn.GGOVT." hidden="1">{#N/A,#N/A,FALSE,"GGOVT"}</definedName>
    <definedName name="wrn.GGOVT2." localSheetId="5"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4" hidden="1">{#N/A,#N/A,FALSE,"MS"}</definedName>
    <definedName name="wrn.MS." hidden="1">{#N/A,#N/A,FALSE,"MS"}</definedName>
    <definedName name="wrn.NBG." localSheetId="5" hidden="1">{#N/A,#N/A,FALSE,"NBG"}</definedName>
    <definedName name="wrn.NBG." localSheetId="4" hidden="1">{#N/A,#N/A,FALSE,"NBG"}</definedName>
    <definedName name="wrn.NBG." hidden="1">{#N/A,#N/A,FALSE,"NBG"}</definedName>
    <definedName name="wrn.NFPS._.GDP." localSheetId="5"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4" hidden="1">{#N/A,#N/A,FALSE,"PCPI"}</definedName>
    <definedName name="wrn.PCPI." hidden="1">{#N/A,#N/A,FALSE,"PCPI"}</definedName>
    <definedName name="wrn.PENSION." localSheetId="5"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4" hidden="1">{#N/A,#N/A,FALSE,"WAGES"}</definedName>
    <definedName name="wrn.WAGES." hidden="1">{#N/A,#N/A,FALSE,"WAGES"}</definedName>
    <definedName name="wrn.WEO." localSheetId="5"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4" hidden="1">{"Tab1",#N/A,FALSE,"P";"Tab2",#N/A,FALSE,"P"}</definedName>
    <definedName name="wwwwwwww" hidden="1">{"Tab1",#N/A,FALSE,"P";"Tab2",#N/A,FALSE,"P"}</definedName>
    <definedName name="X" localSheetId="5">#REF!</definedName>
    <definedName name="X" localSheetId="4">#REF!</definedName>
    <definedName name="X">#REF!</definedName>
    <definedName name="X_Rate" localSheetId="5">#REF!</definedName>
    <definedName name="X_Rate" localSheetId="4">#REF!</definedName>
    <definedName name="X_Rate">#REF!</definedName>
    <definedName name="xa" localSheetId="5">'[165]PIB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4">#REF!</definedName>
    <definedName name="Xaxis">#REF!</definedName>
    <definedName name="XBANANO" localSheetId="5">#REF!</definedName>
    <definedName name="XBANANO" localSheetId="4">#REF!</definedName>
    <definedName name="XBANANO">#REF!</definedName>
    <definedName name="xbb" localSheetId="5">'[165]PIB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4">#REF!</definedName>
    <definedName name="XCAFE">#REF!</definedName>
    <definedName name="xdr" localSheetId="5">#REF!</definedName>
    <definedName name="xdr" localSheetId="4">#REF!</definedName>
    <definedName name="xdr">#REF!</definedName>
    <definedName name="XGS" localSheetId="5">#REF!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4">#REF!</definedName>
    <definedName name="xxWRS_11">#REF!</definedName>
    <definedName name="xxWRS_19" localSheetId="5">#REF!</definedName>
    <definedName name="xxWRS_19" localSheetId="4">#REF!</definedName>
    <definedName name="xxWRS_19">#REF!</definedName>
    <definedName name="xxWRS_2" localSheetId="5">#REF!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4">#REF!</definedName>
    <definedName name="XXX1">#REF!</definedName>
    <definedName name="xxxx" localSheetId="5"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4" hidden="1">#REF!</definedName>
    <definedName name="y" hidden="1">#REF!</definedName>
    <definedName name="ycirr" localSheetId="5">#REF!</definedName>
    <definedName name="ycirr" localSheetId="4">#REF!</definedName>
    <definedName name="ycirr">#REF!</definedName>
    <definedName name="Year" localSheetId="5">#REF!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4" hidden="1">'[66]Fax a enviar'!#REF!</definedName>
    <definedName name="ytyry" hidden="1">'[66]Fax a enviar'!#REF!</definedName>
    <definedName name="ytytryry" localSheetId="5" hidden="1">#REF!</definedName>
    <definedName name="ytytryry" localSheetId="4" hidden="1">#REF!</definedName>
    <definedName name="ytytryry" hidden="1">#REF!</definedName>
    <definedName name="ytyty" localSheetId="5" hidden="1">'[36]Fax a enviar'!#REF!</definedName>
    <definedName name="ytyty" localSheetId="4" hidden="1">'[36]Fax a enviar'!#REF!</definedName>
    <definedName name="ytyty" hidden="1">'[36]Fax a enviar'!#REF!</definedName>
    <definedName name="ytytyt" localSheetId="5" hidden="1">'[36]Fax a enviar'!#REF!</definedName>
    <definedName name="ytytyt" localSheetId="4" hidden="1">'[36]Fax a enviar'!#REF!</definedName>
    <definedName name="ytytyt" hidden="1">'[36]Fax a enviar'!#REF!</definedName>
    <definedName name="yu" localSheetId="5"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4">#REF!</definedName>
    <definedName name="YY">#REF!</definedName>
    <definedName name="YY1A" localSheetId="5">#REF!</definedName>
    <definedName name="YY1A" localSheetId="4">#REF!</definedName>
    <definedName name="YY1A">#REF!</definedName>
    <definedName name="yytutyu" localSheetId="5" hidden="1">#REF!</definedName>
    <definedName name="yytutyu" localSheetId="4" hidden="1">#REF!</definedName>
    <definedName name="yytutyu" hidden="1">#REF!</definedName>
    <definedName name="yyy" localSheetId="5"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4">#REF!</definedName>
    <definedName name="Z">#REF!</definedName>
    <definedName name="Z_1A8C061B_2301_11D3_BFD1_000039E37209_.wvu.Cols" localSheetId="5"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4">#REF!</definedName>
    <definedName name="zrrae">#REF!</definedName>
    <definedName name="zv" localSheetId="5"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4" hidden="1">{"Tab1",#N/A,FALSE,"P";"Tab2",#N/A,FALSE,"P"}</definedName>
    <definedName name="zz" hidden="1">{"Tab1",#N/A,FALSE,"P";"Tab2",#N/A,FALSE,"P"}</definedName>
    <definedName name="zzrr" localSheetId="5">#REF!</definedName>
    <definedName name="zzrr" localSheetId="4">#REF!</definedName>
    <definedName name="zzrr">#REF!</definedName>
    <definedName name="zzzz" localSheetId="5"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 i="3" l="1"/>
  <c r="D108" i="29"/>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21" i="29" l="1"/>
  <c r="E12" i="71"/>
  <c r="C70" i="27" l="1"/>
  <c r="D70" i="27"/>
  <c r="D115" i="29"/>
  <c r="D56" i="29"/>
  <c r="D51" i="29"/>
  <c r="D28" i="3"/>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<sst xmlns="http://schemas.openxmlformats.org/spreadsheetml/2006/main" count="4627" uniqueCount="4067">
  <si>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</si>
  <si>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</si>
  <si>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</si>
  <si>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</si>
  <si>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</si>
  <si>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</si>
  <si>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</si>
  <si>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</si>
  <si>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</si>
  <si>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</si>
  <si>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</si>
  <si>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</si>
  <si>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</si>
  <si>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</si>
  <si>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</si>
  <si>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</si>
  <si>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</si>
  <si>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</si>
  <si>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</si>
  <si>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</si>
  <si>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</si>
  <si>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</si>
  <si>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</si>
  <si>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</si>
  <si>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</si>
  <si>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</si>
  <si>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</si>
  <si>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</si>
  <si>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</si>
  <si>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</si>
  <si>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</si>
  <si>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</si>
  <si>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</si>
  <si>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</si>
  <si>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</si>
  <si>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</si>
  <si>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</si>
  <si>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</si>
  <si>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</si>
  <si>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</si>
  <si>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</si>
  <si>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</si>
  <si>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</si>
  <si>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</si>
  <si>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</si>
  <si>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</si>
  <si>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</si>
  <si>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</si>
  <si>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</si>
  <si>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</si>
  <si>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</si>
  <si>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</si>
  <si>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</si>
  <si>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</si>
  <si>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</si>
  <si>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</si>
  <si>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</si>
  <si>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</si>
  <si>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</si>
  <si>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</si>
  <si>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</si>
  <si>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</si>
  <si>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</si>
  <si>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</si>
  <si>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</si>
  <si>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</si>
  <si>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</si>
  <si>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</si>
  <si>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</si>
  <si>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</si>
  <si>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</si>
  <si>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</si>
  <si>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</si>
  <si>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</si>
  <si>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</si>
  <si>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</si>
  <si>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</si>
  <si>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</si>
  <si>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</si>
  <si>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</si>
  <si>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</si>
  <si>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</si>
  <si>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</si>
  <si>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</si>
  <si>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</si>
  <si>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</si>
  <si>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</si>
  <si>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</si>
  <si>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</si>
  <si>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</si>
  <si>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</si>
  <si>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</si>
  <si>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</si>
  <si>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</si>
  <si>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</si>
  <si>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</si>
  <si>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</si>
  <si>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</si>
  <si>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</si>
  <si>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</si>
  <si>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</si>
  <si>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</si>
  <si>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</si>
  <si>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</si>
  <si>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</si>
  <si>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</si>
  <si>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</si>
  <si>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</si>
  <si>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</si>
  <si>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</si>
  <si>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</si>
  <si>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</si>
  <si>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</si>
  <si>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</si>
  <si>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</si>
  <si>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</si>
  <si>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</si>
  <si>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</si>
  <si>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</si>
  <si>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</si>
  <si>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</si>
  <si>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</si>
  <si>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</si>
  <si>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</si>
  <si>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</si>
  <si>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</si>
  <si>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</si>
  <si>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</si>
  <si>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</si>
  <si>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</si>
  <si>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</si>
  <si>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</si>
  <si>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</si>
  <si>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</si>
  <si>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</si>
  <si>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</si>
  <si>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</si>
  <si>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</si>
  <si>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</si>
  <si>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</si>
  <si>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</si>
  <si>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</si>
  <si>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</si>
  <si>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</si>
  <si>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</si>
  <si>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</si>
  <si>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</si>
  <si>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</si>
  <si>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</si>
  <si>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</si>
  <si>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</si>
  <si>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</si>
  <si>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</si>
  <si>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</si>
  <si>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</si>
  <si>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</si>
  <si>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</si>
  <si>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</si>
  <si>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</si>
  <si>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</si>
  <si>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</si>
  <si>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</si>
  <si>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</si>
  <si>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</si>
  <si>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</si>
  <si>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</si>
  <si>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</si>
  <si>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</si>
  <si>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</si>
  <si>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</si>
  <si>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</si>
  <si>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</si>
  <si>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</si>
  <si>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</si>
  <si>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</si>
  <si>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</si>
  <si>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</si>
  <si>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</si>
  <si>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</si>
  <si>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</si>
  <si>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</si>
  <si>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</si>
  <si>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</si>
  <si>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</si>
  <si>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</si>
  <si>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</si>
  <si>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</si>
  <si>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</si>
  <si>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</si>
  <si>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</si>
  <si>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</si>
  <si>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</si>
  <si>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</si>
  <si>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</si>
  <si>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</si>
  <si>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</si>
  <si>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</si>
  <si>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</si>
  <si>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</si>
  <si>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</si>
  <si>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</si>
  <si>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</si>
  <si>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</si>
  <si>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</si>
  <si>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</si>
  <si>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</si>
  <si>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</si>
  <si>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</si>
  <si>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</si>
  <si>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</si>
  <si>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</si>
  <si>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</si>
  <si>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</si>
  <si>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</si>
  <si>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</si>
  <si>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</si>
  <si>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</si>
  <si>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</si>
  <si>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</si>
  <si>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</si>
  <si>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</si>
  <si>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</si>
  <si>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</si>
  <si>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</si>
  <si>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</si>
  <si>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</si>
  <si>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</si>
  <si>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</si>
  <si>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</si>
  <si>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</si>
  <si>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</si>
  <si>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</si>
  <si>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</si>
  <si>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</si>
  <si>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</si>
  <si>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</si>
  <si>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</si>
  <si>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</si>
  <si>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</si>
  <si>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</si>
  <si>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</si>
  <si>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</si>
  <si>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</si>
  <si>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</si>
  <si>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</si>
  <si>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</si>
  <si>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</si>
  <si>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</si>
  <si>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</si>
  <si>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</si>
  <si>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</si>
  <si>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</si>
  <si>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</si>
  <si>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</si>
  <si>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</si>
  <si>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</si>
  <si>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</si>
  <si>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</si>
  <si>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</si>
  <si>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</si>
  <si>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</si>
  <si>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</si>
  <si>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</si>
  <si>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</si>
  <si>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</si>
  <si>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</si>
  <si>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</si>
  <si>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</si>
  <si>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</si>
  <si>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</si>
  <si>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</si>
  <si>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</si>
  <si>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</si>
  <si>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</si>
  <si>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</si>
  <si>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</si>
  <si>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</si>
  <si>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</si>
  <si>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</si>
  <si>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</si>
  <si>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</si>
  <si>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</si>
  <si>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</si>
  <si>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</si>
  <si>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</si>
  <si>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</si>
  <si>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</si>
  <si>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</si>
  <si>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</si>
  <si>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</si>
  <si>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</si>
  <si>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</si>
  <si>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</si>
  <si>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</si>
  <si>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</si>
  <si>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</si>
  <si>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</si>
  <si>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</si>
  <si>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</si>
  <si>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</si>
  <si>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</si>
  <si>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</si>
  <si>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</si>
  <si>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</si>
  <si>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</si>
  <si>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</si>
  <si>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</si>
  <si>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</si>
  <si>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</si>
  <si>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</si>
  <si>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</si>
  <si>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</si>
  <si>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</si>
  <si>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</si>
  <si>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</si>
  <si>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</si>
  <si>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</si>
  <si>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</si>
  <si>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</si>
  <si>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</si>
  <si>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</si>
  <si>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</si>
  <si>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</si>
  <si>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</si>
  <si>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</si>
  <si>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</si>
  <si>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</si>
  <si>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</si>
  <si>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</si>
  <si>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</si>
  <si>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</si>
  <si>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</si>
  <si>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</si>
  <si>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</si>
  <si>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</si>
  <si>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</si>
  <si>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</si>
  <si>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</si>
  <si>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</si>
  <si>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</si>
  <si>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</si>
  <si>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</si>
  <si>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</si>
  <si>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</si>
  <si>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</si>
  <si>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</si>
  <si>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</si>
  <si>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</si>
  <si>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</si>
  <si>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</si>
  <si>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</si>
  <si>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</si>
  <si>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</si>
  <si>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</si>
  <si>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</si>
  <si>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</si>
  <si>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</si>
  <si>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</si>
  <si>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</si>
  <si>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</si>
  <si>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</si>
  <si>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</si>
  <si>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</si>
  <si>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</si>
  <si>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</si>
  <si>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</si>
  <si>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</si>
  <si>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</si>
  <si>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</si>
  <si>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</si>
  <si>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</si>
  <si>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</si>
  <si>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</si>
  <si>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</si>
  <si>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</si>
  <si>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</si>
  <si>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</si>
  <si>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</si>
  <si>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</si>
  <si>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</si>
  <si>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</si>
  <si>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</si>
  <si>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</si>
  <si>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</si>
  <si>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</si>
  <si>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</si>
  <si>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</si>
  <si>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</si>
  <si>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</si>
  <si>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</si>
  <si>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</si>
  <si>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</si>
  <si>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</si>
  <si>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</si>
  <si>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</si>
  <si>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</si>
  <si>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</si>
  <si>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</si>
  <si>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</si>
  <si>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</si>
  <si>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</si>
  <si>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</si>
  <si>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</si>
  <si>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</si>
  <si>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</si>
  <si>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</si>
  <si>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</si>
  <si>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</si>
  <si>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</si>
  <si>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</si>
  <si>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</si>
  <si>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</si>
  <si>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</si>
  <si>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</si>
  <si>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</si>
  <si>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</si>
  <si>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</si>
  <si>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</si>
  <si>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</si>
  <si>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</si>
  <si>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</si>
  <si>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</si>
  <si>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</si>
  <si>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</si>
  <si>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</si>
  <si>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</si>
  <si>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</si>
  <si>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</si>
  <si>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</si>
  <si>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</si>
  <si>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</si>
  <si>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</si>
  <si>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</si>
  <si>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</si>
  <si>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</si>
  <si>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</si>
  <si>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</si>
  <si>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</si>
  <si>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</si>
  <si>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</si>
  <si>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</si>
  <si>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</si>
  <si>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</si>
  <si>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</si>
  <si>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</si>
  <si>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</si>
  <si>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</si>
  <si>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</si>
  <si>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</si>
  <si>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</si>
  <si>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</si>
  <si>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</si>
  <si>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</si>
  <si>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</si>
  <si>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</si>
  <si>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</si>
  <si>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</si>
  <si>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</si>
  <si>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</si>
  <si>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</si>
  <si>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</si>
  <si>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</si>
  <si>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</si>
  <si>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</si>
  <si>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</si>
  <si>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</si>
  <si>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</si>
  <si>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</si>
  <si>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</si>
  <si>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</si>
  <si>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</si>
  <si>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</si>
  <si>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</si>
  <si>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</si>
  <si>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</si>
  <si>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</si>
  <si>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</si>
  <si>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</si>
  <si>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</si>
  <si>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</si>
  <si>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</si>
  <si>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</si>
  <si>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</si>
  <si>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</si>
  <si>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</si>
  <si>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</si>
  <si>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</si>
  <si>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</si>
  <si>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</si>
  <si>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</si>
  <si>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</si>
  <si>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</si>
  <si>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</si>
  <si>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</si>
  <si>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</si>
  <si>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</si>
  <si>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</si>
  <si>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</si>
  <si>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</si>
  <si>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</si>
  <si>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</si>
  <si>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</si>
  <si>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</si>
  <si>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</si>
  <si>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</si>
  <si>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</si>
  <si>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</si>
  <si>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</si>
  <si>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</si>
  <si>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</si>
  <si>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</si>
  <si>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</si>
  <si>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</si>
  <si>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</si>
  <si>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</si>
  <si>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</si>
  <si>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</si>
  <si>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</si>
  <si>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</si>
  <si>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</si>
  <si>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</si>
  <si>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</si>
  <si>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</si>
  <si>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</si>
  <si>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</si>
  <si>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</si>
  <si>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</si>
  <si>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</si>
  <si>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</si>
  <si>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</si>
  <si>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</si>
  <si>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</si>
  <si>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</si>
  <si>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</si>
  <si>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</si>
  <si>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</si>
  <si>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</si>
  <si>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</si>
  <si>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</si>
  <si>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</si>
  <si>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</si>
  <si>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</si>
  <si>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</si>
  <si>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</si>
  <si>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</si>
  <si>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</si>
  <si>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</si>
  <si>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</si>
  <si>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</si>
  <si>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</si>
  <si>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</si>
  <si>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</si>
  <si>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</si>
  <si>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</si>
  <si>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</si>
  <si>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</si>
  <si>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</si>
  <si>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</si>
  <si>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</si>
  <si>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</si>
  <si>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</si>
  <si>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</si>
  <si>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</si>
  <si>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</si>
  <si>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</si>
  <si>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</si>
  <si>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</si>
  <si>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</si>
  <si>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</si>
  <si>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</si>
  <si>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</si>
  <si>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</si>
  <si>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</si>
  <si>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</si>
  <si>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</si>
  <si>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</si>
  <si>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</si>
  <si>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</si>
  <si>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</si>
  <si>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</si>
  <si>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</si>
  <si>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</si>
  <si>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</si>
  <si>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</si>
  <si>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</si>
  <si>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</si>
  <si>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</si>
  <si>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</si>
  <si>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</si>
  <si>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</si>
  <si>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</si>
  <si>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</si>
  <si>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</si>
  <si>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</si>
  <si>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</si>
  <si>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</si>
  <si>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</si>
  <si>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</si>
  <si>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</si>
  <si>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</si>
  <si>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</si>
  <si>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</si>
  <si>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</si>
  <si>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</si>
  <si>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</si>
  <si>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</si>
  <si>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</si>
  <si>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</si>
  <si>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</si>
  <si>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</si>
  <si>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</si>
  <si>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</si>
  <si>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</si>
  <si>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</si>
  <si>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</si>
  <si>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</si>
  <si>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</si>
  <si>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</si>
  <si>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</si>
  <si>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</si>
  <si>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</si>
  <si>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</si>
  <si>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</si>
  <si>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</si>
  <si>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</si>
  <si>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</si>
  <si>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</si>
  <si>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</si>
  <si>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</si>
  <si>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</si>
  <si>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</si>
  <si>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</si>
  <si>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</si>
  <si>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</si>
  <si>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</si>
  <si>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</si>
  <si>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</si>
  <si>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</si>
  <si>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</si>
  <si>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</si>
  <si>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</si>
  <si>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</si>
  <si>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</si>
  <si>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</si>
  <si>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</si>
  <si>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</si>
  <si>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</si>
  <si>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</si>
  <si>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</si>
  <si>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</si>
  <si>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</si>
  <si>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</si>
  <si>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</si>
  <si>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</si>
  <si>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</si>
  <si>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</si>
  <si>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</si>
  <si>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</si>
  <si>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</si>
  <si>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</si>
  <si>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</si>
  <si>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</si>
  <si>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</si>
  <si>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</si>
  <si>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</si>
  <si>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</si>
  <si>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</si>
  <si>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</si>
  <si>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</si>
  <si>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</si>
  <si>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</si>
  <si>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</si>
  <si>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</si>
  <si>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</si>
  <si>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</si>
  <si>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</si>
  <si>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</si>
  <si>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</si>
  <si>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</si>
  <si>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</si>
  <si>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</si>
  <si>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</si>
  <si>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</si>
  <si>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</si>
  <si>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</si>
  <si>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</si>
  <si>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</si>
  <si>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</si>
  <si>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</si>
  <si>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</si>
  <si>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</si>
  <si>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</si>
  <si>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</si>
  <si>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</si>
  <si>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</si>
  <si>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</si>
  <si>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</si>
  <si>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</si>
  <si>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</si>
  <si>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</si>
  <si>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</si>
  <si>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</si>
  <si>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</si>
  <si>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</si>
  <si>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</si>
  <si>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</si>
  <si>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</si>
  <si>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</si>
  <si>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</si>
  <si>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</si>
  <si>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</si>
  <si>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</si>
  <si>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</si>
  <si>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</si>
  <si>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</si>
  <si>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</si>
  <si>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</si>
  <si>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</si>
  <si>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</si>
  <si>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</si>
  <si>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</si>
  <si>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</si>
  <si>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</si>
  <si>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</si>
  <si>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</si>
  <si>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</si>
  <si>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</si>
  <si>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</si>
  <si>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</si>
  <si>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</si>
  <si>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</si>
  <si>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</si>
  <si>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</si>
  <si>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</si>
  <si>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</si>
  <si>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</si>
  <si>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</si>
  <si>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</si>
  <si>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</si>
  <si>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</si>
  <si>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</si>
  <si>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</si>
  <si>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</si>
  <si>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</si>
  <si>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</si>
  <si>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</si>
  <si>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</si>
  <si>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</si>
  <si>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</si>
  <si>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</si>
  <si>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</si>
  <si>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</si>
  <si>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</si>
  <si>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</si>
  <si>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</si>
  <si>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</si>
  <si>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</si>
  <si>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</si>
  <si>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</si>
  <si>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</si>
  <si>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</si>
  <si>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</si>
  <si>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</si>
  <si>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</si>
  <si>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</si>
  <si>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</si>
  <si>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</si>
  <si>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</si>
  <si>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</si>
  <si>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</si>
  <si>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</si>
  <si>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</si>
  <si>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</si>
  <si>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</si>
  <si>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</si>
  <si>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</si>
  <si>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</si>
  <si>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</si>
  <si>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</si>
  <si>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</si>
  <si>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</si>
  <si>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</si>
  <si>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</si>
  <si>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</si>
  <si>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</si>
  <si>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</si>
  <si>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</si>
  <si>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</si>
  <si>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</si>
  <si>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</si>
  <si>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</si>
  <si>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</si>
  <si>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</si>
  <si>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</si>
  <si>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</si>
  <si>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</si>
  <si>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</si>
  <si>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</si>
  <si>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</si>
  <si>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</si>
  <si>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</si>
  <si>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</si>
  <si>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</si>
  <si>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</si>
  <si>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</si>
  <si>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</si>
  <si>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</si>
  <si>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</si>
  <si>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</si>
  <si>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</si>
  <si>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</si>
  <si>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</si>
  <si>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</si>
  <si>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</si>
  <si>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</si>
  <si>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</si>
  <si>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</si>
  <si>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</si>
  <si>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</si>
  <si>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</si>
  <si>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</si>
  <si>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</si>
  <si>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</si>
  <si>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</si>
  <si>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</si>
  <si>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</si>
  <si>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</si>
  <si>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</si>
  <si>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</si>
  <si>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</si>
  <si>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</si>
  <si>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</si>
  <si>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</si>
  <si>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</si>
  <si>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</si>
  <si>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</si>
  <si>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</si>
  <si>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</si>
  <si>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</si>
  <si>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</si>
  <si>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</si>
  <si>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</si>
  <si>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</si>
  <si>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</si>
  <si>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</si>
  <si>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</si>
  <si>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</si>
  <si>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</si>
  <si>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</si>
  <si>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</si>
  <si>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</si>
  <si>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</si>
  <si>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</si>
  <si>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</si>
  <si>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</si>
  <si>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</si>
  <si>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</si>
  <si>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</si>
  <si>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</si>
  <si>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</si>
  <si>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</si>
  <si>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</si>
  <si>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</si>
  <si>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</si>
  <si>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</si>
  <si>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</si>
  <si>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</si>
  <si>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</si>
  <si>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</si>
  <si>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</si>
  <si>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</si>
  <si>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</si>
  <si>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</si>
  <si>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</si>
  <si>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</si>
  <si>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</si>
  <si>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</si>
  <si>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</si>
  <si>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</si>
  <si>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</si>
  <si>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</si>
  <si>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</si>
  <si>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</si>
  <si>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</si>
  <si>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</si>
  <si>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</si>
  <si>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</si>
  <si>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</si>
  <si>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</si>
  <si>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</si>
  <si>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</si>
  <si>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</si>
  <si>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</si>
  <si>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</si>
  <si>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</si>
  <si>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</si>
  <si>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</si>
  <si>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</si>
  <si>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</si>
  <si>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</si>
  <si>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</si>
  <si>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</si>
  <si>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</si>
  <si>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</si>
  <si>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</si>
  <si>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</si>
  <si>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</si>
  <si>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</si>
  <si>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</si>
  <si>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</si>
  <si>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</si>
  <si>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</si>
  <si>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</si>
  <si>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</si>
  <si>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</si>
  <si>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</si>
  <si>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</si>
  <si>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</si>
  <si>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</si>
  <si>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</si>
  <si>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</si>
  <si>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</si>
  <si>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</si>
  <si>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</si>
  <si>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</si>
  <si>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</si>
  <si>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</si>
  <si>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</si>
  <si>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</si>
  <si>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</si>
  <si>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</si>
  <si>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</si>
  <si>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</si>
  <si>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</si>
  <si>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</si>
  <si>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</si>
  <si>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</si>
  <si>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</si>
  <si>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</si>
  <si>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</si>
  <si>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</si>
  <si>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</si>
  <si>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</si>
  <si>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</si>
  <si>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</si>
  <si>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</si>
  <si>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</si>
  <si>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</si>
  <si>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</si>
  <si>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</si>
  <si>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</si>
  <si>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</si>
  <si>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</si>
  <si>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</si>
  <si>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</si>
  <si>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</si>
  <si>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</si>
  <si>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</si>
  <si>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</si>
  <si>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</si>
  <si>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</si>
  <si>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</si>
  <si>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</si>
  <si>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</si>
  <si>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</si>
  <si>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</si>
  <si>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</si>
  <si>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</si>
  <si>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</si>
  <si>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</si>
  <si>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</si>
  <si>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</si>
  <si>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</si>
  <si>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</si>
  <si>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</si>
  <si>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</si>
  <si>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</si>
  <si>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</si>
  <si>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</si>
  <si>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</si>
  <si>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</si>
  <si>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</si>
  <si>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</si>
  <si>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</si>
  <si>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</si>
  <si>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</si>
  <si>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</si>
  <si>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</si>
  <si>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</si>
  <si>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</si>
  <si>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</si>
  <si>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</si>
  <si>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</si>
  <si>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</si>
  <si>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</si>
  <si>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</si>
  <si>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</si>
  <si>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</si>
  <si>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</si>
  <si>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</si>
  <si>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</si>
  <si>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</si>
  <si>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</si>
  <si>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</si>
  <si>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</si>
  <si>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</si>
  <si>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</si>
  <si>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</si>
  <si>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</si>
  <si>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</si>
  <si>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</si>
  <si>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</si>
  <si>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</si>
  <si>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</si>
  <si>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</si>
  <si>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</si>
  <si>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</si>
  <si>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</si>
  <si>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</si>
  <si>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</si>
  <si>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</si>
  <si>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</si>
  <si>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</si>
  <si>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</si>
  <si>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</si>
  <si>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</si>
  <si>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</si>
  <si>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</si>
  <si>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</si>
  <si>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</si>
  <si>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</si>
  <si>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</si>
  <si>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</si>
  <si>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</si>
  <si>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</si>
  <si>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</si>
  <si>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</si>
  <si>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</si>
  <si>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</si>
  <si>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</si>
  <si>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</si>
  <si>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</si>
  <si>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</si>
  <si>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</si>
  <si>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</si>
  <si>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</si>
  <si>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</si>
  <si>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</si>
  <si>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</si>
  <si>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</si>
  <si>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</si>
  <si>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</si>
  <si>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</si>
  <si>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</si>
  <si>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</si>
  <si>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</si>
  <si>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</si>
  <si>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</si>
  <si>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</si>
  <si>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</si>
  <si>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</si>
  <si>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</si>
  <si>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</si>
  <si>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</si>
  <si>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</si>
  <si>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</si>
  <si>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</si>
  <si>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</si>
  <si>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</si>
  <si>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</si>
  <si>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</si>
  <si>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</si>
  <si>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</si>
  <si>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</si>
  <si>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</si>
  <si>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</si>
  <si>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</si>
  <si>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</si>
  <si>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</si>
  <si>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</si>
  <si>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</si>
  <si>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</si>
  <si>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</si>
  <si>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</si>
  <si>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</si>
  <si>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</si>
  <si>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</si>
  <si>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</si>
  <si>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</si>
  <si>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</si>
  <si>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</si>
  <si>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</si>
  <si>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</si>
  <si>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</si>
  <si>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</si>
  <si>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</si>
  <si>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</si>
  <si>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</si>
  <si>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</si>
  <si>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</si>
  <si>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</si>
  <si>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</si>
  <si>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</si>
  <si>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</si>
  <si>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</si>
  <si>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</si>
  <si>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</si>
  <si>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</si>
  <si>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</si>
  <si>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</si>
  <si>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</si>
  <si>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</si>
  <si>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</si>
  <si>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</si>
  <si>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</si>
  <si>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</si>
  <si>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</si>
  <si>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</si>
  <si>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</si>
  <si>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</si>
  <si>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</si>
  <si>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</si>
  <si>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</si>
  <si>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</si>
  <si>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</si>
  <si>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</si>
  <si>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</si>
  <si>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</si>
  <si>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</si>
  <si>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</si>
  <si>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</si>
  <si>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</si>
  <si>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</si>
  <si>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</si>
  <si>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</si>
  <si>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</si>
  <si>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</si>
  <si>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</si>
  <si>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</si>
  <si>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</si>
  <si>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</si>
  <si>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</si>
  <si>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</si>
  <si>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</si>
  <si>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</si>
  <si>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</si>
  <si>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</si>
  <si>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</si>
  <si>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</si>
  <si>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</si>
  <si>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</si>
  <si>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</si>
  <si>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</si>
  <si>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</si>
  <si>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</si>
  <si>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</si>
  <si>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</si>
  <si>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</si>
  <si>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</si>
  <si>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</si>
  <si>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</si>
  <si>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</si>
  <si>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</si>
  <si>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</si>
  <si>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</si>
  <si>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</si>
  <si>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</si>
  <si>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</si>
  <si>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</si>
  <si>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</si>
  <si>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</si>
  <si>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</si>
  <si>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</si>
  <si>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</si>
  <si>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</si>
  <si>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</si>
  <si>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</si>
  <si>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</si>
  <si>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</si>
  <si>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</si>
  <si>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</si>
  <si>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</si>
  <si>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</si>
  <si>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</si>
  <si>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</si>
  <si>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</si>
  <si>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</si>
  <si>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</si>
  <si>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</si>
  <si>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</si>
  <si>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</si>
  <si>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</si>
  <si>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</si>
  <si>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</si>
  <si>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</si>
  <si>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</si>
  <si>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</si>
  <si>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</si>
  <si>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</si>
  <si>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</si>
  <si>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</si>
  <si>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</si>
  <si>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</si>
  <si>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</si>
  <si>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</si>
  <si>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</si>
  <si>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</si>
  <si>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</si>
  <si>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</si>
  <si>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</si>
  <si>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</si>
  <si>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</si>
  <si>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</si>
  <si>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</si>
  <si>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</si>
  <si>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</si>
  <si>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</si>
  <si>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</si>
  <si>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</si>
  <si>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</si>
  <si>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</si>
  <si>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</si>
  <si>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</si>
  <si>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</si>
  <si>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</si>
  <si>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</si>
  <si>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</si>
  <si>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</si>
  <si>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</si>
  <si>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</si>
  <si>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</si>
  <si>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</si>
  <si>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</si>
  <si>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</si>
  <si>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</si>
  <si>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</si>
  <si>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</si>
  <si>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</si>
  <si>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</si>
  <si>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</si>
  <si>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</si>
  <si>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</si>
  <si>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</si>
  <si>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</si>
  <si>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</si>
  <si>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</si>
  <si>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</si>
  <si>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</si>
  <si>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</si>
  <si>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</si>
  <si>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</si>
  <si>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</si>
  <si>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</si>
  <si>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</si>
  <si>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</si>
  <si>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</si>
  <si>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</si>
  <si>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</si>
  <si>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</si>
  <si>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</si>
  <si>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</si>
  <si>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</si>
  <si>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</si>
  <si>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</si>
  <si>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</si>
  <si>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</si>
  <si>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</si>
  <si>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</si>
  <si>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</si>
  <si>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</si>
  <si>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</si>
  <si>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</si>
  <si>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</si>
  <si>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</si>
  <si>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</si>
  <si>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</si>
  <si>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</si>
  <si>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</si>
  <si>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</si>
  <si>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</si>
  <si>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</si>
  <si>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</si>
  <si>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</si>
  <si>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</si>
  <si>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</si>
  <si>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</si>
  <si>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</si>
  <si>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</si>
  <si>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</si>
  <si>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</si>
  <si>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</si>
  <si>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</si>
  <si>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</si>
  <si>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</si>
  <si>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</si>
  <si>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</si>
  <si>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</si>
  <si>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</si>
  <si>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</si>
  <si>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</si>
  <si>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</si>
  <si>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</si>
  <si>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</si>
  <si>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</si>
  <si>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</si>
  <si>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</si>
  <si>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</si>
  <si>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</si>
  <si>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</si>
  <si>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</si>
  <si>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</si>
  <si>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</si>
  <si>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</si>
  <si>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</si>
  <si>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</si>
  <si>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</si>
  <si>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</si>
  <si>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</si>
  <si>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</si>
  <si>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</si>
  <si>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</si>
  <si>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</si>
  <si>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</si>
  <si>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</si>
  <si>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</si>
  <si>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</si>
  <si>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</si>
  <si>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</si>
  <si>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</si>
  <si>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</si>
  <si>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</si>
  <si>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</si>
  <si>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</si>
  <si>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</si>
  <si>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</si>
  <si>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</si>
  <si>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</si>
  <si>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</si>
  <si>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</si>
  <si>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</si>
  <si>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</si>
  <si>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</si>
  <si>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</si>
  <si>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</si>
  <si>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</si>
  <si>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</si>
  <si>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</si>
  <si>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</si>
  <si>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</si>
  <si>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</si>
  <si>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</si>
  <si>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</si>
  <si>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</si>
  <si>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</si>
  <si>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</si>
  <si>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</si>
  <si>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</si>
  <si>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</si>
  <si>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</si>
  <si>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</si>
  <si>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</si>
  <si>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</si>
  <si>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</si>
  <si>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</si>
  <si>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</si>
  <si>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</si>
  <si>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</si>
  <si>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</si>
  <si>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</si>
  <si>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</si>
  <si>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</si>
  <si>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</si>
  <si>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</si>
  <si>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</si>
  <si>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</si>
  <si>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</si>
  <si>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</si>
  <si>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</si>
  <si>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</si>
  <si>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</si>
  <si>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</si>
  <si>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</si>
  <si>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</si>
  <si>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</si>
  <si>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</si>
  <si>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</si>
  <si>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</si>
  <si>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</si>
  <si>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</si>
  <si>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</si>
  <si>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</si>
  <si>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</si>
  <si>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</si>
  <si>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</si>
  <si>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</si>
  <si>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</si>
  <si>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</si>
  <si>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</si>
  <si>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</si>
  <si>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</si>
  <si>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</si>
  <si>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</si>
  <si>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</si>
  <si>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</si>
  <si>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</si>
  <si>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</si>
  <si>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</si>
  <si>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</si>
  <si>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</si>
  <si>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</si>
  <si>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</si>
  <si>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</si>
  <si>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</si>
  <si>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</si>
  <si>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</si>
  <si>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</si>
  <si>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</si>
  <si>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</si>
  <si>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</si>
  <si>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</si>
  <si>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</si>
  <si>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</si>
  <si>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</si>
  <si>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</si>
  <si>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</si>
  <si>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</si>
  <si>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</si>
  <si>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</si>
  <si>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</si>
  <si>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</si>
  <si>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</si>
  <si>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</si>
  <si>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</si>
  <si>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</si>
  <si>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</si>
  <si>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</si>
  <si>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</si>
  <si>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</si>
  <si>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</si>
  <si>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</si>
  <si>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</si>
  <si>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</si>
  <si>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</si>
  <si>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</si>
  <si>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</si>
  <si>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</si>
  <si>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</si>
  <si>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</si>
  <si>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</si>
  <si>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</si>
  <si>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</si>
  <si>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</si>
  <si>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</si>
  <si>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</si>
  <si>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</si>
  <si>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</si>
  <si>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</si>
  <si>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</si>
  <si>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</si>
  <si>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</si>
  <si>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</si>
  <si>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</si>
  <si>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</si>
  <si>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</si>
  <si>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</si>
  <si>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</si>
  <si>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</si>
  <si>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</si>
  <si>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</si>
  <si>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</si>
  <si>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</si>
  <si>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</si>
  <si>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</si>
  <si>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</si>
  <si>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</si>
  <si>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</si>
  <si>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</si>
  <si>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</si>
  <si>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</si>
  <si>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</si>
  <si>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</si>
  <si>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</si>
  <si>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</si>
  <si>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</si>
  <si>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</si>
  <si>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</si>
  <si>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</si>
  <si>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</si>
  <si>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</si>
  <si>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</si>
  <si>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</si>
  <si>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</si>
  <si>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</si>
  <si>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</si>
  <si>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</si>
  <si>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</si>
  <si>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</si>
  <si>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</si>
  <si>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</si>
  <si>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</si>
  <si>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</si>
  <si>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</si>
  <si>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</si>
  <si>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</si>
  <si>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</si>
  <si>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</si>
  <si>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</si>
  <si>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</si>
  <si>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</si>
  <si>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</si>
  <si>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</si>
  <si>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</si>
  <si>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</si>
  <si>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</si>
  <si>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</si>
  <si>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</si>
  <si>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</si>
  <si>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</si>
  <si>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</si>
  <si>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</si>
  <si>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</si>
  <si>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</si>
  <si>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</si>
  <si>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</si>
  <si>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</si>
  <si>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</si>
  <si>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</si>
  <si>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</si>
  <si>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</si>
  <si>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</si>
  <si>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</si>
  <si>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</si>
  <si>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</si>
  <si>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</si>
  <si>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</si>
  <si>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</si>
  <si>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</si>
  <si>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</si>
  <si>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</si>
  <si>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</si>
  <si>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</si>
  <si>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</si>
  <si>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</si>
  <si>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</si>
  <si>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</si>
  <si>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</si>
  <si>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</si>
  <si>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</si>
  <si>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</si>
  <si>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</si>
  <si>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</si>
  <si>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</si>
  <si>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</si>
  <si>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</si>
  <si>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</si>
  <si>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</si>
  <si>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</si>
  <si>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</si>
  <si>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</si>
  <si>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</si>
  <si>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</si>
  <si>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</si>
  <si>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</si>
  <si>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</si>
  <si>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</si>
  <si>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</si>
  <si>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</si>
  <si>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</si>
  <si>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</si>
  <si>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</si>
  <si>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</si>
  <si>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</si>
  <si>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</si>
  <si>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</si>
  <si>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</si>
  <si>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</si>
  <si>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</si>
  <si>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</si>
  <si>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</si>
  <si>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</si>
  <si>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</si>
  <si>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</si>
  <si>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</si>
  <si>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</si>
  <si>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</si>
  <si>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</si>
  <si>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</si>
  <si>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</si>
  <si>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</si>
  <si>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</si>
  <si>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</si>
  <si>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</si>
  <si>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</si>
  <si>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</si>
  <si>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</si>
  <si>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</si>
  <si>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</si>
  <si>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</si>
  <si>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</si>
  <si>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</si>
  <si>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</si>
  <si>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</si>
  <si>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</si>
  <si>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</si>
  <si>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</si>
  <si>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</si>
  <si>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</si>
  <si>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</si>
  <si>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</si>
  <si>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</si>
  <si>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</si>
  <si>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</si>
  <si>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</si>
  <si>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</si>
  <si>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</si>
  <si>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</si>
  <si>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</si>
  <si>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</si>
  <si>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</si>
  <si>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</si>
  <si>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</si>
  <si>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</si>
  <si>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</si>
  <si>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</si>
  <si>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</si>
  <si>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</si>
  <si>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</si>
  <si>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</si>
  <si>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</si>
  <si>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</si>
  <si>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</si>
  <si>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</si>
  <si>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</si>
  <si>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</si>
  <si>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</si>
  <si>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</si>
  <si>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</si>
  <si>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</si>
  <si>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</si>
  <si>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</si>
  <si>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</si>
  <si>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</si>
  <si>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</si>
  <si>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</si>
  <si>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</si>
  <si>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</si>
  <si>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</si>
  <si>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</si>
  <si>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</si>
  <si>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</si>
  <si>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</si>
  <si>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</si>
  <si>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</si>
  <si>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</si>
  <si>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</si>
  <si>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</si>
  <si>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</si>
  <si>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</si>
  <si>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</si>
  <si>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</si>
  <si>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</si>
  <si>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</si>
  <si>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</si>
  <si>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</si>
  <si>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</si>
  <si>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</si>
  <si>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</si>
  <si>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</si>
  <si>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</si>
  <si>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</si>
  <si>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</si>
  <si>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</si>
  <si>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</si>
  <si>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</si>
  <si>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</si>
  <si>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</si>
  <si>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</si>
  <si>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</si>
  <si>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</si>
  <si>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</si>
  <si>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</si>
  <si>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</si>
  <si>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</si>
  <si>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</si>
  <si>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</si>
  <si>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</si>
  <si>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</si>
  <si>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</si>
  <si>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</si>
  <si>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</si>
  <si>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</si>
  <si>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</si>
  <si>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</si>
  <si>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</si>
  <si>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</si>
  <si>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</si>
  <si>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</si>
  <si>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</si>
  <si>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</si>
  <si>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</si>
  <si>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</si>
  <si>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</si>
  <si>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</si>
  <si>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</si>
  <si>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</si>
  <si>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</si>
  <si>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</si>
  <si>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</si>
  <si>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</si>
  <si>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</si>
  <si>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</si>
  <si>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</si>
  <si>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</si>
  <si>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</si>
  <si>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</si>
  <si>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</si>
  <si>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</si>
  <si>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</si>
  <si>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</si>
  <si>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</si>
  <si>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</si>
  <si>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</si>
  <si>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</si>
  <si>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</si>
  <si>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</si>
  <si>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</si>
  <si>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</si>
  <si>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</si>
  <si>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</si>
  <si>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</si>
  <si>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</si>
  <si>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</si>
  <si>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</si>
  <si>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</si>
  <si>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</si>
  <si>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</si>
  <si>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</si>
  <si>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</si>
  <si>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</si>
  <si>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</si>
  <si>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</si>
  <si>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</si>
  <si>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</si>
  <si>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</si>
  <si>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</si>
  <si>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</si>
  <si>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</si>
  <si>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</si>
  <si>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</si>
  <si>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</si>
  <si>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</si>
  <si>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</si>
  <si>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</si>
  <si>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</si>
  <si>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</si>
  <si>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</si>
  <si>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</si>
  <si>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</si>
  <si>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</si>
  <si>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</si>
  <si>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</si>
  <si>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</si>
  <si>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</si>
  <si>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</si>
  <si>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</si>
  <si>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</si>
  <si>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</si>
  <si>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</si>
  <si>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</si>
  <si>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</si>
  <si>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</si>
  <si>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</si>
  <si>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</si>
  <si>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</si>
  <si>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</si>
  <si>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</si>
  <si>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</si>
  <si>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</si>
  <si>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</si>
  <si>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</si>
  <si>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</si>
  <si>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</si>
  <si>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</si>
  <si>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</si>
  <si>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</si>
  <si>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</si>
  <si>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</si>
  <si>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</si>
  <si>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</si>
  <si>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</si>
  <si>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</si>
  <si>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</si>
  <si>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</si>
  <si>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</si>
  <si>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</si>
  <si>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</si>
  <si>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</si>
  <si>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</si>
  <si>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</si>
  <si>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</si>
  <si>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</si>
  <si>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</si>
  <si>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</si>
  <si>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</si>
  <si>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</si>
  <si>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</si>
  <si>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</si>
  <si>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</si>
  <si>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</si>
  <si>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</si>
  <si>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</si>
  <si>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</si>
  <si>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</si>
  <si>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</si>
  <si>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</si>
  <si>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</si>
  <si>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</si>
  <si>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</si>
  <si>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</si>
  <si>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</si>
  <si>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</si>
  <si>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</si>
  <si>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</si>
  <si>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</si>
  <si>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</si>
  <si>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</si>
  <si>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</si>
  <si>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</si>
  <si>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</si>
  <si>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</si>
  <si>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</si>
  <si>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</si>
  <si>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</si>
  <si>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</si>
  <si>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</si>
  <si>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</si>
  <si>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</si>
  <si>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</si>
  <si>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</si>
  <si>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</si>
  <si>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</si>
  <si>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</si>
  <si>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</si>
  <si>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</si>
  <si>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</si>
  <si>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</si>
  <si>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</si>
  <si>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</si>
  <si>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</si>
  <si>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</si>
  <si>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</si>
  <si>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</si>
  <si>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</si>
  <si>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</si>
  <si>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</si>
  <si>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</si>
  <si>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</si>
  <si>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</si>
  <si>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</si>
  <si>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</si>
  <si>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</si>
  <si>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</si>
  <si>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</si>
  <si>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</si>
  <si>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</si>
  <si>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</si>
  <si>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</si>
  <si>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</si>
  <si>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</si>
  <si>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</si>
  <si>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</si>
  <si>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</si>
  <si>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</si>
  <si>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</si>
  <si>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</si>
  <si>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</si>
  <si>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</si>
  <si>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</si>
  <si>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</si>
  <si>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</si>
  <si>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</si>
  <si>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</si>
  <si>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</si>
  <si>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</si>
  <si>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</si>
  <si>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</si>
  <si>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</si>
  <si>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</si>
  <si>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</si>
  <si>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</si>
  <si>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</si>
  <si>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</si>
  <si>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</si>
  <si>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</si>
  <si>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</si>
  <si>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</si>
  <si>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</si>
  <si>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</si>
  <si>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</si>
  <si>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</si>
  <si>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</si>
  <si>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</si>
  <si>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</si>
  <si>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</si>
  <si>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</si>
  <si>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</si>
  <si>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</si>
  <si>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</si>
  <si>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</si>
  <si>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</si>
  <si>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</si>
  <si>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</si>
  <si>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</si>
  <si>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</si>
  <si>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</si>
  <si>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</si>
  <si>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</si>
  <si>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</si>
  <si>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</si>
  <si>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</si>
  <si>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</si>
  <si>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</si>
  <si>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</si>
  <si>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</si>
  <si>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</si>
  <si>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</si>
  <si>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</si>
  <si>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</si>
  <si>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</si>
  <si>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</si>
  <si>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</si>
  <si>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</si>
  <si>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</si>
  <si>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</si>
  <si>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</si>
  <si>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</si>
  <si>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</si>
  <si>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</si>
  <si>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</si>
  <si>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</si>
  <si>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</si>
  <si>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</si>
  <si>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</si>
  <si>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</si>
  <si>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</si>
  <si>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</si>
  <si>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</si>
  <si>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</si>
  <si>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</si>
  <si>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</si>
  <si>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</si>
  <si>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</si>
  <si>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</si>
  <si>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</si>
  <si>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</si>
  <si>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</si>
  <si>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</si>
  <si>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</si>
  <si>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</si>
  <si>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</si>
  <si>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</si>
  <si>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</si>
  <si>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</si>
  <si>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</si>
  <si>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</si>
  <si>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</si>
  <si>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</si>
  <si>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</si>
  <si>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</si>
  <si>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</si>
  <si>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</si>
  <si>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</si>
  <si>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</si>
  <si>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</si>
  <si>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</si>
  <si>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</si>
  <si>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</si>
  <si>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</si>
  <si>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</si>
  <si>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</si>
  <si>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</si>
  <si>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</si>
  <si>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</si>
  <si>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</si>
  <si>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</si>
  <si>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</si>
  <si>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</si>
  <si>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</si>
  <si>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</si>
  <si>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</si>
  <si>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</si>
  <si>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</si>
  <si>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</si>
  <si>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</si>
  <si>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</si>
  <si>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</si>
  <si>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</si>
  <si>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</si>
  <si>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</si>
  <si>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</si>
  <si>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</si>
  <si>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</si>
  <si>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</si>
  <si>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</si>
  <si>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</si>
  <si>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</si>
  <si>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</si>
  <si>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</si>
  <si>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</si>
  <si>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</si>
  <si>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</si>
  <si>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</si>
  <si>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</si>
  <si>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</si>
  <si>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</si>
  <si>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</si>
  <si>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</si>
  <si>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</si>
  <si>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</si>
  <si>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</si>
  <si>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</si>
  <si>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</si>
  <si>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</si>
  <si>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</si>
  <si>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</si>
  <si>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</si>
  <si>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</si>
  <si>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</si>
  <si>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</si>
  <si>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</si>
  <si>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</si>
  <si>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</si>
  <si>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</si>
  <si>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</si>
  <si>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</si>
  <si>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</si>
  <si>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</si>
  <si>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</si>
  <si>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</si>
  <si>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</si>
  <si>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</si>
  <si>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</si>
  <si>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</si>
  <si>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</si>
  <si>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</si>
  <si>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</si>
  <si>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</si>
  <si>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</si>
  <si>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</si>
  <si>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</si>
  <si>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</si>
  <si>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</si>
  <si>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</si>
  <si>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</si>
  <si>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</si>
  <si>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</si>
  <si>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</si>
  <si>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</si>
  <si>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</si>
  <si>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</si>
  <si>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</si>
  <si>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</si>
  <si>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</si>
  <si>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</si>
  <si>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</si>
  <si>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</si>
  <si>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</si>
  <si>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</si>
  <si>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</si>
  <si>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</si>
  <si>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</si>
  <si>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</si>
  <si>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</si>
  <si>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</si>
  <si>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</si>
  <si>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</si>
  <si>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</si>
  <si>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</si>
  <si>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</si>
  <si>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</si>
  <si>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</si>
  <si>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</si>
  <si>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</si>
  <si>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</si>
  <si>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</si>
  <si>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</si>
  <si>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</si>
  <si>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</si>
  <si>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</si>
  <si>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</si>
  <si>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</si>
  <si>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</si>
  <si>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</si>
  <si>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</si>
  <si>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</si>
  <si>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</si>
  <si>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</si>
  <si>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</si>
  <si>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</si>
  <si>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</si>
  <si>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</si>
  <si>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</si>
  <si>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</si>
  <si>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</si>
  <si>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</si>
  <si>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</si>
  <si>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</si>
  <si>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</si>
  <si>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</si>
  <si>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</si>
  <si>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</si>
  <si>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</si>
  <si>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</si>
  <si>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</si>
  <si>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</si>
  <si>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</si>
  <si>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</si>
  <si>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</si>
  <si>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</si>
  <si>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</si>
  <si>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</si>
  <si>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</si>
  <si>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</si>
  <si>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</si>
  <si>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</si>
  <si>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</si>
  <si>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</si>
  <si>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</si>
  <si>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</si>
  <si>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</si>
  <si>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</si>
  <si>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</si>
  <si>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</si>
  <si>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</si>
  <si>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</si>
  <si>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</si>
  <si>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</si>
  <si>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</si>
  <si>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</si>
  <si>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</si>
  <si>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</si>
  <si>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</si>
  <si>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</si>
  <si>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</si>
  <si>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</si>
  <si>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</si>
  <si>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</si>
  <si>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</si>
  <si>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</si>
  <si>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</si>
  <si>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</si>
  <si>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</si>
  <si>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</si>
  <si>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</si>
  <si>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</si>
  <si>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</si>
  <si>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</si>
  <si>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</si>
  <si>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</si>
  <si>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</si>
  <si>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</si>
  <si>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</si>
  <si>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</si>
  <si>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</si>
  <si>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</si>
  <si>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</si>
  <si>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</si>
  <si>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</si>
  <si>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</si>
  <si>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</si>
  <si>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</si>
  <si>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</si>
  <si>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</si>
  <si>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</si>
  <si>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</si>
  <si>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</si>
  <si>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</si>
  <si>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</si>
  <si>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</si>
  <si>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</si>
  <si>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</si>
  <si>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</si>
  <si>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</si>
  <si>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</si>
  <si>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</si>
  <si>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</si>
  <si>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</si>
  <si>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</si>
  <si>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</si>
  <si>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</si>
  <si>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</si>
  <si>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</si>
  <si>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</si>
  <si>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</si>
  <si>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</si>
  <si>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</si>
  <si>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</si>
  <si>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</si>
  <si>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</si>
  <si>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</si>
  <si>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</si>
  <si>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</si>
  <si>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</si>
  <si>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</si>
  <si>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</si>
  <si>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</si>
  <si>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</si>
  <si>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</si>
  <si>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</si>
  <si>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</si>
  <si>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</si>
  <si>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</si>
  <si>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</si>
  <si>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</si>
  <si>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</si>
  <si>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</si>
  <si>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</si>
  <si>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</si>
  <si>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</si>
  <si>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</si>
  <si>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</si>
  <si>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</si>
  <si>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</si>
  <si>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</si>
  <si>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</si>
  <si>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</si>
  <si>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</si>
  <si>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</si>
  <si>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</si>
  <si>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</si>
  <si>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</si>
  <si>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</si>
  <si>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</si>
  <si>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</si>
  <si>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</si>
  <si>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</si>
  <si>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</si>
  <si>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</si>
  <si>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</si>
  <si>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</si>
  <si>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</si>
  <si>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</si>
  <si>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</si>
  <si>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</si>
  <si>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</si>
  <si>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</si>
  <si>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</si>
  <si>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</si>
  <si>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</si>
  <si>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</si>
  <si>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</si>
  <si>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</si>
  <si>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</si>
  <si>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</si>
  <si>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</si>
  <si>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</si>
  <si>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</si>
  <si>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</si>
  <si>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</si>
  <si>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</si>
  <si>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</si>
  <si>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</si>
  <si>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</si>
  <si>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</si>
  <si>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</si>
  <si>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</si>
  <si>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</si>
  <si>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</si>
  <si>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</si>
  <si>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</si>
  <si>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</si>
  <si>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</si>
  <si>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</si>
  <si>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</si>
  <si>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</si>
  <si>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</si>
  <si>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</si>
  <si>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</si>
  <si>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</si>
  <si>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</si>
  <si>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</si>
  <si>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</si>
  <si>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</si>
  <si>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</si>
  <si>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</si>
  <si>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</si>
  <si>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</si>
  <si>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</si>
  <si>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</si>
  <si>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</si>
  <si>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</si>
  <si>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</si>
  <si>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</si>
  <si>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</si>
  <si>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</si>
  <si>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</si>
  <si>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</si>
  <si>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</si>
  <si>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</si>
  <si>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</si>
  <si>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</si>
  <si>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</si>
  <si>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</si>
  <si>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</si>
  <si>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</si>
  <si>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</si>
  <si>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</si>
  <si>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</si>
  <si>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</si>
  <si>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</si>
  <si>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</si>
  <si>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</si>
  <si>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</si>
  <si>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</si>
  <si>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</si>
  <si>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</si>
  <si>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</si>
  <si>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</si>
  <si>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</si>
  <si>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</si>
  <si>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</si>
  <si>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</si>
  <si>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</si>
  <si>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</si>
  <si>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</si>
  <si>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</si>
  <si>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</si>
  <si>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</si>
  <si>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</si>
  <si>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</si>
  <si>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</si>
  <si>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</si>
  <si>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</si>
  <si>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</si>
  <si>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</si>
  <si>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</si>
  <si>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</si>
  <si>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</si>
  <si>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</si>
  <si>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</si>
  <si>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</si>
  <si>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</si>
  <si>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</si>
  <si>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</si>
  <si>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</si>
  <si>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</si>
  <si>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</si>
  <si>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</si>
  <si>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</si>
  <si>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</si>
  <si>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</si>
  <si>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</si>
  <si>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</si>
  <si>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</si>
  <si>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</si>
  <si>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</si>
  <si>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</si>
  <si>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</si>
  <si>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</si>
  <si>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</si>
  <si>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</si>
  <si>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</si>
  <si>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</si>
  <si>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</si>
  <si>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</si>
  <si>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</si>
  <si>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</si>
  <si>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</si>
  <si>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</si>
  <si>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</si>
  <si>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</si>
  <si>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</si>
  <si>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</si>
  <si>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</si>
  <si>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</si>
  <si>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</si>
  <si>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</si>
  <si>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</si>
  <si>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</si>
  <si>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</si>
  <si>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</si>
  <si>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</si>
  <si>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</si>
  <si>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</si>
  <si>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</si>
  <si>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</si>
  <si>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</si>
  <si>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</si>
  <si>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</si>
  <si>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</si>
  <si>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</si>
  <si>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</si>
  <si>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</si>
  <si>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</si>
  <si>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</si>
  <si>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</si>
  <si>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</si>
  <si>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</si>
  <si>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</si>
  <si>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</si>
  <si>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</si>
  <si>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</si>
  <si>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</si>
  <si>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</si>
  <si>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</si>
  <si>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</si>
  <si>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</si>
  <si>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</si>
  <si>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</si>
  <si>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</si>
  <si>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</si>
  <si>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</si>
  <si>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</si>
  <si>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</si>
  <si>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</si>
  <si>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</si>
  <si>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</si>
  <si>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</si>
  <si>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</si>
  <si>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</si>
  <si>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</si>
  <si>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</si>
  <si>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</si>
  <si>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</si>
  <si>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</si>
  <si>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</si>
  <si>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</si>
  <si>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</si>
  <si>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</si>
  <si>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</si>
  <si>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</si>
  <si>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</si>
  <si>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</si>
  <si>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</si>
  <si>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</si>
  <si>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</si>
  <si>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</si>
  <si>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</si>
  <si>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</si>
  <si>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</si>
  <si>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</si>
  <si>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</si>
  <si>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</si>
  <si>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</si>
  <si>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</si>
  <si>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</si>
  <si>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</si>
  <si>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</si>
  <si>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</si>
  <si>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</si>
  <si>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</si>
  <si>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</si>
  <si>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</si>
  <si>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</si>
  <si>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</si>
  <si>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</si>
  <si>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</si>
  <si>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</si>
  <si>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</si>
  <si>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</si>
  <si>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</si>
  <si>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</si>
  <si>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</si>
  <si>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</si>
  <si>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</si>
  <si>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</si>
  <si>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</si>
  <si>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</si>
  <si>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</si>
  <si>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</si>
  <si>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</si>
  <si>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</si>
  <si>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</si>
  <si>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</si>
  <si>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</si>
  <si>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</si>
  <si>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</si>
  <si>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</si>
  <si>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</si>
  <si>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</si>
  <si>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</si>
  <si>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</si>
  <si>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</si>
  <si>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</si>
  <si>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</si>
  <si>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</si>
  <si>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</si>
  <si>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</si>
  <si>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</si>
  <si>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</si>
  <si>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</si>
  <si>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</si>
  <si>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</si>
  <si>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</si>
  <si>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</si>
  <si>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</si>
  <si>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</si>
  <si>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</si>
  <si>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</si>
  <si>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</si>
  <si>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</si>
  <si>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</si>
  <si>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</si>
  <si>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</si>
  <si>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</si>
  <si>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</si>
  <si>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</si>
  <si>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</si>
  <si>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</si>
  <si>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</si>
  <si>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</si>
  <si>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</si>
  <si>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</si>
  <si>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</si>
  <si>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</si>
  <si>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</si>
  <si>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</si>
  <si>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</si>
  <si>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</si>
  <si>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</si>
  <si>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</si>
  <si>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</si>
  <si>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</si>
  <si>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</si>
  <si>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</si>
  <si>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</si>
  <si>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</si>
  <si>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</si>
  <si>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</si>
  <si>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</si>
  <si>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</si>
  <si>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</si>
  <si>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</si>
  <si>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</si>
  <si>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</si>
  <si>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</si>
  <si>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</si>
  <si>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</si>
  <si>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</si>
  <si>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</si>
  <si>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</si>
  <si>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</si>
  <si>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</si>
  <si>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</si>
  <si>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</si>
  <si>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</si>
  <si>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</si>
  <si>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</si>
  <si>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</si>
  <si>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</si>
  <si>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</si>
  <si>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</si>
  <si>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</si>
  <si>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</si>
  <si>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</si>
  <si>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</si>
  <si>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</si>
  <si>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</si>
  <si>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</si>
  <si>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</si>
  <si>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</si>
  <si>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</si>
  <si>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</si>
  <si>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</si>
  <si>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</si>
  <si>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</si>
  <si>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</si>
  <si>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</si>
  <si>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</si>
  <si>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</si>
  <si>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</si>
  <si>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</si>
  <si>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</si>
  <si>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</si>
  <si>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</si>
  <si>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</si>
  <si>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</si>
  <si>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</si>
  <si>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</si>
  <si>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</si>
  <si>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</si>
  <si>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</si>
  <si>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</si>
  <si>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</si>
  <si>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</si>
  <si>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</si>
  <si>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</si>
  <si>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</si>
  <si>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</si>
  <si>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</si>
  <si>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</si>
  <si>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</si>
  <si>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</si>
  <si>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</si>
  <si>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</si>
  <si>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</si>
  <si>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</si>
  <si>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</si>
  <si>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</si>
  <si>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</si>
  <si>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</si>
  <si>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</si>
  <si>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</si>
  <si>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</si>
  <si>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</si>
  <si>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</si>
  <si>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</si>
  <si>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</si>
  <si>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</si>
  <si>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</si>
  <si>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</si>
  <si>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</si>
  <si>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</si>
  <si>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</si>
  <si>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</si>
  <si>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</si>
  <si>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</si>
  <si>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</si>
  <si>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</si>
  <si>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</si>
  <si>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</si>
  <si>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</si>
  <si>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</si>
  <si>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</si>
  <si>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</si>
  <si>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</si>
  <si>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</si>
  <si>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</si>
  <si>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</si>
  <si>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</si>
  <si>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</si>
  <si>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</si>
  <si>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</si>
  <si>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</si>
  <si>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</si>
  <si>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</si>
  <si>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</si>
  <si>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</si>
  <si>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</si>
  <si>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</si>
  <si>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</si>
  <si>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</si>
  <si>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</si>
  <si>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</si>
  <si>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</si>
  <si>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</si>
  <si>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</si>
  <si>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</si>
  <si>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</si>
  <si>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</si>
  <si>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</si>
  <si>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</si>
  <si>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</si>
  <si>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</si>
  <si>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</si>
  <si>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</si>
  <si>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</si>
  <si>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</si>
  <si>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</si>
  <si>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</si>
  <si>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</si>
  <si>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</si>
  <si>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</si>
  <si>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</si>
  <si>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</si>
  <si>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</si>
  <si>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</si>
  <si>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</si>
  <si>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</si>
  <si>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</si>
  <si>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</si>
  <si>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</si>
  <si>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</si>
  <si>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</si>
  <si>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</si>
  <si>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</si>
  <si>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</si>
  <si>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</si>
  <si>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</si>
  <si>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</si>
  <si>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</si>
  <si>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</si>
  <si>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</si>
  <si>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</si>
  <si>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</si>
  <si>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</si>
  <si>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</si>
  <si>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</si>
  <si>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</si>
  <si>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</si>
  <si>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</si>
  <si>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</si>
  <si>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</si>
  <si>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</si>
  <si>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</si>
  <si>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</si>
  <si>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</si>
  <si>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</si>
  <si>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</si>
  <si>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</si>
  <si>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</si>
  <si>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</si>
  <si>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</si>
  <si>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</si>
  <si>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</si>
  <si>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</si>
  <si>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</si>
  <si>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</si>
  <si>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</si>
  <si>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</si>
  <si>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</si>
  <si>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</si>
  <si>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</si>
  <si>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</si>
  <si>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</si>
  <si>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</si>
  <si>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</si>
  <si>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</si>
  <si>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</si>
  <si>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</si>
  <si>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</si>
  <si>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</si>
  <si>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</si>
  <si>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</si>
  <si>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</si>
  <si>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</si>
  <si>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</si>
  <si>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</si>
  <si>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</si>
  <si>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</si>
  <si>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</si>
  <si>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</si>
  <si>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</si>
  <si>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</si>
  <si>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</si>
  <si>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</si>
  <si>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</si>
  <si>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</si>
  <si>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</si>
  <si>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</si>
  <si>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</si>
  <si>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</si>
  <si>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</si>
  <si>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</si>
  <si>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</si>
  <si>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</si>
  <si>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</si>
  <si>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</si>
  <si>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</si>
  <si>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</si>
  <si>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</si>
  <si>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</si>
  <si>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</si>
  <si>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</si>
  <si>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</si>
  <si>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</si>
  <si>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</si>
  <si>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</si>
  <si>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</si>
  <si>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</si>
  <si>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</si>
  <si>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</si>
  <si>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</si>
  <si>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</si>
  <si>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</si>
  <si>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</si>
  <si>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</si>
  <si>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</si>
  <si>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</si>
  <si>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</si>
  <si>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</si>
  <si>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</si>
  <si>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</si>
  <si>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</si>
  <si>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</si>
  <si>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</si>
  <si>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</si>
  <si>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</si>
  <si>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</si>
  <si>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</si>
  <si>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</si>
  <si>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</si>
  <si>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</si>
  <si>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</si>
  <si>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</si>
  <si>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</si>
  <si>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</si>
  <si>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</si>
  <si>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</si>
  <si>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</si>
  <si>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</si>
  <si>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</si>
  <si>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</si>
  <si>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</si>
  <si>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</si>
  <si>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</si>
  <si>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</si>
  <si>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</si>
  <si>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</si>
  <si>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</si>
  <si>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</si>
  <si>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</si>
  <si>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</si>
  <si>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</si>
  <si>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</si>
  <si>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</si>
  <si>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</si>
  <si>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</si>
  <si>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</si>
  <si>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</si>
  <si>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</si>
  <si>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</si>
  <si>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</si>
  <si>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</si>
  <si>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</si>
  <si>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</si>
  <si>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</si>
  <si>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</si>
  <si>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</si>
  <si>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</si>
  <si>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</si>
  <si>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</si>
  <si>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</si>
  <si>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</si>
  <si>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</si>
  <si>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</si>
  <si>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</si>
  <si>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</si>
  <si>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</si>
  <si>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</si>
  <si>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</si>
  <si>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</si>
  <si>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</si>
  <si>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</si>
  <si>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</si>
  <si>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</si>
  <si>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</si>
  <si>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</si>
  <si>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</si>
  <si>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</si>
  <si>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</si>
  <si>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</si>
  <si>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</si>
  <si>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</si>
  <si>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</si>
  <si>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</si>
  <si>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</si>
  <si>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</si>
  <si>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</si>
  <si>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</si>
  <si>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</si>
  <si>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</si>
  <si>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</si>
  <si>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</si>
  <si>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</si>
  <si>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</si>
  <si>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</si>
  <si>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</si>
  <si>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</si>
  <si>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</si>
  <si>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</si>
  <si>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</si>
  <si>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</si>
  <si>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</si>
  <si>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</si>
  <si>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</si>
  <si>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</si>
  <si>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</si>
  <si>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</si>
  <si>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</si>
  <si>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</si>
  <si>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</si>
  <si>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</si>
  <si>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</si>
  <si>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</si>
  <si>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</si>
  <si>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</si>
  <si>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</si>
  <si>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</si>
  <si>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</si>
  <si>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</si>
  <si>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</si>
  <si>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</si>
  <si>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</si>
  <si>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</si>
  <si>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</si>
  <si>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</si>
  <si>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</si>
  <si>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</si>
  <si>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</si>
  <si>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</si>
  <si>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</si>
  <si>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</si>
  <si>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</si>
  <si>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</si>
  <si>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</si>
  <si>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</si>
  <si>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</si>
  <si>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</si>
  <si>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</si>
  <si>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</si>
  <si>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</si>
  <si>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</si>
  <si>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</si>
  <si>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</si>
  <si>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</si>
  <si>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</si>
  <si>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</si>
  <si>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</si>
  <si>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</si>
  <si>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</si>
  <si>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</si>
  <si>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</si>
  <si>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</si>
  <si>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</si>
  <si>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</si>
  <si>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</si>
  <si>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</si>
  <si>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</si>
  <si>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</si>
  <si>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</si>
  <si>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</si>
  <si>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</si>
  <si>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</si>
  <si>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</si>
  <si>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</si>
  <si>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</si>
  <si>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</si>
  <si>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</si>
  <si>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</si>
  <si>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</si>
  <si>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</si>
  <si>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</si>
  <si>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</si>
  <si>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</si>
  <si>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</si>
  <si>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</si>
  <si>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</si>
  <si>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</si>
  <si>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</si>
  <si>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</si>
  <si>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</si>
  <si>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</si>
  <si>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</si>
  <si>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</si>
  <si>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</si>
  <si>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</si>
  <si>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</si>
  <si>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</si>
  <si>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</si>
  <si>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</si>
  <si>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</si>
  <si>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</si>
  <si>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</si>
  <si>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</si>
  <si>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</si>
  <si>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</si>
  <si>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</si>
  <si>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</si>
  <si>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</si>
  <si>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</si>
  <si>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</si>
  <si>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</si>
  <si>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</si>
  <si>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</si>
  <si>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</si>
  <si>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</si>
  <si>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</si>
  <si>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</si>
  <si>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</si>
  <si>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</si>
  <si>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</si>
  <si>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</si>
  <si>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</si>
  <si>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</si>
  <si>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</si>
  <si>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</si>
  <si>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</si>
  <si>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</si>
  <si>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</si>
  <si>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</si>
  <si>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</si>
  <si>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</si>
  <si>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</si>
  <si>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</si>
  <si>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</si>
  <si>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</si>
  <si>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</si>
  <si>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</si>
  <si>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</si>
  <si>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</si>
  <si>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</si>
  <si>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</si>
  <si>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</si>
  <si>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</si>
  <si>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</si>
  <si>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</si>
  <si>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</si>
  <si>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</si>
  <si>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</si>
  <si>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</si>
  <si>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</si>
  <si>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</si>
  <si>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</si>
  <si>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</si>
  <si>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</si>
  <si>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</si>
  <si>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</si>
  <si>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</si>
  <si>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</si>
  <si>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</si>
  <si>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</si>
  <si>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</si>
  <si>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</si>
  <si>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</si>
  <si>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</si>
  <si>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</si>
  <si>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</si>
  <si>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</si>
  <si>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</si>
  <si>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</si>
  <si>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</si>
  <si>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</si>
  <si>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</si>
  <si>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</si>
  <si>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</si>
  <si>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</si>
  <si>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</si>
  <si>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</si>
  <si>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</si>
  <si>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</si>
  <si>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</si>
  <si>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</si>
  <si>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</si>
  <si>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</si>
  <si>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</si>
  <si>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</si>
  <si>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</si>
  <si>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</si>
  <si>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</si>
  <si>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</si>
  <si>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</si>
  <si>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</si>
  <si>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</si>
  <si>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</si>
  <si>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</si>
  <si>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</si>
  <si>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</si>
  <si>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</si>
  <si>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</si>
  <si>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</si>
  <si>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</si>
  <si>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</si>
  <si>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</si>
  <si>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</si>
  <si>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</si>
  <si>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</si>
  <si>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</si>
  <si>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</si>
  <si>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</si>
  <si>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</si>
  <si>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</si>
  <si>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</si>
  <si>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</si>
  <si>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</si>
  <si>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</si>
  <si>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</si>
  <si>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</si>
  <si>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</si>
  <si>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</si>
  <si>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</si>
  <si>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</si>
  <si>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</si>
  <si>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</si>
  <si>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</si>
  <si>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</si>
  <si>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</si>
  <si>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</si>
  <si>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</si>
  <si>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</si>
  <si>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</si>
  <si>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</si>
  <si>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</si>
  <si>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</si>
  <si>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</si>
  <si>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</si>
  <si>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</si>
  <si>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</si>
  <si>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</si>
  <si>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</si>
  <si>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</si>
  <si>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</si>
  <si>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</si>
  <si>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</si>
  <si>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</si>
  <si>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</si>
  <si>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</si>
  <si>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</si>
  <si>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</si>
  <si>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</si>
  <si>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</si>
  <si>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</si>
  <si>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</si>
  <si>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</si>
  <si>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</si>
  <si>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</si>
  <si>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</si>
  <si>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</si>
  <si>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</si>
  <si>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</si>
  <si>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</si>
  <si>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</si>
  <si>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</si>
  <si>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</si>
  <si>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</si>
  <si>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</si>
  <si>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</si>
  <si>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</si>
  <si>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</si>
  <si>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</si>
  <si>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</si>
  <si>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</si>
  <si>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</si>
  <si>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</si>
  <si>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</si>
  <si>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</si>
  <si>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</si>
  <si>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</si>
  <si>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</si>
  <si>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</si>
  <si>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</si>
  <si>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</si>
  <si>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</si>
  <si>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</si>
  <si>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</si>
  <si>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</si>
  <si>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</si>
  <si>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</si>
  <si>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</si>
  <si>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</si>
  <si>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</si>
  <si>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</si>
  <si>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</si>
  <si>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</si>
  <si>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</si>
  <si>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</si>
  <si>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</si>
  <si>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</si>
  <si>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</si>
  <si>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</si>
  <si>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</si>
  <si>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</si>
  <si>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</si>
  <si>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</si>
  <si>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</si>
  <si>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</si>
  <si>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</si>
  <si>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</si>
  <si>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</si>
  <si>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</si>
  <si>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</si>
  <si>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</si>
  <si>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</si>
  <si>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</si>
  <si>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</si>
  <si>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</si>
  <si>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</si>
  <si>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</si>
  <si>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</si>
  <si>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</si>
  <si>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</si>
  <si>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</si>
  <si>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</si>
  <si>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</si>
  <si>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</si>
  <si>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</si>
  <si>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</si>
  <si>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</si>
  <si>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</si>
  <si>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</si>
  <si>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</si>
  <si>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</si>
  <si>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</si>
  <si>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</si>
  <si>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</si>
  <si>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</si>
  <si>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</si>
  <si>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</si>
  <si>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</si>
  <si>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</si>
  <si>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</si>
  <si>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</si>
  <si>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</si>
  <si>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</si>
  <si>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</si>
  <si>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</si>
  <si>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</si>
  <si>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</si>
  <si>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</si>
  <si>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</si>
  <si>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</si>
  <si>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</si>
  <si>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</si>
  <si>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</si>
  <si>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</si>
  <si>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</si>
  <si>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</si>
  <si>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</si>
  <si>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</si>
  <si>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</si>
  <si>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</si>
  <si>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</si>
  <si>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</si>
  <si>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</si>
  <si>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</si>
  <si>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</si>
  <si>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</si>
  <si>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</si>
  <si>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</si>
  <si>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</si>
  <si>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</si>
  <si>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</si>
  <si>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</si>
  <si>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</si>
  <si>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</si>
  <si>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</si>
  <si>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</si>
  <si>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</si>
  <si>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</si>
  <si>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</si>
  <si>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</si>
  <si>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</si>
  <si>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</si>
  <si>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</si>
  <si>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</si>
  <si>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</si>
  <si>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</si>
  <si>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</si>
  <si>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</si>
  <si>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</si>
  <si>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</si>
  <si>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</si>
  <si>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</si>
  <si>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</si>
  <si>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</si>
  <si>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</si>
  <si>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</si>
  <si>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</si>
  <si>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</si>
  <si>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</si>
  <si>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</si>
  <si>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</si>
  <si>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</si>
  <si>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</si>
  <si>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</si>
  <si>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</si>
  <si>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</si>
  <si>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</si>
  <si>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</si>
  <si>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</si>
  <si>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</si>
  <si>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</si>
  <si>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</si>
  <si>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</si>
  <si>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</si>
  <si>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</si>
  <si>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</si>
  <si>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</si>
  <si>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</si>
  <si>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</si>
  <si>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</si>
  <si>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</si>
  <si>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</si>
  <si>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</si>
  <si>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</si>
  <si>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</si>
  <si>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</si>
  <si>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</si>
  <si>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</si>
  <si>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</si>
  <si>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</si>
  <si>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</si>
  <si>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</si>
  <si>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</si>
  <si>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</si>
  <si>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</si>
  <si>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</si>
  <si>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</si>
  <si>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</si>
  <si>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</si>
  <si>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</si>
  <si>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</si>
  <si>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</si>
  <si>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</si>
  <si>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</si>
  <si>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</si>
  <si>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</si>
  <si>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</si>
  <si>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</si>
  <si>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</si>
  <si>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</si>
  <si>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</si>
  <si>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</si>
  <si>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</si>
  <si>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</si>
  <si>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</si>
  <si>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</si>
  <si>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</si>
  <si>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</si>
  <si>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</si>
  <si>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</si>
  <si>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</si>
  <si>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</si>
  <si>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</si>
  <si>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</si>
  <si>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</si>
  <si>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</si>
  <si>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</si>
  <si>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</si>
  <si>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</si>
  <si>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</si>
  <si>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</si>
  <si>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</si>
  <si>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</si>
  <si>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</si>
  <si>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</si>
  <si>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</si>
  <si>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</si>
  <si>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</si>
  <si>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</si>
  <si>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</si>
  <si>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</si>
  <si>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</si>
  <si>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</si>
  <si>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</si>
  <si>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</si>
  <si>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</si>
  <si>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</si>
  <si>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</si>
  <si>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</si>
  <si>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</si>
  <si>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</si>
  <si>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</si>
  <si>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</si>
  <si>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</si>
  <si>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</si>
  <si>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</si>
  <si>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</si>
  <si>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</si>
  <si>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</si>
  <si>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</si>
  <si>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</si>
  <si>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</si>
  <si>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</si>
  <si>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</si>
  <si>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</si>
  <si>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</si>
  <si>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</si>
  <si>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</si>
  <si>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</si>
  <si>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</si>
  <si>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</si>
  <si>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</si>
  <si>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</si>
  <si>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</si>
  <si>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</si>
  <si>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</si>
  <si>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</si>
  <si>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</si>
  <si>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</si>
  <si>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</si>
  <si>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</si>
  <si>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</si>
  <si>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</si>
  <si>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</si>
  <si>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</si>
  <si>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</si>
  <si>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</si>
  <si>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</si>
  <si>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</si>
  <si>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</si>
  <si>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</si>
  <si>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</si>
  <si>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</si>
  <si>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</si>
  <si>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</si>
  <si>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</si>
  <si>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</si>
  <si>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</si>
  <si>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</si>
  <si>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</si>
  <si>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</si>
  <si>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</si>
  <si>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</si>
  <si>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</si>
  <si>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</si>
  <si>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</si>
  <si>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</si>
  <si>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</si>
  <si>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</si>
  <si>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</si>
  <si>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</si>
  <si>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</si>
  <si>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</si>
  <si>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</si>
  <si>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</si>
  <si>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</si>
  <si>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</si>
  <si>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</si>
  <si>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</si>
  <si>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</si>
  <si>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</si>
  <si>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</si>
  <si>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</si>
  <si>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</si>
  <si>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</si>
  <si>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</si>
  <si>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</si>
  <si>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</si>
  <si>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</si>
  <si>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</si>
  <si>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</si>
  <si>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</si>
  <si>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</si>
  <si>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</si>
  <si>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</si>
  <si>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</si>
  <si>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</si>
  <si>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</si>
  <si>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</si>
  <si>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</si>
  <si>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</si>
  <si>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</si>
  <si>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</si>
  <si>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</si>
  <si>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</si>
  <si>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</si>
  <si>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</si>
  <si>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</si>
  <si>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</si>
  <si>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</si>
  <si>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</si>
  <si>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</si>
  <si>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</si>
  <si>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</si>
  <si>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</si>
  <si>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</si>
  <si>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</si>
  <si>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</si>
  <si>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</si>
  <si>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</si>
  <si>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</si>
  <si>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</si>
  <si>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</si>
  <si>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</si>
  <si>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</si>
  <si>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</si>
  <si>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</si>
  <si>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</si>
  <si>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</si>
  <si>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</si>
  <si>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</si>
  <si>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</si>
  <si>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</si>
  <si>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</si>
  <si>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</si>
  <si>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</si>
  <si>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</si>
  <si>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</si>
  <si>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</si>
  <si>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</si>
  <si>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</si>
  <si>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</si>
  <si>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</si>
  <si>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</si>
  <si>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</si>
  <si>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</si>
  <si>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</si>
  <si>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</si>
  <si>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</si>
  <si>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</si>
  <si>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</si>
  <si>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</si>
  <si>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</si>
  <si>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</si>
  <si>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</si>
  <si>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</si>
  <si>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</si>
  <si>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</si>
  <si>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</si>
  <si>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</si>
  <si>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</si>
  <si>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</si>
  <si>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</si>
  <si>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</si>
  <si>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</si>
  <si>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</si>
  <si>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</si>
  <si>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</si>
  <si>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</si>
  <si>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</si>
  <si>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</si>
  <si>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</si>
  <si>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</si>
  <si>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</si>
  <si>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</si>
  <si>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</si>
  <si>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</si>
  <si>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</si>
  <si>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</si>
  <si>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</si>
  <si>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</si>
  <si>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</si>
  <si>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</si>
  <si>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</si>
  <si>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</si>
  <si>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</si>
  <si>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</si>
  <si>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</si>
  <si>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</si>
  <si>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</si>
  <si>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</si>
  <si>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</si>
  <si>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</si>
  <si>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</si>
  <si>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</si>
  <si>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</si>
  <si>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</si>
  <si>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</si>
  <si>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</si>
  <si>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</si>
  <si>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</si>
  <si>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</si>
  <si>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</si>
  <si>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</si>
  <si>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</si>
  <si>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</si>
  <si>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</si>
  <si>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</si>
  <si>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</si>
  <si>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</si>
  <si>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</si>
  <si>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</si>
  <si>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</si>
  <si>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</si>
  <si>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</si>
  <si>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</si>
  <si>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</si>
  <si>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</si>
  <si>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</si>
  <si>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</si>
  <si>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</si>
  <si>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</si>
  <si>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</si>
  <si>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</si>
  <si>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</si>
  <si>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</si>
  <si>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</si>
  <si>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</si>
  <si>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</si>
  <si>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</si>
  <si>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</si>
  <si>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</si>
  <si>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</si>
  <si>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</si>
  <si>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</si>
  <si>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</si>
  <si>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</si>
  <si>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</si>
  <si>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</si>
  <si>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</si>
  <si>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</si>
  <si>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</si>
  <si>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</si>
  <si>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</si>
  <si>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</si>
  <si>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</si>
  <si>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</si>
  <si>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</si>
  <si>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</si>
  <si>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</si>
  <si>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</si>
  <si>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</si>
  <si>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</si>
  <si>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</si>
  <si>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</si>
  <si>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</si>
  <si>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</si>
  <si>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</si>
  <si>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</si>
  <si>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</si>
  <si>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</si>
  <si>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</si>
  <si>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</si>
  <si>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</si>
  <si>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</si>
  <si>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</si>
  <si>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</si>
  <si>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</si>
  <si>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</si>
  <si>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</si>
  <si>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</si>
  <si>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</si>
  <si>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</si>
  <si>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</si>
  <si>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</si>
  <si>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</si>
  <si>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</si>
  <si>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</si>
  <si>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</si>
  <si>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</si>
  <si>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</si>
  <si>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</si>
  <si>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</si>
  <si>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</si>
  <si>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</si>
  <si>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</si>
  <si>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</si>
  <si>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</si>
  <si>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</si>
  <si>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</si>
  <si>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</si>
  <si>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</si>
  <si>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</si>
  <si>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</si>
  <si>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</si>
  <si>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</si>
  <si>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</si>
  <si>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</si>
  <si>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</si>
  <si>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</si>
  <si>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</si>
  <si>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</si>
  <si>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</si>
  <si>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</si>
  <si>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</si>
  <si>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</si>
  <si>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</si>
  <si>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</si>
  <si>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</si>
  <si>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</si>
  <si>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</si>
  <si>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</si>
  <si>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</si>
  <si>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</si>
  <si>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</si>
  <si>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</si>
  <si>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</si>
  <si>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</si>
  <si>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</si>
  <si>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</si>
  <si>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</si>
  <si>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</si>
  <si>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</si>
  <si>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</si>
  <si>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</si>
  <si>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</si>
  <si>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</si>
  <si>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</si>
  <si>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</si>
  <si>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</si>
  <si>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</si>
  <si>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</si>
  <si>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</si>
  <si>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</si>
  <si>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</si>
  <si>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</si>
  <si>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</si>
  <si>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</si>
  <si>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</si>
  <si>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</si>
  <si>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</si>
  <si>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</si>
  <si>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</si>
  <si>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</si>
  <si>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</si>
  <si>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</si>
  <si>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</si>
  <si>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</si>
  <si>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</si>
  <si>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</si>
  <si>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</si>
  <si>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</si>
  <si>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</si>
  <si>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</si>
  <si>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</si>
  <si>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</si>
  <si>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</si>
  <si>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</si>
  <si>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</si>
  <si>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</si>
  <si>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</si>
  <si>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</si>
  <si>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</si>
  <si>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</si>
  <si>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</si>
  <si>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</si>
  <si>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</si>
  <si>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</si>
  <si>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</si>
  <si>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</si>
  <si>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</si>
  <si>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</si>
  <si>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</si>
  <si>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</si>
  <si>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</si>
  <si>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</si>
  <si>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</si>
  <si>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</si>
  <si>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</si>
  <si>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</si>
  <si>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</si>
  <si>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</si>
  <si>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</si>
  <si>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</si>
  <si>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</si>
  <si>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</si>
  <si>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</si>
  <si>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</si>
  <si>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</si>
  <si>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</si>
  <si>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</si>
  <si>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</si>
  <si>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</si>
  <si>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</si>
  <si>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</si>
  <si>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</si>
  <si>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</si>
  <si>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</si>
  <si>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</si>
  <si>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</si>
  <si>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</si>
  <si>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</si>
  <si>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</si>
  <si>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</si>
  <si>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</si>
  <si>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</si>
  <si>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</si>
  <si>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</si>
  <si>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</si>
  <si>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</si>
  <si>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</si>
  <si>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</si>
  <si>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</si>
  <si>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</si>
  <si>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</si>
  <si>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</si>
  <si>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</si>
  <si>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</si>
  <si>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</si>
  <si>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</si>
  <si>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</si>
  <si>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</si>
  <si>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</si>
  <si>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</si>
  <si>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</si>
  <si>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</si>
  <si>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</si>
  <si>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</si>
  <si>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</si>
  <si>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</si>
  <si>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</si>
  <si>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</si>
  <si>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</si>
  <si>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</si>
  <si>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</si>
  <si>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</si>
  <si>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</si>
  <si>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</si>
  <si>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</si>
  <si>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</si>
  <si>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</si>
  <si>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</si>
  <si>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</si>
  <si>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</si>
  <si>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</si>
  <si>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</si>
  <si>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</si>
  <si>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</si>
  <si>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</si>
  <si>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</si>
  <si>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</si>
  <si>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</si>
  <si>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</si>
  <si>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</si>
  <si>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</si>
  <si>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</si>
  <si>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</si>
  <si>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</si>
  <si>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</si>
  <si>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</si>
  <si>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</si>
  <si>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</si>
  <si>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</si>
  <si>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</si>
  <si>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</si>
  <si>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</si>
  <si>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</si>
  <si>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</si>
  <si>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</si>
  <si>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</si>
  <si>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</si>
  <si>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</si>
  <si>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</si>
  <si>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</si>
  <si>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</si>
  <si>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</si>
  <si>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</si>
  <si>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</si>
  <si>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</si>
  <si>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</si>
  <si>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</si>
  <si>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</si>
  <si>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</si>
  <si>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</si>
  <si>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</si>
  <si>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</si>
  <si>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</si>
  <si>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</si>
  <si>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</si>
  <si>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</si>
  <si>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</si>
  <si>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</si>
  <si>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</si>
  <si>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</si>
  <si>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</si>
  <si>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</si>
  <si>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</si>
  <si>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</si>
  <si>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</si>
  <si>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</si>
  <si>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</si>
  <si>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</si>
  <si>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</si>
  <si>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</si>
  <si>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</si>
  <si>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</si>
  <si>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</si>
  <si>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</si>
  <si>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</si>
  <si>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</si>
  <si>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</si>
  <si>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</si>
  <si>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</si>
  <si>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</si>
  <si>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</si>
  <si>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</si>
  <si>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</si>
  <si>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</si>
  <si>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</si>
  <si>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</si>
  <si>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</si>
  <si>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</si>
  <si>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</si>
  <si>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</si>
  <si>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</si>
  <si>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</si>
  <si>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</si>
  <si>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</si>
  <si>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</si>
  <si>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</si>
  <si>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</si>
  <si>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</si>
  <si>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</si>
  <si>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</si>
  <si>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</si>
  <si>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</si>
  <si>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</si>
  <si>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</si>
  <si>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</si>
  <si>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</si>
  <si>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</si>
  <si>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</si>
  <si>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</si>
  <si>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</si>
  <si>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</si>
  <si>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</si>
  <si>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</si>
  <si>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</si>
  <si>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</si>
  <si>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</si>
  <si>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</si>
  <si>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</si>
  <si>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</si>
  <si>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</si>
  <si>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</si>
  <si>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</si>
  <si>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</si>
  <si>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</si>
  <si>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</si>
  <si>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</si>
  <si>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</si>
  <si>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</si>
  <si>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</si>
  <si>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</si>
  <si>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</si>
  <si>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</si>
  <si>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</si>
  <si>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</si>
  <si>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</si>
  <si>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</si>
  <si>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</si>
  <si>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</si>
  <si>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</si>
  <si>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</si>
  <si>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</si>
  <si>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</si>
  <si>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</si>
  <si>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</si>
  <si>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</si>
  <si>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</si>
  <si>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</si>
  <si>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</si>
  <si>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</si>
  <si>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</si>
  <si>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</si>
  <si>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</si>
  <si>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</si>
  <si>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</si>
  <si>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</si>
  <si>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</si>
  <si>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</si>
  <si>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</si>
  <si>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</si>
  <si>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</si>
  <si>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</si>
  <si>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</si>
  <si>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</si>
  <si>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</si>
  <si>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</si>
  <si>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</si>
  <si>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</si>
  <si>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</si>
  <si>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</si>
  <si>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</si>
  <si>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</si>
  <si>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</si>
  <si>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</si>
  <si>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</si>
  <si>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</si>
  <si>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</si>
  <si>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</si>
  <si>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</si>
  <si>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</si>
  <si>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</si>
  <si>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</si>
  <si>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</si>
  <si>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</si>
  <si>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</si>
  <si>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</si>
  <si>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</si>
  <si>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</si>
  <si>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</si>
  <si>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</si>
  <si>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</si>
  <si>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</si>
  <si>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</si>
  <si>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</si>
  <si>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</si>
  <si>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</si>
  <si>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</si>
  <si>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</si>
  <si>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</si>
  <si>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</si>
  <si>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</si>
  <si>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</si>
  <si>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</si>
  <si>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</si>
  <si>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</si>
  <si>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</si>
  <si>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</si>
  <si>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</si>
  <si>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</si>
  <si>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</si>
  <si>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</si>
  <si>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</si>
  <si>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</si>
  <si>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</si>
  <si>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</si>
  <si>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</si>
  <si>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</si>
  <si>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</si>
  <si>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</si>
  <si>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</si>
  <si>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</si>
  <si>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</si>
  <si>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</si>
  <si>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</si>
  <si>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</si>
  <si>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</si>
  <si>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</si>
  <si>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</si>
  <si>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</si>
  <si>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</si>
  <si>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</si>
  <si>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</si>
  <si>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</si>
  <si>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</si>
  <si>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</si>
  <si>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</si>
  <si>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</si>
  <si>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</si>
  <si>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</si>
  <si>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</si>
  <si>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</si>
  <si>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</si>
  <si>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</si>
  <si>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</si>
  <si>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</si>
  <si>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</si>
  <si>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</si>
  <si>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</si>
  <si>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</si>
  <si>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</si>
  <si>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</si>
  <si>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</si>
  <si>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</si>
  <si>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</si>
  <si>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</si>
  <si>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</si>
  <si>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</si>
  <si>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</si>
  <si>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</si>
  <si>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</si>
  <si>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</si>
  <si>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</si>
  <si>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</si>
  <si>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</si>
  <si>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</si>
  <si>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</si>
  <si>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</si>
  <si>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</si>
  <si>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</si>
  <si>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</si>
  <si>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</si>
  <si>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</si>
  <si>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</si>
  <si>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</si>
  <si>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</si>
  <si>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</si>
  <si>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</si>
  <si>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</si>
  <si>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</si>
  <si>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</si>
  <si>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</si>
  <si>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</si>
  <si>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</si>
  <si>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</si>
  <si>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</si>
  <si>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</si>
  <si>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</si>
  <si>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</si>
  <si>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</si>
  <si>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</si>
  <si>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</si>
  <si>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</si>
  <si>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</si>
  <si>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</si>
  <si>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</si>
  <si>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</si>
  <si>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</si>
  <si>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</si>
  <si>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</si>
  <si>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</si>
  <si>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</si>
  <si>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Ejecución 1ro de enero -14 de junio de 2024*</t>
  </si>
  <si>
    <t>* Fecha de imputación al 14 de junio y fecha de registro al 17 de junio de 2024.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</si>
</sst>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indexed="64"/>
      </right>
      <top/>
      <bottom style="thin">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0" fillId="0" borderId="0" xfId="0" applyAlignment="1">
      <alignment horizontal="left" indent="2"/>
    </xf>
    <xf numFmtId="0" fontId="54" fillId="0" borderId="0" xfId="0" applyFont="1" applyAlignment="1">
      <alignment horizontal="left" indent="3"/>
    </xf>
    <xf numFmtId="0" fontId="0" fillId="0" borderId="0" xfId="0" applyAlignment="1">
      <alignment horizontal="left" indent="4"/>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0" fontId="9" fillId="2" borderId="18" xfId="2" applyFont="1" applyFill="1" applyBorder="1" applyAlignment="1">
      <alignment vertical="center"/>
    </xf>
    <xf numFmtId="0" fontId="1" fillId="0" borderId="0" xfId="2"/>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5" fillId="42" borderId="26" xfId="439" applyFont="1" applyFill="1" applyBorder="1" applyAlignment="1">
      <alignment horizontal="center" vertical="center"/>
    </xf>
    <xf numFmtId="0" fontId="65" fillId="42" borderId="17" xfId="439" applyFont="1" applyFill="1" applyBorder="1" applyAlignment="1">
      <alignment horizontal="center" vertical="center"/>
    </xf>
    <xf numFmtId="0" fontId="65" fillId="42" borderId="27" xfId="439" applyFont="1" applyFill="1" applyBorder="1" applyAlignment="1">
      <alignment horizontal="center" vertical="center"/>
    </xf>
    <xf numFmtId="0" fontId="65" fillId="42" borderId="29" xfId="919" applyFont="1" applyFill="1" applyBorder="1" applyAlignment="1">
      <alignment horizontal="center" vertical="center" wrapText="1"/>
    </xf>
    <xf numFmtId="0" fontId="65" fillId="42" borderId="30" xfId="919" applyFont="1" applyFill="1" applyBorder="1" applyAlignment="1">
      <alignment horizontal="center" vertical="center" wrapText="1"/>
    </xf>
    <xf numFmtId="0" fontId="65" fillId="42" borderId="32" xfId="919" applyFont="1" applyFill="1" applyBorder="1" applyAlignment="1">
      <alignment horizontal="center" vertical="center" wrapText="1"/>
    </xf>
    <xf numFmtId="0" fontId="65" fillId="42" borderId="31" xfId="919" applyFont="1" applyFill="1" applyBorder="1" applyAlignment="1">
      <alignment horizontal="center" vertical="center" wrapText="1"/>
    </xf>
    <xf numFmtId="165" fontId="66" fillId="4" borderId="17" xfId="1" applyNumberFormat="1" applyFont="1" applyFill="1" applyBorder="1" applyAlignment="1">
      <alignment horizontal="right" vertical="center"/>
    </xf>
    <xf numFmtId="0" fontId="65" fillId="42" borderId="34" xfId="919" applyFont="1" applyFill="1" applyBorder="1" applyAlignment="1">
      <alignment horizontal="center" vertical="center" wrapText="1"/>
    </xf>
    <xf numFmtId="0" fontId="65" fillId="42" borderId="35" xfId="919" applyFont="1" applyFill="1" applyBorder="1" applyAlignment="1">
      <alignment horizontal="center" vertical="center" wrapText="1"/>
    </xf>
    <xf numFmtId="0" fontId="65" fillId="42" borderId="36" xfId="919" applyFont="1" applyFill="1" applyBorder="1" applyAlignment="1">
      <alignment horizontal="center" vertical="center" wrapText="1"/>
    </xf>
    <xf numFmtId="0" fontId="65" fillId="42" borderId="28"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0" fontId="1" fillId="0" borderId="19" xfId="439" applyBorder="1"/>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77" Type="http://schemas.openxmlformats.org/officeDocument/2006/relationships/theme" Target="theme/theme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connections" Target="connection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tyles" Target="style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706400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G26" sqref="G26"/>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1" t="s">
        <v>0</v>
      </c>
      <c r="B1" s="211"/>
      <c r="C1" s="211"/>
      <c r="D1" s="211"/>
      <c r="E1" s="211"/>
      <c r="F1" s="211"/>
    </row>
    <row r="2" spans="1:6" ht="21" customHeight="1">
      <c r="A2" s="212" t="s">
        <v>1</v>
      </c>
      <c r="B2" s="212"/>
      <c r="C2" s="212"/>
      <c r="D2" s="212"/>
      <c r="E2" s="212"/>
      <c r="F2" s="212"/>
    </row>
    <row r="3" spans="1:6" s="56" customFormat="1" ht="28.5" customHeight="1">
      <c r="A3" s="213" t="s">
        <v>2</v>
      </c>
      <c r="B3" s="213"/>
      <c r="C3" s="213"/>
      <c r="D3" s="213"/>
      <c r="E3" s="213"/>
      <c r="F3" s="213"/>
    </row>
    <row r="4" spans="1:6" ht="18.75" customHeight="1">
      <c r="A4" s="214" t="s">
        <v>3</v>
      </c>
      <c r="B4" s="214"/>
      <c r="C4" s="214"/>
      <c r="D4" s="214"/>
      <c r="E4" s="214"/>
      <c r="F4" s="214"/>
    </row>
    <row r="5" spans="1:6" ht="18.75" customHeight="1">
      <c r="A5" s="214" t="s">
        <v>4</v>
      </c>
      <c r="B5" s="214"/>
      <c r="C5" s="214"/>
      <c r="D5" s="214"/>
      <c r="E5" s="214"/>
      <c r="F5" s="214"/>
    </row>
    <row r="6" spans="1:6" ht="18.75">
      <c r="A6" s="215" t="s">
        <v>4065</v>
      </c>
      <c r="B6" s="215"/>
      <c r="C6" s="215"/>
      <c r="D6" s="215"/>
      <c r="E6" s="215"/>
      <c r="F6" s="215"/>
    </row>
    <row r="7" spans="1:6" ht="15.75">
      <c r="A7" s="216" t="s">
        <v>5</v>
      </c>
      <c r="B7" s="216"/>
      <c r="C7" s="216"/>
      <c r="D7" s="216"/>
      <c r="E7" s="216"/>
      <c r="F7" s="216"/>
    </row>
    <row r="8" spans="1:6" ht="15.75">
      <c r="A8" s="55"/>
      <c r="B8" s="55"/>
      <c r="C8" s="55"/>
      <c r="D8" s="55"/>
      <c r="E8" s="55"/>
      <c r="F8" s="55"/>
    </row>
    <row r="9" spans="1:6" ht="15" customHeight="1">
      <c r="C9" s="217" t="s">
        <v>6</v>
      </c>
      <c r="D9" s="50" t="s">
        <v>7</v>
      </c>
      <c r="E9" s="218" t="s">
        <v>8</v>
      </c>
    </row>
    <row r="10" spans="1:6">
      <c r="C10" s="217"/>
      <c r="D10" s="50" t="s">
        <v>3067</v>
      </c>
      <c r="E10" s="218"/>
    </row>
    <row r="12" spans="1:6">
      <c r="C12" s="57" t="s">
        <v>9</v>
      </c>
      <c r="D12" s="58">
        <f>SUM(D13:D16)</f>
        <v>1187374.4024359998</v>
      </c>
      <c r="E12" s="114">
        <f>SUM(E13:E16)</f>
        <v>542313.6</v>
      </c>
    </row>
    <row r="13" spans="1:6">
      <c r="C13" s="59" t="s">
        <v>10</v>
      </c>
      <c r="D13" s="60">
        <v>1173750.340817</v>
      </c>
      <c r="E13" s="60">
        <v>539415.19999999995</v>
      </c>
      <c r="F13" s="85"/>
    </row>
    <row r="14" spans="1:6">
      <c r="C14" s="17" t="s">
        <v>11</v>
      </c>
      <c r="D14" s="60">
        <v>793.93865800000003</v>
      </c>
      <c r="E14" s="60">
        <v>201.5</v>
      </c>
      <c r="F14" s="11"/>
    </row>
    <row r="15" spans="1:6">
      <c r="C15" s="59" t="s">
        <v>12</v>
      </c>
      <c r="D15" s="60">
        <v>11875.275</v>
      </c>
      <c r="E15" s="60">
        <v>2660.3</v>
      </c>
      <c r="F15" s="62"/>
    </row>
    <row r="16" spans="1:6">
      <c r="C16" s="17" t="s">
        <v>13</v>
      </c>
      <c r="D16" s="60">
        <v>954.84796100000005</v>
      </c>
      <c r="E16" s="60">
        <v>36.6</v>
      </c>
      <c r="F16" s="61" t="s">
        <v>3704</v>
      </c>
    </row>
    <row r="17" spans="3:6">
      <c r="C17" s="57" t="s">
        <v>14</v>
      </c>
      <c r="D17" s="58">
        <f>D18+D20</f>
        <v>1418686.51495</v>
      </c>
      <c r="E17" s="114">
        <f>E18+E20</f>
        <v>597588.27212940983</v>
      </c>
      <c r="F17" s="12"/>
    </row>
    <row r="18" spans="3:6">
      <c r="C18" s="59" t="s">
        <v>15</v>
      </c>
      <c r="D18" s="60">
        <v>1217765.8743179999</v>
      </c>
      <c r="E18" s="60">
        <v>532586.7707979898</v>
      </c>
    </row>
    <row r="19" spans="3:6">
      <c r="C19" s="17" t="s">
        <v>16</v>
      </c>
      <c r="D19" s="60">
        <v>263816.79430499999</v>
      </c>
      <c r="E19" s="60">
        <v>110064.98382358001</v>
      </c>
    </row>
    <row r="20" spans="3:6">
      <c r="C20" s="59" t="s">
        <v>17</v>
      </c>
      <c r="D20" s="60">
        <v>200920.640632</v>
      </c>
      <c r="E20" s="60">
        <v>65001.501331419997</v>
      </c>
      <c r="F20" s="63"/>
    </row>
    <row r="21" spans="3:6">
      <c r="C21" s="64" t="s">
        <v>18</v>
      </c>
      <c r="D21" s="64"/>
      <c r="E21" s="126"/>
    </row>
    <row r="22" spans="3:6">
      <c r="C22" s="65" t="s">
        <v>19</v>
      </c>
      <c r="D22" s="66">
        <f>(D13+D14)-D18</f>
        <v>-43221.594842999941</v>
      </c>
      <c r="E22" s="107">
        <f>(E13+E14)-E18</f>
        <v>7029.9292020101566</v>
      </c>
    </row>
    <row r="23" spans="3:6">
      <c r="C23" s="65" t="s">
        <v>20</v>
      </c>
      <c r="D23" s="66">
        <f>(D15+D16)-D20</f>
        <v>-188090.51767100001</v>
      </c>
      <c r="E23" s="107">
        <f>(E15+E16)-E20</f>
        <v>-62304.601331419995</v>
      </c>
      <c r="F23" s="62"/>
    </row>
    <row r="24" spans="3:6">
      <c r="C24" s="65" t="s">
        <v>21</v>
      </c>
      <c r="D24" s="66">
        <f>(D12-(D17-D19))</f>
        <v>32504.681790999835</v>
      </c>
      <c r="E24" s="107">
        <f>(E12-(E17-E19))</f>
        <v>54790.311694170174</v>
      </c>
      <c r="F24" s="11"/>
    </row>
    <row r="25" spans="3:6">
      <c r="C25" s="65" t="s">
        <v>22</v>
      </c>
      <c r="D25" s="66">
        <f>D12-D17</f>
        <v>-231312.11251400015</v>
      </c>
      <c r="E25" s="107">
        <f>E12-E17</f>
        <v>-55274.672129409853</v>
      </c>
    </row>
    <row r="26" spans="3:6">
      <c r="C26" s="64" t="s">
        <v>23</v>
      </c>
      <c r="D26" s="67">
        <f>D28-D30</f>
        <v>231312.11251400004</v>
      </c>
      <c r="E26" s="67">
        <f>E28-E30</f>
        <v>77181.579784229994</v>
      </c>
      <c r="F26" s="12"/>
    </row>
    <row r="27" spans="3:6">
      <c r="C27" s="68"/>
      <c r="D27" s="68"/>
      <c r="E27" s="127"/>
    </row>
    <row r="28" spans="3:6" ht="17.25" customHeight="1">
      <c r="C28" s="99" t="s">
        <v>24</v>
      </c>
      <c r="D28" s="19">
        <v>344980.21211800002</v>
      </c>
      <c r="E28" s="128">
        <v>131121.79999999999</v>
      </c>
    </row>
    <row r="29" spans="3:6">
      <c r="C29" s="69"/>
      <c r="D29" s="70"/>
      <c r="E29" s="71"/>
      <c r="F29" s="12"/>
    </row>
    <row r="30" spans="3:6">
      <c r="C30" s="57" t="s">
        <v>25</v>
      </c>
      <c r="D30" s="19">
        <v>113668.099604</v>
      </c>
      <c r="E30" s="128">
        <v>53940.220215769994</v>
      </c>
    </row>
    <row r="31" spans="3:6">
      <c r="C31" s="72" t="s">
        <v>26</v>
      </c>
      <c r="D31" s="73"/>
      <c r="E31" s="73"/>
      <c r="F31" s="7"/>
    </row>
    <row r="32" spans="3:6" ht="34.9" customHeight="1">
      <c r="C32" s="209" t="s">
        <v>4066</v>
      </c>
      <c r="D32" s="209"/>
      <c r="E32" s="209"/>
      <c r="F32" s="7"/>
    </row>
    <row r="33" spans="3:6" ht="19.149999999999999" customHeight="1">
      <c r="C33" s="209" t="s">
        <v>27</v>
      </c>
      <c r="D33" s="209"/>
      <c r="E33" s="209"/>
      <c r="F33" s="7"/>
    </row>
    <row r="34" spans="3:6">
      <c r="C34" s="210" t="s">
        <v>28</v>
      </c>
      <c r="D34" s="210"/>
      <c r="E34" s="210"/>
      <c r="F34" s="7"/>
    </row>
    <row r="35" spans="3:6" ht="25.5" customHeight="1">
      <c r="C35" s="209"/>
      <c r="D35" s="209"/>
      <c r="E35" s="209"/>
    </row>
    <row r="36" spans="3:6" ht="25.5" customHeight="1">
      <c r="C36" s="209"/>
      <c r="D36" s="209"/>
      <c r="E36" s="209"/>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8"/>
  <sheetViews>
    <sheetView showGridLines="0" zoomScale="90" zoomScaleNormal="90" workbookViewId="0">
      <selection activeCell="B180" sqref="B180"/>
    </sheetView>
  </sheetViews>
  <sheetFormatPr baseColWidth="10" defaultColWidth="11.42578125" defaultRowHeight="15"/>
  <cols>
    <col min="1" max="1" width="17.140625" customWidth="1"/>
    <col min="2" max="2" width="185.140625" customWidth="1"/>
    <col min="3" max="3" width="17.85546875" customWidth="1"/>
    <col min="4" max="4" width="16.5703125" customWidth="1"/>
    <col min="5" max="5" width="16.7109375" customWidth="1"/>
    <col min="6" max="6" width="190.140625" bestFit="1" customWidth="1"/>
    <col min="7" max="8" width="18.28515625" bestFit="1" customWidth="1"/>
  </cols>
  <sheetData>
    <row r="1" spans="1:6" ht="28.5" customHeight="1">
      <c r="A1" s="211" t="s">
        <v>0</v>
      </c>
      <c r="B1" s="211"/>
      <c r="C1" s="211"/>
      <c r="D1" s="211"/>
      <c r="E1" s="211"/>
    </row>
    <row r="2" spans="1:6" ht="21" customHeight="1">
      <c r="A2" s="212" t="s">
        <v>1</v>
      </c>
      <c r="B2" s="212"/>
      <c r="C2" s="212"/>
      <c r="D2" s="212"/>
      <c r="E2" s="212"/>
    </row>
    <row r="3" spans="1:6" ht="15" customHeight="1">
      <c r="A3" s="219" t="s">
        <v>2</v>
      </c>
      <c r="B3" s="219"/>
      <c r="C3" s="219"/>
      <c r="D3" s="219"/>
      <c r="E3" s="219"/>
    </row>
    <row r="5" spans="1:6" ht="18.75" customHeight="1">
      <c r="A5" s="221" t="s">
        <v>29</v>
      </c>
      <c r="B5" s="221"/>
      <c r="C5" s="221"/>
      <c r="D5" s="221"/>
      <c r="E5" s="221"/>
      <c r="F5" s="4"/>
    </row>
    <row r="6" spans="1:6" ht="39" customHeight="1">
      <c r="A6" s="221" t="s">
        <v>4035</v>
      </c>
      <c r="B6" s="220"/>
      <c r="C6" s="220"/>
      <c r="D6" s="220"/>
      <c r="E6" s="220"/>
    </row>
    <row r="7" spans="1:6" ht="18.75">
      <c r="A7" s="215" t="s">
        <v>4065</v>
      </c>
      <c r="B7" s="215"/>
      <c r="C7" s="215"/>
      <c r="D7" s="215"/>
      <c r="E7" s="215"/>
    </row>
    <row r="8" spans="1:6" ht="15.75">
      <c r="A8" s="223" t="s">
        <v>5</v>
      </c>
      <c r="B8" s="223"/>
      <c r="C8" s="223"/>
      <c r="D8" s="223"/>
      <c r="E8" s="223"/>
    </row>
    <row r="11" spans="1:6" ht="15" customHeight="1">
      <c r="B11" s="222" t="s">
        <v>6</v>
      </c>
      <c r="C11" s="222" t="s">
        <v>4017</v>
      </c>
      <c r="D11" s="224" t="s">
        <v>8</v>
      </c>
    </row>
    <row r="12" spans="1:6" ht="15.75" customHeight="1">
      <c r="B12" s="222"/>
      <c r="C12" s="222"/>
      <c r="D12" s="224"/>
    </row>
    <row r="13" spans="1:6">
      <c r="B13" s="22" t="s">
        <v>278</v>
      </c>
      <c r="C13" s="197">
        <v>33075389204</v>
      </c>
      <c r="D13" s="197">
        <v>18800770115.980007</v>
      </c>
    </row>
    <row r="14" spans="1:6">
      <c r="B14" s="84" t="s">
        <v>4018</v>
      </c>
      <c r="C14" s="198">
        <v>1890032541</v>
      </c>
      <c r="D14" s="198">
        <v>689072970.39999998</v>
      </c>
      <c r="E14" s="96"/>
    </row>
    <row r="15" spans="1:6">
      <c r="B15" s="200" t="s">
        <v>55</v>
      </c>
      <c r="C15" s="195">
        <v>320179416</v>
      </c>
      <c r="D15" s="195">
        <v>389072970.39999998</v>
      </c>
      <c r="E15" s="96"/>
    </row>
    <row r="16" spans="1:6">
      <c r="B16" s="201" t="s">
        <v>4019</v>
      </c>
      <c r="C16" s="194">
        <v>320179416</v>
      </c>
      <c r="D16" s="194">
        <v>389072970.39999998</v>
      </c>
      <c r="E16" s="96"/>
    </row>
    <row r="17" spans="2:5">
      <c r="B17" s="200" t="s">
        <v>58</v>
      </c>
      <c r="C17" s="195">
        <v>1000000000</v>
      </c>
      <c r="D17" s="195">
        <v>0</v>
      </c>
      <c r="E17" s="96"/>
    </row>
    <row r="18" spans="2:5">
      <c r="B18" s="201" t="s">
        <v>4020</v>
      </c>
      <c r="C18" s="194">
        <v>1000000000</v>
      </c>
      <c r="D18" s="194">
        <v>0</v>
      </c>
      <c r="E18" s="96"/>
    </row>
    <row r="19" spans="2:5">
      <c r="B19" s="200" t="s">
        <v>61</v>
      </c>
      <c r="C19" s="195">
        <v>300000000</v>
      </c>
      <c r="D19" s="195">
        <v>300000000</v>
      </c>
      <c r="E19" s="96"/>
    </row>
    <row r="20" spans="2:5">
      <c r="B20" s="201" t="s">
        <v>4044</v>
      </c>
      <c r="C20" s="194">
        <v>300000000</v>
      </c>
      <c r="D20" s="194">
        <v>300000000</v>
      </c>
      <c r="E20" s="96"/>
    </row>
    <row r="21" spans="2:5">
      <c r="B21" s="200" t="s">
        <v>63</v>
      </c>
      <c r="C21" s="195">
        <v>24000000</v>
      </c>
      <c r="D21" s="195">
        <v>0</v>
      </c>
      <c r="E21" s="193"/>
    </row>
    <row r="22" spans="2:5">
      <c r="B22" s="201" t="s">
        <v>4021</v>
      </c>
      <c r="C22" s="194">
        <v>24000000</v>
      </c>
      <c r="D22" s="194">
        <v>0</v>
      </c>
      <c r="E22" s="96"/>
    </row>
    <row r="23" spans="2:5">
      <c r="B23" s="200" t="s">
        <v>76</v>
      </c>
      <c r="C23" s="195">
        <v>245853125</v>
      </c>
      <c r="D23" s="195">
        <v>0</v>
      </c>
      <c r="E23" s="96"/>
    </row>
    <row r="24" spans="2:5">
      <c r="B24" s="201" t="s">
        <v>4020</v>
      </c>
      <c r="C24" s="194">
        <v>245853125</v>
      </c>
      <c r="D24" s="194">
        <v>0</v>
      </c>
      <c r="E24" s="96"/>
    </row>
    <row r="25" spans="2:5">
      <c r="B25" s="84" t="s">
        <v>4022</v>
      </c>
      <c r="C25" s="198">
        <v>31185356663</v>
      </c>
      <c r="D25" s="198">
        <v>18111697145.579998</v>
      </c>
      <c r="E25" s="96"/>
    </row>
    <row r="26" spans="2:5">
      <c r="B26" s="200" t="s">
        <v>52</v>
      </c>
      <c r="C26" s="195">
        <v>-5000749992</v>
      </c>
      <c r="D26" s="195">
        <v>8000000000</v>
      </c>
      <c r="E26" s="96"/>
    </row>
    <row r="27" spans="2:5">
      <c r="B27" s="201" t="s">
        <v>4020</v>
      </c>
      <c r="C27" s="194">
        <v>-5000749992</v>
      </c>
      <c r="D27" s="194">
        <v>8000000000</v>
      </c>
      <c r="E27" s="96"/>
    </row>
    <row r="28" spans="2:5">
      <c r="B28" s="200" t="s">
        <v>61</v>
      </c>
      <c r="C28" s="195">
        <v>200000000</v>
      </c>
      <c r="D28" s="195">
        <v>0</v>
      </c>
      <c r="E28" s="96"/>
    </row>
    <row r="29" spans="2:5">
      <c r="B29" s="201" t="s">
        <v>4023</v>
      </c>
      <c r="C29" s="194">
        <v>200000000</v>
      </c>
      <c r="D29" s="194">
        <v>0</v>
      </c>
      <c r="E29" s="96"/>
    </row>
    <row r="30" spans="2:5">
      <c r="B30" s="200" t="s">
        <v>62</v>
      </c>
      <c r="C30" s="195">
        <v>35486106654.999992</v>
      </c>
      <c r="D30" s="195">
        <v>9611697145.5800018</v>
      </c>
      <c r="E30" s="96"/>
    </row>
    <row r="31" spans="2:5">
      <c r="B31" s="201" t="s">
        <v>4024</v>
      </c>
      <c r="C31" s="194">
        <v>13705285117</v>
      </c>
      <c r="D31" s="194">
        <v>1039176687.27</v>
      </c>
      <c r="E31" s="96"/>
    </row>
    <row r="32" spans="2:5">
      <c r="B32" s="202" t="s">
        <v>958</v>
      </c>
      <c r="C32" s="195">
        <v>20869728</v>
      </c>
      <c r="D32" s="195">
        <v>0</v>
      </c>
      <c r="E32" s="96"/>
    </row>
    <row r="33" spans="2:5">
      <c r="B33" s="202" t="s">
        <v>1050</v>
      </c>
      <c r="C33" s="195">
        <v>150000000</v>
      </c>
      <c r="D33" s="195">
        <v>143117005.66999999</v>
      </c>
      <c r="E33" s="96"/>
    </row>
    <row r="34" spans="2:5">
      <c r="B34" s="202" t="s">
        <v>710</v>
      </c>
      <c r="C34" s="195">
        <v>70000000</v>
      </c>
      <c r="D34" s="195">
        <v>29140711.579999998</v>
      </c>
      <c r="E34" s="96"/>
    </row>
    <row r="35" spans="2:5">
      <c r="B35" s="202" t="s">
        <v>3365</v>
      </c>
      <c r="C35" s="195">
        <v>1953000000</v>
      </c>
      <c r="D35" s="195">
        <v>866918970.01999998</v>
      </c>
      <c r="E35" s="96"/>
    </row>
    <row r="36" spans="2:5">
      <c r="B36" s="202" t="s">
        <v>4036</v>
      </c>
      <c r="C36" s="195">
        <v>11511415389</v>
      </c>
      <c r="D36" s="195">
        <v>0</v>
      </c>
      <c r="E36" s="96"/>
    </row>
    <row r="37" spans="2:5">
      <c r="B37" s="201" t="s">
        <v>4025</v>
      </c>
      <c r="C37" s="194">
        <v>14707033046.000002</v>
      </c>
      <c r="D37" s="194">
        <v>5551125565.7400007</v>
      </c>
      <c r="E37" s="96"/>
    </row>
    <row r="38" spans="2:5">
      <c r="B38" s="202" t="s">
        <v>829</v>
      </c>
      <c r="C38" s="195">
        <v>165405713</v>
      </c>
      <c r="D38" s="195">
        <v>87615608.340000004</v>
      </c>
      <c r="E38" s="96"/>
    </row>
    <row r="39" spans="2:5">
      <c r="B39" s="202" t="s">
        <v>856</v>
      </c>
      <c r="C39" s="195">
        <v>174093174</v>
      </c>
      <c r="D39" s="195">
        <v>168165472.03999999</v>
      </c>
      <c r="E39" s="96"/>
    </row>
    <row r="40" spans="2:5">
      <c r="B40" s="202" t="s">
        <v>858</v>
      </c>
      <c r="C40" s="195">
        <v>48368948</v>
      </c>
      <c r="D40" s="195">
        <v>26898765.59</v>
      </c>
      <c r="E40" s="96"/>
    </row>
    <row r="41" spans="2:5">
      <c r="B41" s="202" t="s">
        <v>700</v>
      </c>
      <c r="C41" s="195">
        <v>146192519</v>
      </c>
      <c r="D41" s="195">
        <v>121354493.94</v>
      </c>
      <c r="E41" s="96"/>
    </row>
    <row r="42" spans="2:5">
      <c r="B42" s="202" t="s">
        <v>650</v>
      </c>
      <c r="C42" s="195">
        <v>455745192</v>
      </c>
      <c r="D42" s="195">
        <v>79492796.969999999</v>
      </c>
      <c r="E42" s="96"/>
    </row>
    <row r="43" spans="2:5">
      <c r="B43" s="202" t="s">
        <v>641</v>
      </c>
      <c r="C43" s="195">
        <v>1068194063</v>
      </c>
      <c r="D43" s="195">
        <v>370964758.69000006</v>
      </c>
      <c r="E43" s="96"/>
    </row>
    <row r="44" spans="2:5">
      <c r="B44" s="202" t="s">
        <v>1102</v>
      </c>
      <c r="C44" s="195">
        <v>1677973</v>
      </c>
      <c r="D44" s="195">
        <v>0</v>
      </c>
      <c r="E44" s="96"/>
    </row>
    <row r="45" spans="2:5">
      <c r="B45" s="202" t="s">
        <v>1121</v>
      </c>
      <c r="C45" s="195">
        <v>1609905750</v>
      </c>
      <c r="D45" s="195">
        <v>1233705226.71</v>
      </c>
      <c r="E45" s="96"/>
    </row>
    <row r="46" spans="2:5">
      <c r="B46" s="202" t="s">
        <v>1109</v>
      </c>
      <c r="C46" s="195">
        <v>27475541</v>
      </c>
      <c r="D46" s="195">
        <v>6430386.0599999996</v>
      </c>
      <c r="E46" s="96"/>
    </row>
    <row r="47" spans="2:5">
      <c r="B47" s="202" t="s">
        <v>1104</v>
      </c>
      <c r="C47" s="195">
        <v>47371209</v>
      </c>
      <c r="D47" s="195">
        <v>23370556.140000001</v>
      </c>
      <c r="E47" s="96"/>
    </row>
    <row r="48" spans="2:5">
      <c r="B48" s="202" t="s">
        <v>1100</v>
      </c>
      <c r="C48" s="195">
        <v>60482337</v>
      </c>
      <c r="D48" s="195">
        <v>50174592.420000002</v>
      </c>
      <c r="E48" s="96"/>
    </row>
    <row r="49" spans="2:5">
      <c r="B49" s="202" t="s">
        <v>1123</v>
      </c>
      <c r="C49" s="195">
        <v>776359292</v>
      </c>
      <c r="D49" s="195">
        <v>275732657.09000003</v>
      </c>
      <c r="E49" s="96"/>
    </row>
    <row r="50" spans="2:5">
      <c r="B50" s="202" t="s">
        <v>1068</v>
      </c>
      <c r="C50" s="195">
        <v>564723376</v>
      </c>
      <c r="D50" s="195">
        <v>210151271.20999998</v>
      </c>
      <c r="E50" s="96"/>
    </row>
    <row r="51" spans="2:5">
      <c r="B51" s="202" t="s">
        <v>1124</v>
      </c>
      <c r="C51" s="195">
        <v>298973167</v>
      </c>
      <c r="D51" s="195">
        <v>140685222.38</v>
      </c>
      <c r="E51" s="96"/>
    </row>
    <row r="52" spans="2:5">
      <c r="B52" s="202" t="s">
        <v>1126</v>
      </c>
      <c r="C52" s="195">
        <v>287971278</v>
      </c>
      <c r="D52" s="195">
        <v>68988299.99000001</v>
      </c>
      <c r="E52" s="96"/>
    </row>
    <row r="53" spans="2:5">
      <c r="B53" s="202" t="s">
        <v>1127</v>
      </c>
      <c r="C53" s="195">
        <v>312623289</v>
      </c>
      <c r="D53" s="195">
        <v>107943310.40000001</v>
      </c>
      <c r="E53" s="96"/>
    </row>
    <row r="54" spans="2:5">
      <c r="B54" s="202" t="s">
        <v>1078</v>
      </c>
      <c r="C54" s="195">
        <v>103146989</v>
      </c>
      <c r="D54" s="195">
        <v>82953336.420000002</v>
      </c>
      <c r="E54" s="96"/>
    </row>
    <row r="55" spans="2:5">
      <c r="B55" s="202" t="s">
        <v>1129</v>
      </c>
      <c r="C55" s="195">
        <v>435636908</v>
      </c>
      <c r="D55" s="195">
        <v>107900403.55000001</v>
      </c>
      <c r="E55" s="96"/>
    </row>
    <row r="56" spans="2:5">
      <c r="B56" s="202" t="s">
        <v>1120</v>
      </c>
      <c r="C56" s="195">
        <v>5369782230.0600004</v>
      </c>
      <c r="D56" s="195">
        <v>585510151.2700001</v>
      </c>
      <c r="E56" s="96"/>
    </row>
    <row r="57" spans="2:5">
      <c r="B57" s="202" t="s">
        <v>2686</v>
      </c>
      <c r="C57" s="195">
        <v>108369312</v>
      </c>
      <c r="D57" s="195">
        <v>54000000</v>
      </c>
      <c r="E57" s="96"/>
    </row>
    <row r="58" spans="2:5">
      <c r="B58" s="202" t="s">
        <v>2688</v>
      </c>
      <c r="C58" s="195">
        <v>74238564</v>
      </c>
      <c r="D58" s="195">
        <v>71534995.530000001</v>
      </c>
      <c r="E58" s="96"/>
    </row>
    <row r="59" spans="2:5">
      <c r="B59" s="202" t="s">
        <v>2690</v>
      </c>
      <c r="C59" s="195">
        <v>72315609</v>
      </c>
      <c r="D59" s="195">
        <v>0</v>
      </c>
      <c r="E59" s="96"/>
    </row>
    <row r="60" spans="2:5">
      <c r="B60" s="202" t="s">
        <v>2610</v>
      </c>
      <c r="C60" s="195">
        <v>49592450</v>
      </c>
      <c r="D60" s="195">
        <v>40000000</v>
      </c>
      <c r="E60" s="96"/>
    </row>
    <row r="61" spans="2:5">
      <c r="B61" s="202" t="s">
        <v>2987</v>
      </c>
      <c r="C61" s="195">
        <v>50427416</v>
      </c>
      <c r="D61" s="195">
        <v>32000000</v>
      </c>
      <c r="E61" s="96"/>
    </row>
    <row r="62" spans="2:5">
      <c r="B62" s="202" t="s">
        <v>2691</v>
      </c>
      <c r="C62" s="195">
        <v>117354553</v>
      </c>
      <c r="D62" s="195">
        <v>40000000</v>
      </c>
      <c r="E62" s="96"/>
    </row>
    <row r="63" spans="2:5">
      <c r="B63" s="202" t="s">
        <v>3021</v>
      </c>
      <c r="C63" s="195">
        <v>127138214</v>
      </c>
      <c r="D63" s="195">
        <v>68000000</v>
      </c>
    </row>
    <row r="64" spans="2:5">
      <c r="B64" s="202" t="s">
        <v>2693</v>
      </c>
      <c r="C64" s="195">
        <v>15169538</v>
      </c>
      <c r="D64" s="195">
        <v>12986969.74</v>
      </c>
    </row>
    <row r="65" spans="2:4" ht="13.15" customHeight="1">
      <c r="B65" s="202" t="s">
        <v>3023</v>
      </c>
      <c r="C65" s="195">
        <v>32242984</v>
      </c>
      <c r="D65" s="195">
        <v>20000000</v>
      </c>
    </row>
    <row r="66" spans="2:4" ht="15" customHeight="1">
      <c r="B66" s="202" t="s">
        <v>2679</v>
      </c>
      <c r="C66" s="195">
        <v>41124141</v>
      </c>
      <c r="D66" s="195">
        <v>40000000</v>
      </c>
    </row>
    <row r="67" spans="2:4" ht="16.149999999999999" customHeight="1">
      <c r="B67" s="202" t="s">
        <v>2644</v>
      </c>
      <c r="C67" s="195">
        <v>52786180</v>
      </c>
      <c r="D67" s="195">
        <v>19709059.969999999</v>
      </c>
    </row>
    <row r="68" spans="2:4" ht="14.45" customHeight="1">
      <c r="B68" s="202" t="s">
        <v>2680</v>
      </c>
      <c r="C68" s="195">
        <v>24531943</v>
      </c>
      <c r="D68" s="195">
        <v>16000000</v>
      </c>
    </row>
    <row r="69" spans="2:4">
      <c r="B69" s="202" t="s">
        <v>3005</v>
      </c>
      <c r="C69" s="195">
        <v>37132916</v>
      </c>
      <c r="D69" s="195">
        <v>28073790.07</v>
      </c>
    </row>
    <row r="70" spans="2:4">
      <c r="B70" s="202" t="s">
        <v>2682</v>
      </c>
      <c r="C70" s="195">
        <v>65973892</v>
      </c>
      <c r="D70" s="195">
        <v>64972035</v>
      </c>
    </row>
    <row r="71" spans="2:4">
      <c r="B71" s="202" t="s">
        <v>2673</v>
      </c>
      <c r="C71" s="195">
        <v>344650178</v>
      </c>
      <c r="D71" s="195">
        <v>161959749.59</v>
      </c>
    </row>
    <row r="72" spans="2:4">
      <c r="B72" s="202" t="s">
        <v>2674</v>
      </c>
      <c r="C72" s="195">
        <v>68923219</v>
      </c>
      <c r="D72" s="195">
        <v>36925793.93</v>
      </c>
    </row>
    <row r="73" spans="2:4">
      <c r="B73" s="202" t="s">
        <v>3009</v>
      </c>
      <c r="C73" s="195">
        <v>36216053</v>
      </c>
      <c r="D73" s="195">
        <v>31441154.539999999</v>
      </c>
    </row>
    <row r="74" spans="2:4">
      <c r="B74" s="202" t="s">
        <v>3011</v>
      </c>
      <c r="C74" s="195">
        <v>55775779</v>
      </c>
      <c r="D74" s="195">
        <v>55000000</v>
      </c>
    </row>
    <row r="75" spans="2:4">
      <c r="B75" s="202" t="s">
        <v>2989</v>
      </c>
      <c r="C75" s="195">
        <v>39272261</v>
      </c>
      <c r="D75" s="195">
        <v>486252.89</v>
      </c>
    </row>
    <row r="76" spans="2:4">
      <c r="B76" s="202" t="s">
        <v>2613</v>
      </c>
      <c r="C76" s="195">
        <v>119701443</v>
      </c>
      <c r="D76" s="195">
        <v>82862214.129999995</v>
      </c>
    </row>
    <row r="77" spans="2:4">
      <c r="B77" s="202" t="s">
        <v>2615</v>
      </c>
      <c r="C77" s="195">
        <v>169161060</v>
      </c>
      <c r="D77" s="195">
        <v>43000000</v>
      </c>
    </row>
    <row r="78" spans="2:4">
      <c r="B78" s="202" t="s">
        <v>2692</v>
      </c>
      <c r="C78" s="195">
        <v>257485443</v>
      </c>
      <c r="D78" s="195">
        <v>92000000</v>
      </c>
    </row>
    <row r="79" spans="2:4">
      <c r="B79" s="202" t="s">
        <v>2983</v>
      </c>
      <c r="C79" s="195">
        <v>10836293</v>
      </c>
      <c r="D79" s="195">
        <v>10051584.199999999</v>
      </c>
    </row>
    <row r="80" spans="2:4">
      <c r="B80" s="202" t="s">
        <v>3438</v>
      </c>
      <c r="C80" s="195">
        <v>782484656.93999994</v>
      </c>
      <c r="D80" s="195">
        <v>782084656.93999994</v>
      </c>
    </row>
    <row r="81" spans="2:4">
      <c r="B81" s="201" t="s">
        <v>4026</v>
      </c>
      <c r="C81" s="194">
        <v>2301443186.1499996</v>
      </c>
      <c r="D81" s="194">
        <v>1910013881.6500001</v>
      </c>
    </row>
    <row r="82" spans="2:4">
      <c r="B82" s="202" t="s">
        <v>707</v>
      </c>
      <c r="C82" s="195">
        <v>266924973</v>
      </c>
      <c r="D82" s="195">
        <v>220692030.12</v>
      </c>
    </row>
    <row r="83" spans="2:4">
      <c r="B83" s="202" t="s">
        <v>941</v>
      </c>
      <c r="C83" s="195">
        <v>115125972</v>
      </c>
      <c r="D83" s="195">
        <v>106110200.62</v>
      </c>
    </row>
    <row r="84" spans="2:4">
      <c r="B84" s="202" t="s">
        <v>708</v>
      </c>
      <c r="C84" s="195">
        <v>102035793</v>
      </c>
      <c r="D84" s="195">
        <v>81893977.060000002</v>
      </c>
    </row>
    <row r="85" spans="2:4">
      <c r="B85" s="202" t="s">
        <v>771</v>
      </c>
      <c r="C85" s="195">
        <v>25000000</v>
      </c>
      <c r="D85" s="195">
        <v>23682386.5</v>
      </c>
    </row>
    <row r="86" spans="2:4">
      <c r="B86" s="202" t="s">
        <v>926</v>
      </c>
      <c r="C86" s="195">
        <v>204992952</v>
      </c>
      <c r="D86" s="195">
        <v>199135862.37</v>
      </c>
    </row>
    <row r="87" spans="2:4">
      <c r="B87" s="202" t="s">
        <v>1117</v>
      </c>
      <c r="C87" s="195">
        <v>324258309</v>
      </c>
      <c r="D87" s="195">
        <v>324258309</v>
      </c>
    </row>
    <row r="88" spans="2:4">
      <c r="B88" s="202" t="s">
        <v>1030</v>
      </c>
      <c r="C88" s="195">
        <v>9603433</v>
      </c>
      <c r="D88" s="195">
        <v>9603433</v>
      </c>
    </row>
    <row r="89" spans="2:4">
      <c r="B89" s="202" t="s">
        <v>2583</v>
      </c>
      <c r="C89" s="195">
        <v>50000000</v>
      </c>
      <c r="D89" s="195">
        <v>0</v>
      </c>
    </row>
    <row r="90" spans="2:4">
      <c r="B90" s="202" t="s">
        <v>3211</v>
      </c>
      <c r="C90" s="195">
        <v>60000000</v>
      </c>
      <c r="D90" s="195">
        <v>0</v>
      </c>
    </row>
    <row r="91" spans="2:4">
      <c r="B91" s="202" t="s">
        <v>3432</v>
      </c>
      <c r="C91" s="195">
        <v>62951107.869999997</v>
      </c>
      <c r="D91" s="195">
        <v>62951107.869999997</v>
      </c>
    </row>
    <row r="92" spans="2:4">
      <c r="B92" s="202" t="s">
        <v>3436</v>
      </c>
      <c r="C92" s="195">
        <v>231236955.62</v>
      </c>
      <c r="D92" s="195">
        <v>231236955.62</v>
      </c>
    </row>
    <row r="93" spans="2:4">
      <c r="B93" s="202" t="s">
        <v>3430</v>
      </c>
      <c r="C93" s="195">
        <v>541000000</v>
      </c>
      <c r="D93" s="195">
        <v>353022197.51999998</v>
      </c>
    </row>
    <row r="94" spans="2:4">
      <c r="B94" s="202" t="s">
        <v>3425</v>
      </c>
      <c r="C94" s="195">
        <v>14422574.66</v>
      </c>
      <c r="D94" s="195">
        <v>14422574.66</v>
      </c>
    </row>
    <row r="95" spans="2:4">
      <c r="B95" s="202" t="s">
        <v>1044</v>
      </c>
      <c r="C95" s="195">
        <v>18891116</v>
      </c>
      <c r="D95" s="195">
        <v>8004847.3099999996</v>
      </c>
    </row>
    <row r="96" spans="2:4">
      <c r="B96" s="202" t="s">
        <v>1049</v>
      </c>
      <c r="C96" s="195">
        <v>275000000</v>
      </c>
      <c r="D96" s="195">
        <v>275000000</v>
      </c>
    </row>
    <row r="97" spans="2:4" ht="27" customHeight="1">
      <c r="B97" s="201" t="s">
        <v>4027</v>
      </c>
      <c r="C97" s="194">
        <v>482945146.84000003</v>
      </c>
      <c r="D97" s="194">
        <v>97315021.569999993</v>
      </c>
    </row>
    <row r="98" spans="2:4">
      <c r="B98" s="202" t="s">
        <v>1021</v>
      </c>
      <c r="C98" s="195">
        <v>7853337</v>
      </c>
      <c r="D98" s="195">
        <v>7853337</v>
      </c>
    </row>
    <row r="99" spans="2:4" ht="19.899999999999999" customHeight="1">
      <c r="B99" s="202" t="s">
        <v>1023</v>
      </c>
      <c r="C99" s="195">
        <v>13329593</v>
      </c>
      <c r="D99" s="195">
        <v>13329593</v>
      </c>
    </row>
    <row r="100" spans="2:4">
      <c r="B100" s="202" t="s">
        <v>1025</v>
      </c>
      <c r="C100" s="195">
        <v>19343374</v>
      </c>
      <c r="D100" s="195">
        <v>19343374</v>
      </c>
    </row>
    <row r="101" spans="2:4">
      <c r="B101" s="202" t="s">
        <v>1026</v>
      </c>
      <c r="C101" s="195">
        <v>5830571</v>
      </c>
      <c r="D101" s="195">
        <v>5830571</v>
      </c>
    </row>
    <row r="102" spans="2:4">
      <c r="B102" s="202" t="s">
        <v>2586</v>
      </c>
      <c r="C102" s="195">
        <v>100000000</v>
      </c>
      <c r="D102" s="195">
        <v>0</v>
      </c>
    </row>
    <row r="103" spans="2:4">
      <c r="B103" s="202" t="s">
        <v>3058</v>
      </c>
      <c r="C103" s="195">
        <v>25000000</v>
      </c>
      <c r="D103" s="195">
        <v>17000000</v>
      </c>
    </row>
    <row r="104" spans="2:4">
      <c r="B104" s="202" t="s">
        <v>3122</v>
      </c>
      <c r="C104" s="195">
        <v>30000000</v>
      </c>
      <c r="D104" s="195">
        <v>8507625.2400000002</v>
      </c>
    </row>
    <row r="105" spans="2:4">
      <c r="B105" s="202" t="s">
        <v>3215</v>
      </c>
      <c r="C105" s="195">
        <v>100000000</v>
      </c>
      <c r="D105" s="195">
        <v>0</v>
      </c>
    </row>
    <row r="106" spans="2:4">
      <c r="B106" s="202" t="s">
        <v>2647</v>
      </c>
      <c r="C106" s="195">
        <v>60000000</v>
      </c>
      <c r="D106" s="195">
        <v>25450521.329999998</v>
      </c>
    </row>
    <row r="107" spans="2:4">
      <c r="B107" s="202" t="s">
        <v>3427</v>
      </c>
      <c r="C107" s="195">
        <v>121588271.84</v>
      </c>
      <c r="D107" s="195">
        <v>0</v>
      </c>
    </row>
    <row r="108" spans="2:4">
      <c r="B108" s="201" t="s">
        <v>4028</v>
      </c>
      <c r="C108" s="194">
        <v>3258256630.02</v>
      </c>
      <c r="D108" s="194">
        <v>337856573.97000003</v>
      </c>
    </row>
    <row r="109" spans="2:4">
      <c r="B109" s="202" t="s">
        <v>1054</v>
      </c>
      <c r="C109" s="195">
        <v>7881779</v>
      </c>
      <c r="D109" s="195">
        <v>6305422.6500000004</v>
      </c>
    </row>
    <row r="110" spans="2:4">
      <c r="B110" s="202" t="s">
        <v>1925</v>
      </c>
      <c r="C110" s="195">
        <v>90242267</v>
      </c>
      <c r="D110" s="195">
        <v>90242266.400000006</v>
      </c>
    </row>
    <row r="111" spans="2:4">
      <c r="B111" s="202" t="s">
        <v>3283</v>
      </c>
      <c r="C111" s="195">
        <v>15000000</v>
      </c>
      <c r="D111" s="195">
        <v>0</v>
      </c>
    </row>
    <row r="112" spans="2:4">
      <c r="B112" s="202" t="s">
        <v>3193</v>
      </c>
      <c r="C112" s="195">
        <v>20000000</v>
      </c>
      <c r="D112" s="195">
        <v>0</v>
      </c>
    </row>
    <row r="113" spans="2:4">
      <c r="B113" s="202" t="s">
        <v>3312</v>
      </c>
      <c r="C113" s="195">
        <v>5877489</v>
      </c>
      <c r="D113" s="195">
        <v>0</v>
      </c>
    </row>
    <row r="114" spans="2:4">
      <c r="B114" s="202" t="s">
        <v>3195</v>
      </c>
      <c r="C114" s="195">
        <v>20000000</v>
      </c>
      <c r="D114" s="195">
        <v>0</v>
      </c>
    </row>
    <row r="115" spans="2:4">
      <c r="B115" s="202" t="s">
        <v>3050</v>
      </c>
      <c r="C115" s="195">
        <v>10000000</v>
      </c>
      <c r="D115" s="195">
        <v>10000000</v>
      </c>
    </row>
    <row r="116" spans="2:4">
      <c r="B116" s="202" t="s">
        <v>3245</v>
      </c>
      <c r="C116" s="195">
        <v>20000000</v>
      </c>
      <c r="D116" s="195">
        <v>16696073.539999999</v>
      </c>
    </row>
    <row r="117" spans="2:4">
      <c r="B117" s="202" t="s">
        <v>3285</v>
      </c>
      <c r="C117" s="195">
        <v>30000000</v>
      </c>
      <c r="D117" s="195">
        <v>0</v>
      </c>
    </row>
    <row r="118" spans="2:4">
      <c r="B118" s="202" t="s">
        <v>3316</v>
      </c>
      <c r="C118" s="195">
        <v>34108547</v>
      </c>
      <c r="D118" s="195">
        <v>0</v>
      </c>
    </row>
    <row r="119" spans="2:4">
      <c r="B119" s="202" t="s">
        <v>3084</v>
      </c>
      <c r="C119" s="195">
        <v>11000000</v>
      </c>
      <c r="D119" s="195">
        <v>0</v>
      </c>
    </row>
    <row r="120" spans="2:4">
      <c r="B120" s="202" t="s">
        <v>3360</v>
      </c>
      <c r="C120" s="195">
        <v>20000000</v>
      </c>
      <c r="D120" s="195">
        <v>10408062</v>
      </c>
    </row>
    <row r="121" spans="2:4">
      <c r="B121" s="202" t="s">
        <v>3287</v>
      </c>
      <c r="C121" s="195">
        <v>15000000</v>
      </c>
      <c r="D121" s="195">
        <v>0</v>
      </c>
    </row>
    <row r="122" spans="2:4">
      <c r="B122" s="202" t="s">
        <v>3201</v>
      </c>
      <c r="C122" s="195">
        <v>10000000</v>
      </c>
      <c r="D122" s="195">
        <v>0</v>
      </c>
    </row>
    <row r="123" spans="2:4">
      <c r="B123" s="202" t="s">
        <v>3247</v>
      </c>
      <c r="C123" s="195">
        <v>11600000</v>
      </c>
      <c r="D123" s="195">
        <v>11600000</v>
      </c>
    </row>
    <row r="124" spans="2:4">
      <c r="B124" s="202" t="s">
        <v>3251</v>
      </c>
      <c r="C124" s="195">
        <v>12300000</v>
      </c>
      <c r="D124" s="195">
        <v>12300000</v>
      </c>
    </row>
    <row r="125" spans="2:4">
      <c r="B125" s="202" t="s">
        <v>3105</v>
      </c>
      <c r="C125" s="195">
        <v>15000000</v>
      </c>
      <c r="D125" s="195">
        <v>0</v>
      </c>
    </row>
    <row r="126" spans="2:4">
      <c r="B126" s="202" t="s">
        <v>3239</v>
      </c>
      <c r="C126" s="195">
        <v>25433950</v>
      </c>
      <c r="D126" s="195">
        <v>0</v>
      </c>
    </row>
    <row r="127" spans="2:4">
      <c r="B127" s="202" t="s">
        <v>3241</v>
      </c>
      <c r="C127" s="195">
        <v>20000000</v>
      </c>
      <c r="D127" s="195">
        <v>0</v>
      </c>
    </row>
    <row r="128" spans="2:4">
      <c r="B128" s="202" t="s">
        <v>3207</v>
      </c>
      <c r="C128" s="195">
        <v>20000000</v>
      </c>
      <c r="D128" s="195">
        <v>0</v>
      </c>
    </row>
    <row r="129" spans="2:4">
      <c r="B129" s="202" t="s">
        <v>3298</v>
      </c>
      <c r="C129" s="195">
        <v>25000000</v>
      </c>
      <c r="D129" s="195">
        <v>0</v>
      </c>
    </row>
    <row r="130" spans="2:4">
      <c r="B130" s="202" t="s">
        <v>3427</v>
      </c>
      <c r="C130" s="195">
        <v>23879729.020000003</v>
      </c>
      <c r="D130" s="195">
        <v>0</v>
      </c>
    </row>
    <row r="131" spans="2:4">
      <c r="B131" s="202" t="s">
        <v>3391</v>
      </c>
      <c r="C131" s="195">
        <v>2225932869</v>
      </c>
      <c r="D131" s="195">
        <v>0</v>
      </c>
    </row>
    <row r="132" spans="2:4">
      <c r="B132" s="202" t="s">
        <v>3452</v>
      </c>
      <c r="C132" s="195">
        <v>270000000</v>
      </c>
      <c r="D132" s="195">
        <v>180304749.38</v>
      </c>
    </row>
    <row r="133" spans="2:4">
      <c r="B133" s="202" t="s">
        <v>3434</v>
      </c>
      <c r="C133" s="195">
        <v>300000000</v>
      </c>
      <c r="D133" s="195">
        <v>0</v>
      </c>
    </row>
    <row r="134" spans="2:4">
      <c r="B134" s="201" t="s">
        <v>4029</v>
      </c>
      <c r="C134" s="194">
        <v>1031143528.99</v>
      </c>
      <c r="D134" s="194">
        <v>676209415.38</v>
      </c>
    </row>
    <row r="135" spans="2:4">
      <c r="B135" s="202" t="s">
        <v>635</v>
      </c>
      <c r="C135" s="195">
        <v>50861077</v>
      </c>
      <c r="D135" s="195">
        <v>11152396.65</v>
      </c>
    </row>
    <row r="136" spans="2:4">
      <c r="B136" s="202" t="s">
        <v>3554</v>
      </c>
      <c r="C136" s="195">
        <v>539458884</v>
      </c>
      <c r="D136" s="195">
        <v>539458884</v>
      </c>
    </row>
    <row r="137" spans="2:4">
      <c r="B137" s="202" t="s">
        <v>674</v>
      </c>
      <c r="C137" s="195">
        <v>100000000</v>
      </c>
      <c r="D137" s="195">
        <v>0</v>
      </c>
    </row>
    <row r="138" spans="2:4">
      <c r="B138" s="202" t="s">
        <v>1923</v>
      </c>
      <c r="C138" s="195">
        <v>37249052</v>
      </c>
      <c r="D138" s="195">
        <v>0</v>
      </c>
    </row>
    <row r="139" spans="2:4">
      <c r="B139" s="202" t="s">
        <v>2143</v>
      </c>
      <c r="C139" s="195">
        <v>7000000</v>
      </c>
      <c r="D139" s="195">
        <v>0</v>
      </c>
    </row>
    <row r="140" spans="2:4">
      <c r="B140" s="202" t="s">
        <v>1919</v>
      </c>
      <c r="C140" s="195">
        <v>39321294</v>
      </c>
      <c r="D140" s="195">
        <v>27200390.75</v>
      </c>
    </row>
    <row r="141" spans="2:4">
      <c r="B141" s="202" t="s">
        <v>922</v>
      </c>
      <c r="C141" s="195">
        <v>5000000</v>
      </c>
      <c r="D141" s="195">
        <v>0</v>
      </c>
    </row>
    <row r="142" spans="2:4">
      <c r="B142" s="202" t="s">
        <v>996</v>
      </c>
      <c r="C142" s="195">
        <v>8607582</v>
      </c>
      <c r="D142" s="195">
        <v>8607582</v>
      </c>
    </row>
    <row r="143" spans="2:4">
      <c r="B143" s="202" t="s">
        <v>646</v>
      </c>
      <c r="C143" s="195">
        <v>93603888</v>
      </c>
      <c r="D143" s="195">
        <v>82635243.599999994</v>
      </c>
    </row>
    <row r="144" spans="2:4">
      <c r="B144" s="202" t="s">
        <v>2582</v>
      </c>
      <c r="C144" s="195">
        <v>2676046</v>
      </c>
      <c r="D144" s="195">
        <v>0</v>
      </c>
    </row>
    <row r="145" spans="2:4">
      <c r="B145" s="202" t="s">
        <v>3442</v>
      </c>
      <c r="C145" s="195">
        <v>3153003.25</v>
      </c>
      <c r="D145" s="195">
        <v>2522402.6</v>
      </c>
    </row>
    <row r="146" spans="2:4">
      <c r="B146" s="202" t="s">
        <v>3450</v>
      </c>
      <c r="C146" s="195">
        <v>5790644.7199999997</v>
      </c>
      <c r="D146" s="195">
        <v>4632515.78</v>
      </c>
    </row>
    <row r="147" spans="2:4">
      <c r="B147" s="202" t="s">
        <v>3417</v>
      </c>
      <c r="C147" s="195">
        <v>20000000</v>
      </c>
      <c r="D147" s="195">
        <v>0</v>
      </c>
    </row>
    <row r="148" spans="2:4">
      <c r="B148" s="202" t="s">
        <v>3454</v>
      </c>
      <c r="C148" s="195">
        <v>9462000</v>
      </c>
      <c r="D148" s="195">
        <v>0</v>
      </c>
    </row>
    <row r="149" spans="2:4">
      <c r="B149" s="202" t="s">
        <v>3456</v>
      </c>
      <c r="C149" s="195">
        <v>9462000</v>
      </c>
      <c r="D149" s="195">
        <v>0</v>
      </c>
    </row>
    <row r="150" spans="2:4">
      <c r="B150" s="202" t="s">
        <v>3412</v>
      </c>
      <c r="C150" s="195">
        <v>9462000</v>
      </c>
      <c r="D150" s="195">
        <v>0</v>
      </c>
    </row>
    <row r="151" spans="2:4">
      <c r="B151" s="202" t="s">
        <v>3458</v>
      </c>
      <c r="C151" s="195">
        <v>9462000</v>
      </c>
      <c r="D151" s="195">
        <v>0</v>
      </c>
    </row>
    <row r="152" spans="2:4">
      <c r="B152" s="202" t="s">
        <v>3440</v>
      </c>
      <c r="C152" s="195">
        <v>9462000</v>
      </c>
      <c r="D152" s="195">
        <v>0</v>
      </c>
    </row>
    <row r="153" spans="2:4">
      <c r="B153" s="202" t="s">
        <v>3419</v>
      </c>
      <c r="C153" s="195">
        <v>9462000</v>
      </c>
      <c r="D153" s="195">
        <v>0</v>
      </c>
    </row>
    <row r="154" spans="2:4">
      <c r="B154" s="202" t="s">
        <v>3444</v>
      </c>
      <c r="C154" s="195">
        <v>9462000</v>
      </c>
      <c r="D154" s="195">
        <v>0</v>
      </c>
    </row>
    <row r="155" spans="2:4">
      <c r="B155" s="202" t="s">
        <v>3446</v>
      </c>
      <c r="C155" s="195">
        <v>9462000</v>
      </c>
      <c r="D155" s="195">
        <v>0</v>
      </c>
    </row>
    <row r="156" spans="2:4">
      <c r="B156" s="202" t="s">
        <v>3448</v>
      </c>
      <c r="C156" s="195">
        <v>9462000</v>
      </c>
      <c r="D156" s="195">
        <v>0</v>
      </c>
    </row>
    <row r="157" spans="2:4" ht="14.45" customHeight="1">
      <c r="B157" s="202" t="s">
        <v>3421</v>
      </c>
      <c r="C157" s="195">
        <v>9462000</v>
      </c>
      <c r="D157" s="195">
        <v>0</v>
      </c>
    </row>
    <row r="158" spans="2:4">
      <c r="B158" s="202" t="s">
        <v>3414</v>
      </c>
      <c r="C158" s="195">
        <v>9462000</v>
      </c>
      <c r="D158" s="195">
        <v>0</v>
      </c>
    </row>
    <row r="159" spans="2:4">
      <c r="B159" s="202" t="s">
        <v>3423</v>
      </c>
      <c r="C159" s="195">
        <v>14340058.02</v>
      </c>
      <c r="D159" s="195">
        <v>0</v>
      </c>
    </row>
    <row r="160" spans="2:4">
      <c r="B160" s="200" t="s">
        <v>74</v>
      </c>
      <c r="C160" s="195">
        <v>500000000</v>
      </c>
      <c r="D160" s="195">
        <v>500000000</v>
      </c>
    </row>
    <row r="161" spans="2:4">
      <c r="B161" s="201" t="s">
        <v>4030</v>
      </c>
      <c r="C161" s="194">
        <v>500000000</v>
      </c>
      <c r="D161" s="194">
        <v>500000000</v>
      </c>
    </row>
    <row r="162" spans="2:4">
      <c r="B162" s="202" t="s">
        <v>2534</v>
      </c>
      <c r="C162" s="195">
        <v>250000000</v>
      </c>
      <c r="D162" s="195">
        <v>250000000</v>
      </c>
    </row>
    <row r="163" spans="2:4">
      <c r="B163" s="202" t="s">
        <v>817</v>
      </c>
      <c r="C163" s="195">
        <v>250000000</v>
      </c>
      <c r="D163" s="195">
        <v>250000000</v>
      </c>
    </row>
    <row r="164" spans="2:4" ht="13.9" customHeight="1">
      <c r="B164" s="34" t="s">
        <v>614</v>
      </c>
      <c r="C164" s="196">
        <v>33075389204</v>
      </c>
      <c r="D164" s="196">
        <v>18800770115.980007</v>
      </c>
    </row>
    <row r="165" spans="2:4">
      <c r="B165" s="15" t="s">
        <v>26</v>
      </c>
      <c r="C165" s="16"/>
      <c r="D165" s="16"/>
    </row>
    <row r="166" spans="2:4" ht="29.45" customHeight="1">
      <c r="B166" s="209" t="s">
        <v>4066</v>
      </c>
      <c r="C166" s="209"/>
      <c r="D166" s="209"/>
    </row>
    <row r="167" spans="2:4">
      <c r="B167" s="45" t="s">
        <v>4031</v>
      </c>
      <c r="C167" s="45"/>
      <c r="D167" s="45"/>
    </row>
    <row r="168" spans="2:4">
      <c r="B168" s="15" t="s">
        <v>46</v>
      </c>
      <c r="C168" s="45"/>
      <c r="D168" s="45"/>
    </row>
  </sheetData>
  <mergeCells count="11">
    <mergeCell ref="B166:D166"/>
    <mergeCell ref="A7:E7"/>
    <mergeCell ref="C11:C12"/>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zoomScale="110" zoomScaleNormal="110" workbookViewId="0">
      <selection activeCell="E28" sqref="E28"/>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1" t="s">
        <v>0</v>
      </c>
      <c r="B1" s="211"/>
      <c r="C1" s="211"/>
      <c r="D1" s="211"/>
      <c r="E1" s="211"/>
      <c r="F1" s="3"/>
      <c r="G1" s="3"/>
    </row>
    <row r="2" spans="1:8" ht="21" customHeight="1">
      <c r="A2" s="212" t="s">
        <v>1</v>
      </c>
      <c r="B2" s="212"/>
      <c r="C2" s="212"/>
      <c r="D2" s="212"/>
      <c r="E2" s="212"/>
      <c r="F2" s="2"/>
      <c r="G2" s="2"/>
    </row>
    <row r="3" spans="1:8" ht="15" customHeight="1">
      <c r="A3" s="219" t="s">
        <v>2</v>
      </c>
      <c r="B3" s="219"/>
      <c r="C3" s="219"/>
      <c r="D3" s="219"/>
      <c r="E3" s="219"/>
      <c r="F3" s="1"/>
      <c r="G3" s="76"/>
    </row>
    <row r="5" spans="1:8" ht="18.75">
      <c r="A5" s="220" t="s">
        <v>29</v>
      </c>
      <c r="B5" s="220"/>
      <c r="C5" s="220"/>
      <c r="D5" s="220"/>
      <c r="E5" s="220"/>
      <c r="F5" s="4"/>
      <c r="G5" s="52"/>
    </row>
    <row r="6" spans="1:8" ht="18.75" customHeight="1">
      <c r="A6" s="221" t="s">
        <v>30</v>
      </c>
      <c r="B6" s="221"/>
      <c r="C6" s="221"/>
      <c r="D6" s="221"/>
      <c r="E6" s="221"/>
      <c r="F6" s="4"/>
      <c r="G6" s="4"/>
    </row>
    <row r="7" spans="1:8" ht="18.75">
      <c r="A7" s="215" t="s">
        <v>4065</v>
      </c>
      <c r="B7" s="215"/>
      <c r="C7" s="215"/>
      <c r="D7" s="215"/>
      <c r="E7" s="215"/>
      <c r="F7" s="12"/>
      <c r="G7" s="53"/>
    </row>
    <row r="8" spans="1:8" ht="15.75">
      <c r="A8" s="223" t="s">
        <v>5</v>
      </c>
      <c r="B8" s="223"/>
      <c r="C8" s="223"/>
      <c r="D8" s="223"/>
      <c r="E8" s="223"/>
      <c r="F8" s="51"/>
      <c r="G8" s="6"/>
    </row>
    <row r="9" spans="1:8">
      <c r="F9" s="12"/>
    </row>
    <row r="10" spans="1:8">
      <c r="F10" s="12"/>
      <c r="G10" s="12"/>
    </row>
    <row r="11" spans="1:8" ht="15" customHeight="1">
      <c r="B11" s="222" t="s">
        <v>6</v>
      </c>
      <c r="C11" s="48" t="s">
        <v>7</v>
      </c>
      <c r="D11" s="218" t="s">
        <v>8</v>
      </c>
    </row>
    <row r="12" spans="1:8" ht="15" customHeight="1">
      <c r="B12" s="222"/>
      <c r="C12" s="50" t="s">
        <v>3067</v>
      </c>
      <c r="D12" s="218"/>
      <c r="E12" s="12"/>
      <c r="F12" s="12"/>
      <c r="G12" s="12"/>
      <c r="H12" s="12"/>
    </row>
    <row r="13" spans="1:8">
      <c r="B13" s="22" t="s">
        <v>14</v>
      </c>
      <c r="C13" s="20">
        <f>+C14+C21</f>
        <v>1418686.51495</v>
      </c>
      <c r="D13" s="114">
        <f>D14+D21</f>
        <v>597588.27212940971</v>
      </c>
      <c r="F13" s="12"/>
      <c r="G13" s="12"/>
      <c r="H13" s="12"/>
    </row>
    <row r="14" spans="1:8">
      <c r="B14" s="23" t="s">
        <v>15</v>
      </c>
      <c r="C14" s="88">
        <f>SUM(C15:C20)</f>
        <v>1217765.8743179999</v>
      </c>
      <c r="D14" s="115">
        <f>SUM(D15:D20)</f>
        <v>532586.77079798968</v>
      </c>
      <c r="F14" s="12"/>
      <c r="G14" s="12"/>
      <c r="H14" s="12"/>
    </row>
    <row r="15" spans="1:8" ht="12.75" customHeight="1">
      <c r="B15" s="24" t="s">
        <v>31</v>
      </c>
      <c r="C15" s="86">
        <v>486795.80974900001</v>
      </c>
      <c r="D15" s="113">
        <v>191288.67772187974</v>
      </c>
      <c r="E15" s="21"/>
      <c r="F15" s="12"/>
      <c r="G15" s="12"/>
      <c r="H15" s="12"/>
    </row>
    <row r="16" spans="1:8">
      <c r="B16" s="24" t="s">
        <v>32</v>
      </c>
      <c r="C16" s="86">
        <v>73535.970560999995</v>
      </c>
      <c r="D16" s="113">
        <v>35144.724737179989</v>
      </c>
      <c r="E16" s="134"/>
      <c r="F16" s="12"/>
      <c r="G16" s="12"/>
    </row>
    <row r="17" spans="2:14">
      <c r="B17" s="24" t="s">
        <v>16</v>
      </c>
      <c r="C17" s="86">
        <v>263816.79430499999</v>
      </c>
      <c r="D17" s="113">
        <v>110064.98382358001</v>
      </c>
      <c r="E17" s="21"/>
      <c r="F17" s="12"/>
      <c r="G17" s="12"/>
    </row>
    <row r="18" spans="2:14">
      <c r="B18" s="24" t="s">
        <v>33</v>
      </c>
      <c r="C18" s="77">
        <v>14201.85</v>
      </c>
      <c r="D18" s="113">
        <v>11443.342041470001</v>
      </c>
      <c r="E18" s="74"/>
      <c r="F18" s="12"/>
      <c r="G18" s="12"/>
    </row>
    <row r="19" spans="2:14">
      <c r="B19" s="24" t="s">
        <v>34</v>
      </c>
      <c r="C19" s="86">
        <v>379413.09040300001</v>
      </c>
      <c r="D19" s="113">
        <v>184600.55018891999</v>
      </c>
      <c r="E19" s="21"/>
      <c r="F19" s="12"/>
      <c r="G19" s="12"/>
    </row>
    <row r="20" spans="2:14">
      <c r="B20" s="24" t="s">
        <v>35</v>
      </c>
      <c r="C20" s="86">
        <v>2.3593000000000002</v>
      </c>
      <c r="D20" s="113">
        <v>44.492284959999999</v>
      </c>
      <c r="E20" s="21"/>
      <c r="F20" s="12"/>
      <c r="G20" s="12"/>
      <c r="I20" s="12"/>
    </row>
    <row r="21" spans="2:14">
      <c r="B21" s="23" t="s">
        <v>17</v>
      </c>
      <c r="C21" s="88">
        <f>SUM(C22:C27)</f>
        <v>200920.640632</v>
      </c>
      <c r="D21" s="115">
        <f>SUM(D22:D27)</f>
        <v>65001.501331420004</v>
      </c>
      <c r="E21" s="21"/>
      <c r="F21" s="12"/>
      <c r="G21" s="12"/>
      <c r="H21" s="12"/>
    </row>
    <row r="22" spans="2:14">
      <c r="B22" s="24" t="s">
        <v>36</v>
      </c>
      <c r="C22" s="86">
        <v>75124.304564999999</v>
      </c>
      <c r="D22" s="113">
        <v>19140.351926999982</v>
      </c>
      <c r="E22" s="21"/>
      <c r="F22" s="12"/>
      <c r="G22" s="12"/>
      <c r="H22" s="44"/>
    </row>
    <row r="23" spans="2:14">
      <c r="B23" s="24" t="s">
        <v>37</v>
      </c>
      <c r="C23" s="86">
        <v>57840.512900000002</v>
      </c>
      <c r="D23" s="113">
        <v>17133.509369200015</v>
      </c>
      <c r="E23" s="21"/>
      <c r="F23" s="12"/>
      <c r="G23" s="12"/>
    </row>
    <row r="24" spans="2:14">
      <c r="B24" s="24" t="s">
        <v>38</v>
      </c>
      <c r="C24" s="86">
        <v>9.1426029999999994</v>
      </c>
      <c r="D24" s="113">
        <v>5.9167251099999998</v>
      </c>
      <c r="E24" s="21"/>
      <c r="F24" s="12"/>
      <c r="G24" s="12"/>
    </row>
    <row r="25" spans="2:14">
      <c r="B25" s="24" t="s">
        <v>39</v>
      </c>
      <c r="C25" s="86">
        <v>2087.679447</v>
      </c>
      <c r="D25" s="113">
        <v>1114.4740559899999</v>
      </c>
      <c r="E25" s="21"/>
      <c r="F25" s="12"/>
      <c r="G25" s="12"/>
    </row>
    <row r="26" spans="2:14">
      <c r="B26" s="24" t="s">
        <v>40</v>
      </c>
      <c r="C26" s="86">
        <v>64412.716842000002</v>
      </c>
      <c r="D26" s="113">
        <v>27607.249254120008</v>
      </c>
      <c r="E26" s="21"/>
      <c r="F26" s="12"/>
      <c r="G26" s="12"/>
    </row>
    <row r="27" spans="2:14">
      <c r="B27" s="24" t="s">
        <v>41</v>
      </c>
      <c r="C27" s="86">
        <v>1446.284275</v>
      </c>
      <c r="D27" s="113">
        <v>0</v>
      </c>
      <c r="E27" s="21"/>
      <c r="F27" s="12"/>
      <c r="G27" s="12"/>
    </row>
    <row r="28" spans="2:14">
      <c r="B28" s="22" t="s">
        <v>42</v>
      </c>
      <c r="C28" s="20">
        <f>C29</f>
        <v>113668.099604</v>
      </c>
      <c r="D28" s="114">
        <f>D29</f>
        <v>53940.220215769994</v>
      </c>
      <c r="E28" s="21"/>
      <c r="F28" s="12"/>
      <c r="G28" s="12"/>
    </row>
    <row r="29" spans="2:14">
      <c r="B29" s="23" t="s">
        <v>25</v>
      </c>
      <c r="C29" s="40">
        <f>SUM(C30:C31)</f>
        <v>113668.099604</v>
      </c>
      <c r="D29" s="115">
        <f>SUM(D30:D31)</f>
        <v>53940.220215769994</v>
      </c>
      <c r="E29" s="21"/>
      <c r="F29" s="12"/>
      <c r="G29" s="12"/>
    </row>
    <row r="30" spans="2:14">
      <c r="B30" s="24" t="s">
        <v>43</v>
      </c>
      <c r="C30" s="21">
        <v>4281.9326160000001</v>
      </c>
      <c r="D30" s="113">
        <v>225.51741000000001</v>
      </c>
      <c r="E30" s="21"/>
      <c r="F30" s="12"/>
      <c r="G30" s="12"/>
    </row>
    <row r="31" spans="2:14">
      <c r="B31" s="18" t="s">
        <v>44</v>
      </c>
      <c r="C31" s="21">
        <v>109386.166988</v>
      </c>
      <c r="D31" s="113">
        <v>53714.702805769994</v>
      </c>
      <c r="E31" s="21"/>
      <c r="F31" s="12"/>
      <c r="G31" s="12"/>
    </row>
    <row r="32" spans="2:14" ht="15" customHeight="1">
      <c r="B32" s="34" t="s">
        <v>45</v>
      </c>
      <c r="C32" s="30">
        <f>C13+C28</f>
        <v>1532354.6145540001</v>
      </c>
      <c r="D32" s="118">
        <f>D13+D28</f>
        <v>651528.49234517966</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209" t="s">
        <v>4066</v>
      </c>
      <c r="C34" s="209"/>
      <c r="D34" s="209"/>
      <c r="E34" s="8"/>
      <c r="H34" s="8"/>
      <c r="I34" s="8"/>
      <c r="J34" s="8"/>
      <c r="K34" s="8"/>
      <c r="L34" s="8"/>
      <c r="M34" s="8"/>
      <c r="N34" s="8"/>
      <c r="O34" s="8"/>
      <c r="P34" s="8"/>
      <c r="Q34" s="8"/>
      <c r="R34" s="8"/>
      <c r="S34" s="8"/>
    </row>
    <row r="35" spans="2:19" ht="19.149999999999999" customHeight="1">
      <c r="B35" s="209" t="s">
        <v>46</v>
      </c>
      <c r="C35" s="209"/>
      <c r="D35" s="209"/>
      <c r="E35" s="8"/>
      <c r="G35" s="8"/>
      <c r="H35" s="8"/>
      <c r="I35" s="8"/>
      <c r="J35" s="8"/>
      <c r="K35" s="8"/>
      <c r="L35" s="8"/>
      <c r="M35" s="8"/>
      <c r="N35" s="8"/>
      <c r="O35" s="8"/>
      <c r="P35" s="8"/>
      <c r="Q35" s="8"/>
      <c r="R35" s="8"/>
      <c r="S35" s="8"/>
    </row>
    <row r="36" spans="2:19" ht="30.75" customHeight="1">
      <c r="B36" s="209"/>
      <c r="C36" s="209"/>
      <c r="D36" s="209"/>
      <c r="E36" s="8" t="s">
        <v>3704</v>
      </c>
      <c r="F36" s="8"/>
      <c r="G36" s="8"/>
      <c r="H36" s="8"/>
      <c r="I36" s="8"/>
      <c r="J36" s="8"/>
      <c r="K36" s="8"/>
      <c r="L36" s="8"/>
      <c r="M36" s="8"/>
      <c r="N36" s="8"/>
      <c r="O36" s="8"/>
      <c r="P36" s="8"/>
      <c r="Q36" s="8"/>
      <c r="R36" s="8"/>
      <c r="S36" s="8"/>
    </row>
    <row r="37" spans="2:19" ht="30.75" customHeight="1">
      <c r="B37" s="209"/>
      <c r="C37" s="209"/>
      <c r="D37" s="209"/>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D25" sqref="D25"/>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1" t="s">
        <v>0</v>
      </c>
      <c r="B1" s="211"/>
      <c r="C1" s="211"/>
      <c r="D1" s="211"/>
      <c r="E1" s="211"/>
    </row>
    <row r="2" spans="1:8" ht="21" customHeight="1">
      <c r="A2" s="212" t="s">
        <v>1</v>
      </c>
      <c r="B2" s="212"/>
      <c r="C2" s="212"/>
      <c r="D2" s="212"/>
      <c r="E2" s="212"/>
    </row>
    <row r="3" spans="1:8" ht="15" customHeight="1">
      <c r="A3" s="219" t="s">
        <v>2</v>
      </c>
      <c r="B3" s="219"/>
      <c r="C3" s="219"/>
      <c r="D3" s="219"/>
      <c r="E3" s="219"/>
    </row>
    <row r="5" spans="1:8" ht="18.75" customHeight="1">
      <c r="A5" s="221" t="s">
        <v>29</v>
      </c>
      <c r="B5" s="221"/>
      <c r="C5" s="221"/>
      <c r="D5" s="221"/>
      <c r="E5" s="221"/>
    </row>
    <row r="6" spans="1:8" ht="18.75" customHeight="1">
      <c r="A6" s="221" t="s">
        <v>47</v>
      </c>
      <c r="B6" s="221"/>
      <c r="C6" s="221"/>
      <c r="D6" s="221"/>
      <c r="E6" s="221"/>
    </row>
    <row r="7" spans="1:8" ht="18.75">
      <c r="A7" s="215" t="s">
        <v>4065</v>
      </c>
      <c r="B7" s="215"/>
      <c r="C7" s="215"/>
      <c r="D7" s="215"/>
      <c r="E7" s="215"/>
    </row>
    <row r="8" spans="1:8" ht="15.75">
      <c r="A8" s="223" t="s">
        <v>5</v>
      </c>
      <c r="B8" s="223"/>
      <c r="C8" s="223"/>
      <c r="D8" s="223"/>
      <c r="E8" s="223"/>
    </row>
    <row r="10" spans="1:8">
      <c r="G10" s="44"/>
    </row>
    <row r="11" spans="1:8" ht="15" customHeight="1">
      <c r="B11" s="222" t="s">
        <v>6</v>
      </c>
      <c r="C11" s="49" t="s">
        <v>7</v>
      </c>
      <c r="D11" s="224" t="s">
        <v>8</v>
      </c>
    </row>
    <row r="12" spans="1:8">
      <c r="B12" s="222"/>
      <c r="C12" s="50" t="s">
        <v>3067</v>
      </c>
      <c r="D12" s="224"/>
    </row>
    <row r="13" spans="1:8">
      <c r="B13" s="25" t="s">
        <v>14</v>
      </c>
      <c r="C13" s="26">
        <f>C14+C17+C43+C45+C47+C49+C51+C53+C55</f>
        <v>1418686.5149499997</v>
      </c>
      <c r="D13" s="116">
        <f t="shared" ref="D13" si="0">D14+D17+D43+D45+D47+D49+D51+D53+D55</f>
        <v>597588.27212941006</v>
      </c>
      <c r="G13" s="12"/>
      <c r="H13" s="47"/>
    </row>
    <row r="14" spans="1:8">
      <c r="B14" s="31" t="s">
        <v>48</v>
      </c>
      <c r="C14" s="28">
        <f>SUM(C15:C16)</f>
        <v>8903.7198360000002</v>
      </c>
      <c r="D14" s="114">
        <f>SUM(D15:D16)</f>
        <v>4651.8592666700006</v>
      </c>
      <c r="G14" s="12"/>
    </row>
    <row r="15" spans="1:8">
      <c r="B15" s="32" t="s">
        <v>49</v>
      </c>
      <c r="C15" s="77">
        <v>3010.7791240000001</v>
      </c>
      <c r="D15" s="113">
        <v>1605.389494</v>
      </c>
      <c r="E15" s="29"/>
      <c r="G15" s="12"/>
    </row>
    <row r="16" spans="1:8">
      <c r="B16" s="32" t="s">
        <v>50</v>
      </c>
      <c r="C16" s="77">
        <v>5892.9407119999996</v>
      </c>
      <c r="D16" s="113">
        <v>3046.4697726700006</v>
      </c>
      <c r="E16" s="29"/>
      <c r="G16" s="12"/>
    </row>
    <row r="17" spans="2:9">
      <c r="B17" s="31" t="s">
        <v>51</v>
      </c>
      <c r="C17" s="28">
        <f>SUM(C18:C42)</f>
        <v>1383831.7541819999</v>
      </c>
      <c r="D17" s="114">
        <f>SUM(D18:D42)</f>
        <v>573727.32206301007</v>
      </c>
      <c r="E17" s="29"/>
    </row>
    <row r="18" spans="2:9">
      <c r="B18" s="32" t="s">
        <v>52</v>
      </c>
      <c r="C18" s="77">
        <v>134574.460999</v>
      </c>
      <c r="D18" s="113">
        <v>53070.110798469992</v>
      </c>
      <c r="E18" s="91"/>
    </row>
    <row r="19" spans="2:9">
      <c r="B19" s="32" t="s">
        <v>53</v>
      </c>
      <c r="C19" s="77">
        <v>63356.076866000003</v>
      </c>
      <c r="D19" s="113">
        <v>26141.737599489988</v>
      </c>
      <c r="E19" s="91"/>
      <c r="F19" s="91"/>
    </row>
    <row r="20" spans="2:9">
      <c r="B20" s="32" t="s">
        <v>54</v>
      </c>
      <c r="C20" s="77">
        <v>58313.394674000003</v>
      </c>
      <c r="D20" s="113">
        <v>26277.723806279966</v>
      </c>
      <c r="E20" s="91"/>
      <c r="F20" s="91"/>
    </row>
    <row r="21" spans="2:9">
      <c r="B21" s="32" t="s">
        <v>55</v>
      </c>
      <c r="C21" s="77">
        <v>13587.977681</v>
      </c>
      <c r="D21" s="113">
        <v>5440.6326161100023</v>
      </c>
      <c r="E21" s="91"/>
      <c r="F21" s="91"/>
    </row>
    <row r="22" spans="2:9">
      <c r="B22" s="32" t="s">
        <v>56</v>
      </c>
      <c r="C22" s="77">
        <v>23351.049641000001</v>
      </c>
      <c r="D22" s="113">
        <v>9831.1446022599994</v>
      </c>
      <c r="E22" s="91"/>
      <c r="F22" s="91"/>
    </row>
    <row r="23" spans="2:9">
      <c r="B23" s="32" t="s">
        <v>57</v>
      </c>
      <c r="C23" s="77">
        <v>297041.5</v>
      </c>
      <c r="D23" s="113">
        <v>111241.14807843999</v>
      </c>
      <c r="E23" s="91"/>
      <c r="F23" s="91"/>
    </row>
    <row r="24" spans="2:9">
      <c r="B24" s="32" t="s">
        <v>58</v>
      </c>
      <c r="C24" s="77">
        <v>146276.98367799999</v>
      </c>
      <c r="D24" s="113">
        <v>63947.918766729985</v>
      </c>
      <c r="E24" s="91"/>
      <c r="F24" s="91"/>
    </row>
    <row r="25" spans="2:9">
      <c r="B25" s="33" t="s">
        <v>59</v>
      </c>
      <c r="C25" s="77">
        <v>3827.8653890000001</v>
      </c>
      <c r="D25" s="113">
        <v>1729.9573915899998</v>
      </c>
      <c r="E25" s="91"/>
      <c r="F25" s="91"/>
    </row>
    <row r="26" spans="2:9">
      <c r="B26" s="33" t="s">
        <v>60</v>
      </c>
      <c r="C26" s="77">
        <v>2838.7624080000001</v>
      </c>
      <c r="D26" s="113">
        <v>1150.7814556399999</v>
      </c>
      <c r="E26" s="91"/>
      <c r="F26" s="91"/>
      <c r="I26" s="77"/>
    </row>
    <row r="27" spans="2:9">
      <c r="B27" s="33" t="s">
        <v>61</v>
      </c>
      <c r="C27" s="77">
        <v>18541.650695</v>
      </c>
      <c r="D27" s="113">
        <v>7495.5582239199975</v>
      </c>
      <c r="E27" s="91"/>
      <c r="F27" s="91"/>
    </row>
    <row r="28" spans="2:9">
      <c r="B28" s="33" t="s">
        <v>62</v>
      </c>
      <c r="C28" s="77">
        <v>85145.723815999998</v>
      </c>
      <c r="D28" s="113">
        <v>26648.139229680051</v>
      </c>
      <c r="E28" s="91"/>
      <c r="F28" s="91"/>
    </row>
    <row r="29" spans="2:9">
      <c r="B29" s="33" t="s">
        <v>63</v>
      </c>
      <c r="C29" s="77">
        <v>22483.984637000001</v>
      </c>
      <c r="D29" s="113">
        <v>14015.12209243</v>
      </c>
      <c r="E29" s="91"/>
      <c r="F29" s="91"/>
    </row>
    <row r="30" spans="2:9">
      <c r="B30" s="33" t="s">
        <v>64</v>
      </c>
      <c r="C30" s="77">
        <v>10076.578352</v>
      </c>
      <c r="D30" s="113">
        <v>2442.1094637299975</v>
      </c>
      <c r="E30" s="91"/>
      <c r="F30" s="91"/>
    </row>
    <row r="31" spans="2:9">
      <c r="B31" s="33" t="s">
        <v>65</v>
      </c>
      <c r="C31" s="77">
        <v>9648.5359410000001</v>
      </c>
      <c r="D31" s="113">
        <v>4919.5321465999987</v>
      </c>
      <c r="E31" s="91"/>
      <c r="F31" s="91"/>
    </row>
    <row r="32" spans="2:9">
      <c r="B32" s="33" t="s">
        <v>66</v>
      </c>
      <c r="C32" s="77">
        <v>1360.2491910000001</v>
      </c>
      <c r="D32" s="113">
        <v>495.25544765000018</v>
      </c>
      <c r="E32" s="91"/>
      <c r="F32" s="91"/>
    </row>
    <row r="33" spans="2:7">
      <c r="B33" s="33" t="s">
        <v>67</v>
      </c>
      <c r="C33" s="77">
        <v>4168.0412980000001</v>
      </c>
      <c r="D33" s="113">
        <v>1579.0335519400007</v>
      </c>
      <c r="E33" s="91"/>
      <c r="F33" s="91"/>
    </row>
    <row r="34" spans="2:7">
      <c r="B34" s="33" t="s">
        <v>68</v>
      </c>
      <c r="C34" s="77">
        <v>681.24267599999996</v>
      </c>
      <c r="D34" s="113">
        <v>275.67903114000001</v>
      </c>
      <c r="E34" s="91"/>
      <c r="F34" s="91"/>
    </row>
    <row r="35" spans="2:7">
      <c r="B35" s="33" t="s">
        <v>69</v>
      </c>
      <c r="C35" s="77">
        <v>15623.942767</v>
      </c>
      <c r="D35" s="113">
        <v>6692.2918717500024</v>
      </c>
      <c r="E35" s="91"/>
      <c r="F35" s="91"/>
    </row>
    <row r="36" spans="2:7">
      <c r="B36" s="33" t="s">
        <v>70</v>
      </c>
      <c r="C36" s="77">
        <v>20784.213876999998</v>
      </c>
      <c r="D36" s="113">
        <v>8698.6646812600029</v>
      </c>
      <c r="E36" s="91"/>
      <c r="F36" s="91"/>
    </row>
    <row r="37" spans="2:7">
      <c r="B37" s="33" t="s">
        <v>71</v>
      </c>
      <c r="C37" s="77">
        <v>3702.7130470000002</v>
      </c>
      <c r="D37" s="113">
        <v>1140.8397939099991</v>
      </c>
      <c r="E37" s="91"/>
      <c r="F37" s="91"/>
    </row>
    <row r="38" spans="2:7">
      <c r="B38" s="33" t="s">
        <v>72</v>
      </c>
      <c r="C38" s="77">
        <v>2541.4112580000001</v>
      </c>
      <c r="D38" s="113">
        <v>881.58846675000029</v>
      </c>
      <c r="E38" s="91"/>
      <c r="F38" s="91"/>
    </row>
    <row r="39" spans="2:7">
      <c r="B39" s="33" t="s">
        <v>73</v>
      </c>
      <c r="C39" s="77">
        <v>5610.5907100000004</v>
      </c>
      <c r="D39" s="113">
        <v>1062.34824428</v>
      </c>
      <c r="E39" s="91"/>
      <c r="F39" s="91"/>
    </row>
    <row r="40" spans="2:7">
      <c r="B40" s="33" t="s">
        <v>74</v>
      </c>
      <c r="C40" s="77">
        <v>13772.254962000001</v>
      </c>
      <c r="D40" s="113">
        <v>8075.5460614799977</v>
      </c>
      <c r="E40" s="91"/>
      <c r="F40" s="91"/>
    </row>
    <row r="41" spans="2:7">
      <c r="B41" s="33" t="s">
        <v>75</v>
      </c>
      <c r="C41" s="77">
        <v>294634.03054200002</v>
      </c>
      <c r="D41" s="113">
        <v>125033.33348258001</v>
      </c>
      <c r="E41" s="91"/>
    </row>
    <row r="42" spans="2:7">
      <c r="B42" s="33" t="s">
        <v>76</v>
      </c>
      <c r="C42" s="77">
        <v>131888.519077</v>
      </c>
      <c r="D42" s="113">
        <v>65441.125158900002</v>
      </c>
      <c r="E42" s="91"/>
    </row>
    <row r="43" spans="2:7">
      <c r="B43" s="31" t="s">
        <v>77</v>
      </c>
      <c r="C43" s="28">
        <f>C44</f>
        <v>8623.3245779999997</v>
      </c>
      <c r="D43" s="114">
        <f t="shared" ref="D43" si="1">D44</f>
        <v>4831.7969274899997</v>
      </c>
      <c r="E43" s="91"/>
    </row>
    <row r="44" spans="2:7">
      <c r="B44" s="32" t="s">
        <v>78</v>
      </c>
      <c r="C44" s="77">
        <v>8623.3245779999997</v>
      </c>
      <c r="D44" s="113">
        <v>4831.7969274899997</v>
      </c>
      <c r="E44" s="91"/>
    </row>
    <row r="45" spans="2:7">
      <c r="B45" s="31" t="s">
        <v>79</v>
      </c>
      <c r="C45" s="28">
        <f>C46</f>
        <v>11771.691736999999</v>
      </c>
      <c r="D45" s="114">
        <f>D46</f>
        <v>11713.865137999999</v>
      </c>
      <c r="E45" s="91"/>
    </row>
    <row r="46" spans="2:7">
      <c r="B46" s="32" t="s">
        <v>80</v>
      </c>
      <c r="C46" s="77">
        <v>11771.691736999999</v>
      </c>
      <c r="D46" s="113">
        <v>11713.865137999999</v>
      </c>
      <c r="E46" s="91"/>
      <c r="G46" s="77"/>
    </row>
    <row r="47" spans="2:7">
      <c r="B47" s="31" t="s">
        <v>81</v>
      </c>
      <c r="C47" s="28">
        <f>C48</f>
        <v>1524.2480869999999</v>
      </c>
      <c r="D47" s="114">
        <f>D48</f>
        <v>762.11116828999991</v>
      </c>
      <c r="E47" s="91"/>
    </row>
    <row r="48" spans="2:7">
      <c r="B48" s="32" t="s">
        <v>82</v>
      </c>
      <c r="C48" s="77">
        <v>1524.2480869999999</v>
      </c>
      <c r="D48" s="113">
        <v>762.11116828999991</v>
      </c>
      <c r="E48" s="91"/>
    </row>
    <row r="49" spans="2:7">
      <c r="B49" s="31" t="s">
        <v>83</v>
      </c>
      <c r="C49" s="28">
        <f>C50</f>
        <v>1825.371875</v>
      </c>
      <c r="D49" s="114">
        <f>D50</f>
        <v>912.68592567000007</v>
      </c>
      <c r="E49" s="91"/>
      <c r="F49" s="77"/>
      <c r="G49" s="77"/>
    </row>
    <row r="50" spans="2:7">
      <c r="B50" s="32" t="s">
        <v>84</v>
      </c>
      <c r="C50" s="77">
        <v>1825.371875</v>
      </c>
      <c r="D50" s="113">
        <v>912.68592567000007</v>
      </c>
      <c r="E50" s="91"/>
      <c r="F50" s="77"/>
    </row>
    <row r="51" spans="2:7">
      <c r="B51" s="31" t="s">
        <v>85</v>
      </c>
      <c r="C51" s="28">
        <f>C52</f>
        <v>337.728228</v>
      </c>
      <c r="D51" s="114">
        <f>D52</f>
        <v>146.55011164000001</v>
      </c>
      <c r="E51" s="91"/>
    </row>
    <row r="52" spans="2:7">
      <c r="B52" s="32" t="s">
        <v>86</v>
      </c>
      <c r="C52" s="77">
        <v>337.728228</v>
      </c>
      <c r="D52" s="113">
        <v>146.55011164000001</v>
      </c>
      <c r="E52" s="91"/>
    </row>
    <row r="53" spans="2:7">
      <c r="B53" s="31" t="s">
        <v>87</v>
      </c>
      <c r="C53" s="28">
        <f>C54</f>
        <v>1172.006944</v>
      </c>
      <c r="D53" s="114">
        <f t="shared" ref="D53" si="2">D54</f>
        <v>541.97841215999995</v>
      </c>
      <c r="E53" s="91"/>
    </row>
    <row r="54" spans="2:7">
      <c r="B54" s="32" t="s">
        <v>88</v>
      </c>
      <c r="C54" s="77">
        <v>1172.006944</v>
      </c>
      <c r="D54" s="113">
        <v>541.97841215999995</v>
      </c>
      <c r="E54" s="91"/>
      <c r="G54" s="77"/>
    </row>
    <row r="55" spans="2:7">
      <c r="B55" s="97" t="s">
        <v>89</v>
      </c>
      <c r="C55" s="28">
        <f>C56</f>
        <v>696.66948300000001</v>
      </c>
      <c r="D55" s="114">
        <f>D56</f>
        <v>300.10311647999993</v>
      </c>
      <c r="E55" s="91"/>
    </row>
    <row r="56" spans="2:7">
      <c r="B56" s="32" t="s">
        <v>3408</v>
      </c>
      <c r="C56" s="77">
        <v>696.66948300000001</v>
      </c>
      <c r="D56" s="113">
        <v>300.10311647999993</v>
      </c>
      <c r="E56" s="91"/>
    </row>
    <row r="57" spans="2:7">
      <c r="B57" s="98" t="s">
        <v>42</v>
      </c>
      <c r="C57" s="27">
        <f>C58</f>
        <v>113668.099604</v>
      </c>
      <c r="D57" s="116">
        <f>D58</f>
        <v>53940.220215769994</v>
      </c>
      <c r="E57" s="91"/>
    </row>
    <row r="58" spans="2:7">
      <c r="B58" s="31" t="s">
        <v>51</v>
      </c>
      <c r="C58" s="28">
        <f>SUM(C59:C61)</f>
        <v>113668.099604</v>
      </c>
      <c r="D58" s="114">
        <f>SUM(D59:D61)</f>
        <v>53940.220215769994</v>
      </c>
      <c r="E58" s="91"/>
      <c r="G58" s="77"/>
    </row>
    <row r="59" spans="2:7">
      <c r="B59" s="32" t="s">
        <v>71</v>
      </c>
      <c r="C59" s="29">
        <v>835.789266</v>
      </c>
      <c r="D59" s="113">
        <v>0</v>
      </c>
      <c r="E59" s="91"/>
      <c r="G59" s="77"/>
    </row>
    <row r="60" spans="2:7">
      <c r="B60" s="32" t="s">
        <v>75</v>
      </c>
      <c r="C60" s="29">
        <v>91550.686174999995</v>
      </c>
      <c r="D60" s="113">
        <v>50467.141701349996</v>
      </c>
      <c r="E60" s="91"/>
    </row>
    <row r="61" spans="2:7">
      <c r="B61" s="32" t="s">
        <v>76</v>
      </c>
      <c r="C61" s="29">
        <v>21281.624163</v>
      </c>
      <c r="D61" s="113">
        <v>3473.0785144199999</v>
      </c>
      <c r="E61" s="91"/>
    </row>
    <row r="62" spans="2:7">
      <c r="B62" s="34" t="s">
        <v>90</v>
      </c>
      <c r="C62" s="30">
        <f>C13+C57</f>
        <v>1532354.6145539999</v>
      </c>
      <c r="D62" s="118">
        <f>(D13+D57)</f>
        <v>651528.49234518001</v>
      </c>
    </row>
    <row r="63" spans="2:7">
      <c r="B63" s="15" t="s">
        <v>26</v>
      </c>
      <c r="C63" s="15"/>
      <c r="D63" s="16"/>
      <c r="E63" s="91"/>
    </row>
    <row r="64" spans="2:7" ht="30.6" customHeight="1">
      <c r="B64" s="209" t="s">
        <v>4066</v>
      </c>
      <c r="C64" s="209"/>
      <c r="D64" s="209"/>
      <c r="E64" s="91"/>
    </row>
    <row r="65" spans="2:5">
      <c r="B65" s="15" t="s">
        <v>46</v>
      </c>
      <c r="C65" s="45"/>
      <c r="D65" s="45"/>
      <c r="E65" s="91"/>
    </row>
    <row r="66" spans="2:5" ht="15.6" customHeight="1">
      <c r="B66" s="209"/>
      <c r="C66" s="209"/>
      <c r="D66" s="209"/>
      <c r="E66" s="91"/>
    </row>
    <row r="67" spans="2:5" ht="36" customHeight="1">
      <c r="B67" s="209"/>
      <c r="C67" s="209"/>
      <c r="D67" s="209"/>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N20" sqref="N20"/>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1" t="s">
        <v>0</v>
      </c>
      <c r="B1" s="211"/>
      <c r="C1" s="211"/>
      <c r="D1" s="211"/>
    </row>
    <row r="2" spans="1:4" ht="21" customHeight="1">
      <c r="A2" s="212" t="s">
        <v>1</v>
      </c>
      <c r="B2" s="212"/>
      <c r="C2" s="212"/>
      <c r="D2" s="212"/>
    </row>
    <row r="3" spans="1:4" ht="15" customHeight="1">
      <c r="A3" s="219" t="s">
        <v>2</v>
      </c>
      <c r="B3" s="219"/>
      <c r="C3" s="219"/>
      <c r="D3" s="219"/>
    </row>
    <row r="5" spans="1:4" ht="18.75" customHeight="1">
      <c r="A5" s="221" t="s">
        <v>29</v>
      </c>
      <c r="B5" s="221"/>
      <c r="C5" s="221"/>
      <c r="D5" s="221"/>
    </row>
    <row r="6" spans="1:4" ht="18.75" customHeight="1">
      <c r="A6" s="221" t="s">
        <v>91</v>
      </c>
      <c r="B6" s="221"/>
      <c r="C6" s="221"/>
      <c r="D6" s="221"/>
    </row>
    <row r="7" spans="1:4" ht="18.75">
      <c r="A7" s="215" t="s">
        <v>4065</v>
      </c>
      <c r="B7" s="215"/>
      <c r="C7" s="215"/>
      <c r="D7" s="215"/>
    </row>
    <row r="8" spans="1:4" ht="15.75">
      <c r="A8" s="223" t="s">
        <v>5</v>
      </c>
      <c r="B8" s="223"/>
      <c r="C8" s="223"/>
      <c r="D8" s="223"/>
    </row>
    <row r="11" spans="1:4" ht="15" customHeight="1">
      <c r="B11" s="222" t="s">
        <v>6</v>
      </c>
      <c r="C11" s="49" t="s">
        <v>7</v>
      </c>
      <c r="D11" s="224" t="s">
        <v>8</v>
      </c>
    </row>
    <row r="12" spans="1:4">
      <c r="B12" s="222"/>
      <c r="C12" s="50" t="s">
        <v>3067</v>
      </c>
      <c r="D12" s="224"/>
    </row>
    <row r="13" spans="1:4">
      <c r="B13" s="22" t="s">
        <v>14</v>
      </c>
      <c r="C13" s="19">
        <f>C14+C38+C73+C103+C149</f>
        <v>1418686.51495</v>
      </c>
      <c r="D13" s="114">
        <f>D14+D38+D73+D103+D149</f>
        <v>597588.27212941006</v>
      </c>
    </row>
    <row r="14" spans="1:4" s="7" customFormat="1">
      <c r="B14" s="89" t="s">
        <v>92</v>
      </c>
      <c r="C14" s="79">
        <f>C15+C21+C24+C30</f>
        <v>219411.356799</v>
      </c>
      <c r="D14" s="117">
        <f>D15+D21+D24+D30</f>
        <v>103057.73362215</v>
      </c>
    </row>
    <row r="15" spans="1:4" s="7" customFormat="1">
      <c r="B15" s="42" t="s">
        <v>93</v>
      </c>
      <c r="C15" s="78">
        <f>SUM(C16:C20)</f>
        <v>95815.120186999993</v>
      </c>
      <c r="D15" s="117">
        <f>SUM(D16:D20)</f>
        <v>48900.75014649002</v>
      </c>
    </row>
    <row r="16" spans="1:4" s="7" customFormat="1">
      <c r="B16" s="18" t="s">
        <v>94</v>
      </c>
      <c r="C16" s="77">
        <v>8026.720875</v>
      </c>
      <c r="D16" s="113">
        <v>4117.6448115000003</v>
      </c>
    </row>
    <row r="17" spans="2:4" s="7" customFormat="1">
      <c r="B17" s="18" t="s">
        <v>95</v>
      </c>
      <c r="C17" s="77">
        <v>51147.763555999998</v>
      </c>
      <c r="D17" s="113">
        <v>20808.090103390019</v>
      </c>
    </row>
    <row r="18" spans="2:4" s="7" customFormat="1">
      <c r="B18" s="18" t="s">
        <v>96</v>
      </c>
      <c r="C18" s="77">
        <v>24002.440665999999</v>
      </c>
      <c r="D18" s="113">
        <v>11999.784720989999</v>
      </c>
    </row>
    <row r="19" spans="2:4" s="7" customFormat="1">
      <c r="B19" s="18" t="s">
        <v>97</v>
      </c>
      <c r="C19" s="77">
        <v>11763.309937</v>
      </c>
      <c r="D19" s="113">
        <v>11710.007809000001</v>
      </c>
    </row>
    <row r="20" spans="2:4" s="7" customFormat="1">
      <c r="B20" s="18" t="s">
        <v>98</v>
      </c>
      <c r="C20" s="77">
        <v>874.88515299999995</v>
      </c>
      <c r="D20" s="113">
        <v>265.22270161</v>
      </c>
    </row>
    <row r="21" spans="2:4" s="7" customFormat="1">
      <c r="B21" s="42" t="s">
        <v>99</v>
      </c>
      <c r="C21" s="78">
        <f>SUM(C22:C23)</f>
        <v>13511.032861</v>
      </c>
      <c r="D21" s="117">
        <f>SUM(D22:D23)</f>
        <v>5420.6388502000009</v>
      </c>
    </row>
    <row r="22" spans="2:4" s="7" customFormat="1">
      <c r="B22" s="18" t="s">
        <v>100</v>
      </c>
      <c r="C22" s="77">
        <v>4815.7834160000002</v>
      </c>
      <c r="D22" s="113">
        <v>1582.0063788800007</v>
      </c>
    </row>
    <row r="23" spans="2:4" s="7" customFormat="1">
      <c r="B23" s="18" t="s">
        <v>101</v>
      </c>
      <c r="C23" s="77">
        <v>8695.2494449999995</v>
      </c>
      <c r="D23" s="113">
        <v>3838.6324713199997</v>
      </c>
    </row>
    <row r="24" spans="2:4" s="7" customFormat="1">
      <c r="B24" s="42" t="s">
        <v>102</v>
      </c>
      <c r="C24" s="78">
        <f>SUM(C25:C29)</f>
        <v>49384.238725999996</v>
      </c>
      <c r="D24" s="117">
        <f>SUM(D25:D29)</f>
        <v>22031.239819779985</v>
      </c>
    </row>
    <row r="25" spans="2:4" s="7" customFormat="1">
      <c r="B25" s="18" t="s">
        <v>103</v>
      </c>
      <c r="C25" s="77">
        <v>45493.198731999997</v>
      </c>
      <c r="D25" s="113">
        <v>20788.841643599986</v>
      </c>
    </row>
    <row r="26" spans="2:4" s="7" customFormat="1">
      <c r="B26" s="18" t="s">
        <v>104</v>
      </c>
      <c r="C26" s="77">
        <v>3641.4148620000001</v>
      </c>
      <c r="D26" s="113">
        <v>1126.9214028399999</v>
      </c>
    </row>
    <row r="27" spans="2:4" s="7" customFormat="1">
      <c r="B27" s="18" t="s">
        <v>3068</v>
      </c>
      <c r="C27" s="77">
        <v>1</v>
      </c>
      <c r="D27" s="113">
        <v>0</v>
      </c>
    </row>
    <row r="28" spans="2:4" s="7" customFormat="1">
      <c r="B28" s="18" t="s">
        <v>3069</v>
      </c>
      <c r="C28" s="77">
        <v>177.195695</v>
      </c>
      <c r="D28" s="113">
        <v>86.234686289999956</v>
      </c>
    </row>
    <row r="29" spans="2:4" s="7" customFormat="1">
      <c r="B29" s="18" t="s">
        <v>105</v>
      </c>
      <c r="C29" s="77">
        <v>71.429436999999993</v>
      </c>
      <c r="D29" s="113">
        <v>29.242087050000009</v>
      </c>
    </row>
    <row r="30" spans="2:4" s="7" customFormat="1">
      <c r="B30" s="42" t="s">
        <v>106</v>
      </c>
      <c r="C30" s="78">
        <f>SUM(C31:C37)</f>
        <v>60700.965024999998</v>
      </c>
      <c r="D30" s="117">
        <f>SUM(D31:D37)</f>
        <v>26705.104805679995</v>
      </c>
    </row>
    <row r="31" spans="2:4" s="7" customFormat="1">
      <c r="B31" s="18" t="s">
        <v>107</v>
      </c>
      <c r="C31" s="77">
        <v>30411.775911000001</v>
      </c>
      <c r="D31" s="113">
        <v>11521.14272829</v>
      </c>
    </row>
    <row r="32" spans="2:4" s="7" customFormat="1">
      <c r="B32" s="18" t="s">
        <v>108</v>
      </c>
      <c r="C32" s="77">
        <v>1533.4254550000001</v>
      </c>
      <c r="D32" s="113">
        <v>432.32794653000008</v>
      </c>
    </row>
    <row r="33" spans="2:6" s="7" customFormat="1">
      <c r="B33" s="18" t="s">
        <v>109</v>
      </c>
      <c r="C33" s="77">
        <v>20384.001723000001</v>
      </c>
      <c r="D33" s="113">
        <v>11598.848963739994</v>
      </c>
    </row>
    <row r="34" spans="2:6" s="7" customFormat="1">
      <c r="B34" s="18" t="s">
        <v>110</v>
      </c>
      <c r="C34" s="77">
        <v>1357.523044</v>
      </c>
      <c r="D34" s="113">
        <v>699.94944654999995</v>
      </c>
    </row>
    <row r="35" spans="2:6" s="7" customFormat="1">
      <c r="B35" s="18" t="s">
        <v>111</v>
      </c>
      <c r="C35" s="77">
        <v>3043.332414</v>
      </c>
      <c r="D35" s="113">
        <v>994.83101260000012</v>
      </c>
    </row>
    <row r="36" spans="2:6" s="7" customFormat="1">
      <c r="B36" s="18" t="s">
        <v>112</v>
      </c>
      <c r="C36" s="77">
        <v>74.079167999999996</v>
      </c>
      <c r="D36" s="113">
        <v>34.742069999999998</v>
      </c>
    </row>
    <row r="37" spans="2:6" s="7" customFormat="1">
      <c r="B37" s="18" t="s">
        <v>113</v>
      </c>
      <c r="C37" s="77">
        <v>3896.8273100000001</v>
      </c>
      <c r="D37" s="113">
        <v>1423.26263797</v>
      </c>
    </row>
    <row r="38" spans="2:6" s="7" customFormat="1">
      <c r="B38" s="89" t="s">
        <v>114</v>
      </c>
      <c r="C38" s="78">
        <f>C39+C43+C49+C51+C56+C59+C65+C67+C69</f>
        <v>268623.884854</v>
      </c>
      <c r="D38" s="117">
        <f>D39+D43+D49+D51+D56+D59+D65+D67+D69</f>
        <v>107989.37538802001</v>
      </c>
    </row>
    <row r="39" spans="2:6" s="7" customFormat="1">
      <c r="B39" s="42" t="s">
        <v>115</v>
      </c>
      <c r="C39" s="78">
        <f>SUM(C40:C42)</f>
        <v>24181.094950000002</v>
      </c>
      <c r="D39" s="117">
        <f>SUM(D40:D42)</f>
        <v>14604.502893980001</v>
      </c>
    </row>
    <row r="40" spans="2:6" s="7" customFormat="1">
      <c r="B40" s="18" t="s">
        <v>116</v>
      </c>
      <c r="C40" s="77">
        <v>22306.765070000001</v>
      </c>
      <c r="D40" s="113">
        <v>13958.11862182</v>
      </c>
    </row>
    <row r="41" spans="2:6">
      <c r="B41" s="18" t="s">
        <v>117</v>
      </c>
      <c r="C41" s="77">
        <v>1632.201836</v>
      </c>
      <c r="D41" s="113">
        <v>547.01534629999981</v>
      </c>
      <c r="E41" s="7"/>
      <c r="F41" s="7"/>
    </row>
    <row r="42" spans="2:6">
      <c r="B42" s="18" t="s">
        <v>118</v>
      </c>
      <c r="C42" s="77">
        <v>242.12804399999999</v>
      </c>
      <c r="D42" s="113">
        <v>99.368925860000004</v>
      </c>
      <c r="E42" s="7"/>
      <c r="F42" s="7"/>
    </row>
    <row r="43" spans="2:6">
      <c r="B43" s="42" t="s">
        <v>119</v>
      </c>
      <c r="C43" s="78">
        <f>SUM(C44:C48)</f>
        <v>18352.875264000002</v>
      </c>
      <c r="D43" s="117">
        <f>SUM(D44:D48)</f>
        <v>7377.295804899999</v>
      </c>
      <c r="E43" s="7"/>
      <c r="F43" s="7"/>
    </row>
    <row r="44" spans="2:6">
      <c r="B44" s="18" t="s">
        <v>120</v>
      </c>
      <c r="C44" s="77">
        <v>10685.424905</v>
      </c>
      <c r="D44" s="113">
        <v>5459.3163979899982</v>
      </c>
      <c r="E44" s="7"/>
      <c r="F44" s="7"/>
    </row>
    <row r="45" spans="2:6">
      <c r="B45" s="18" t="s">
        <v>121</v>
      </c>
      <c r="C45" s="77">
        <v>186.316699</v>
      </c>
      <c r="D45" s="113">
        <v>76.949088000000003</v>
      </c>
      <c r="E45" s="7"/>
      <c r="F45" s="7"/>
    </row>
    <row r="46" spans="2:6">
      <c r="B46" s="18" t="s">
        <v>3070</v>
      </c>
      <c r="C46" s="77">
        <v>168.7</v>
      </c>
      <c r="D46" s="113">
        <v>0</v>
      </c>
      <c r="E46" s="7"/>
      <c r="F46" s="7"/>
    </row>
    <row r="47" spans="2:6">
      <c r="B47" s="18" t="s">
        <v>122</v>
      </c>
      <c r="C47" s="77">
        <v>482.53408899999999</v>
      </c>
      <c r="D47" s="113">
        <v>106.17128392999999</v>
      </c>
      <c r="E47" s="7"/>
      <c r="F47" s="7"/>
    </row>
    <row r="48" spans="2:6">
      <c r="B48" s="18" t="s">
        <v>123</v>
      </c>
      <c r="C48" s="77">
        <v>6829.8995709999999</v>
      </c>
      <c r="D48" s="113">
        <v>1734.8590349800002</v>
      </c>
      <c r="E48" s="7"/>
      <c r="F48" s="7"/>
    </row>
    <row r="49" spans="2:6">
      <c r="B49" s="42" t="s">
        <v>124</v>
      </c>
      <c r="C49" s="78">
        <f>C50</f>
        <v>7309.9724660000002</v>
      </c>
      <c r="D49" s="117">
        <f>D50</f>
        <v>3760.4760328900002</v>
      </c>
      <c r="E49" s="7"/>
      <c r="F49" s="7"/>
    </row>
    <row r="50" spans="2:6">
      <c r="B50" s="18" t="s">
        <v>125</v>
      </c>
      <c r="C50" s="77">
        <v>7309.9724660000002</v>
      </c>
      <c r="D50" s="113">
        <v>3760.4760328900002</v>
      </c>
      <c r="E50" s="7"/>
      <c r="F50" s="7"/>
    </row>
    <row r="51" spans="2:6">
      <c r="B51" s="42" t="s">
        <v>126</v>
      </c>
      <c r="C51" s="78">
        <f>SUM(C52:C55)</f>
        <v>92264.417778000003</v>
      </c>
      <c r="D51" s="117">
        <f>SUM(D52:D55)</f>
        <v>44525.655365769999</v>
      </c>
      <c r="E51" s="7"/>
      <c r="F51" s="7"/>
    </row>
    <row r="52" spans="2:6">
      <c r="B52" s="18" t="s">
        <v>127</v>
      </c>
      <c r="C52" s="77">
        <v>612.76176499999997</v>
      </c>
      <c r="D52" s="113">
        <v>233.04077744000003</v>
      </c>
      <c r="E52" s="7"/>
      <c r="F52" s="7"/>
    </row>
    <row r="53" spans="2:6">
      <c r="B53" s="18" t="s">
        <v>128</v>
      </c>
      <c r="C53" s="77">
        <v>89379.551277999999</v>
      </c>
      <c r="D53" s="113">
        <v>43577.291836880002</v>
      </c>
      <c r="E53" s="7"/>
      <c r="F53" s="7"/>
    </row>
    <row r="54" spans="2:6">
      <c r="B54" s="18" t="s">
        <v>129</v>
      </c>
      <c r="C54" s="77">
        <v>3.4314740000000001</v>
      </c>
      <c r="D54" s="113">
        <v>34.831030630000001</v>
      </c>
      <c r="E54" s="7"/>
      <c r="F54" s="7"/>
    </row>
    <row r="55" spans="2:6">
      <c r="B55" s="18" t="s">
        <v>130</v>
      </c>
      <c r="C55" s="77">
        <v>2268.6732609999999</v>
      </c>
      <c r="D55" s="113">
        <v>680.49172081999995</v>
      </c>
      <c r="E55" s="7"/>
      <c r="F55" s="7"/>
    </row>
    <row r="56" spans="2:6">
      <c r="B56" s="42" t="s">
        <v>131</v>
      </c>
      <c r="C56" s="78">
        <f>SUM(C57:C58)</f>
        <v>762.08392100000003</v>
      </c>
      <c r="D56" s="117">
        <f>SUM(D57:D58)</f>
        <v>324.00576132000003</v>
      </c>
      <c r="E56" s="7"/>
      <c r="F56" s="7"/>
    </row>
    <row r="57" spans="2:6">
      <c r="B57" s="18" t="s">
        <v>132</v>
      </c>
      <c r="C57" s="77">
        <v>749.45083599999998</v>
      </c>
      <c r="D57" s="113">
        <v>322.02070502000004</v>
      </c>
      <c r="E57" s="7"/>
      <c r="F57" s="7"/>
    </row>
    <row r="58" spans="2:6">
      <c r="B58" s="18" t="s">
        <v>1134</v>
      </c>
      <c r="C58" s="77">
        <v>12.633084999999999</v>
      </c>
      <c r="D58" s="113">
        <v>1.9850563000000001</v>
      </c>
      <c r="E58" s="7"/>
      <c r="F58" s="7"/>
    </row>
    <row r="59" spans="2:6">
      <c r="B59" s="42" t="s">
        <v>133</v>
      </c>
      <c r="C59" s="78">
        <f>SUM(C60:C64)</f>
        <v>115004.34796799999</v>
      </c>
      <c r="D59" s="117">
        <f>SUM(D60:D64)</f>
        <v>34489.144079260004</v>
      </c>
      <c r="E59" s="7"/>
      <c r="F59" s="7"/>
    </row>
    <row r="60" spans="2:6">
      <c r="B60" s="18" t="s">
        <v>134</v>
      </c>
      <c r="C60" s="77">
        <v>63779.679345999997</v>
      </c>
      <c r="D60" s="113">
        <v>18405.073846640003</v>
      </c>
      <c r="E60" s="7"/>
      <c r="F60" s="7"/>
    </row>
    <row r="61" spans="2:6">
      <c r="B61" s="18" t="s">
        <v>135</v>
      </c>
      <c r="C61" s="77">
        <v>91.082204000000004</v>
      </c>
      <c r="D61" s="113">
        <v>26.918429270000001</v>
      </c>
      <c r="E61" s="7"/>
      <c r="F61" s="7"/>
    </row>
    <row r="62" spans="2:6">
      <c r="B62" s="18" t="s">
        <v>136</v>
      </c>
      <c r="C62" s="77">
        <v>46244.887248999999</v>
      </c>
      <c r="D62" s="113">
        <v>13381.144563229996</v>
      </c>
      <c r="E62" s="7"/>
      <c r="F62" s="7"/>
    </row>
    <row r="63" spans="2:6">
      <c r="B63" s="18" t="s">
        <v>137</v>
      </c>
      <c r="C63" s="77">
        <v>905.37626499999999</v>
      </c>
      <c r="D63" s="113">
        <v>919.57486663000009</v>
      </c>
      <c r="E63" s="7"/>
      <c r="F63" s="7"/>
    </row>
    <row r="64" spans="2:6">
      <c r="B64" s="18" t="s">
        <v>138</v>
      </c>
      <c r="C64" s="77">
        <v>3983.3229040000001</v>
      </c>
      <c r="D64" s="113">
        <v>1756.4323734899997</v>
      </c>
      <c r="E64" s="7"/>
      <c r="F64" s="7"/>
    </row>
    <row r="65" spans="2:6">
      <c r="B65" s="42" t="s">
        <v>139</v>
      </c>
      <c r="C65" s="78">
        <f>C66</f>
        <v>2319.162116</v>
      </c>
      <c r="D65" s="117">
        <f>D66</f>
        <v>724.09356577000017</v>
      </c>
      <c r="E65" s="7"/>
      <c r="F65" s="7"/>
    </row>
    <row r="66" spans="2:6">
      <c r="B66" s="18" t="s">
        <v>140</v>
      </c>
      <c r="C66" s="77">
        <v>2319.162116</v>
      </c>
      <c r="D66" s="113">
        <v>724.09356577000017</v>
      </c>
      <c r="E66" s="7"/>
      <c r="F66" s="7"/>
    </row>
    <row r="67" spans="2:6">
      <c r="B67" s="42" t="s">
        <v>141</v>
      </c>
      <c r="C67" s="78">
        <f>C68</f>
        <v>149.70302000000001</v>
      </c>
      <c r="D67" s="117">
        <f>D68</f>
        <v>74.851510019999992</v>
      </c>
      <c r="E67" s="7"/>
      <c r="F67" s="7"/>
    </row>
    <row r="68" spans="2:6">
      <c r="B68" s="18" t="s">
        <v>142</v>
      </c>
      <c r="C68" s="77">
        <v>149.70302000000001</v>
      </c>
      <c r="D68" s="113">
        <v>74.851510019999992</v>
      </c>
      <c r="E68" s="7"/>
      <c r="F68" s="7"/>
    </row>
    <row r="69" spans="2:6">
      <c r="B69" s="42" t="s">
        <v>143</v>
      </c>
      <c r="C69" s="78">
        <f>SUM(C70:C72)</f>
        <v>8280.2273710000009</v>
      </c>
      <c r="D69" s="117">
        <f>SUM(D70:D72)</f>
        <v>2109.3503741099998</v>
      </c>
      <c r="E69" s="7"/>
      <c r="F69" s="7"/>
    </row>
    <row r="70" spans="2:6">
      <c r="B70" s="18" t="s">
        <v>997</v>
      </c>
      <c r="C70" s="77">
        <v>38.137005000000002</v>
      </c>
      <c r="D70" s="113">
        <v>27.20039075</v>
      </c>
      <c r="E70" s="7"/>
      <c r="F70" s="7"/>
    </row>
    <row r="71" spans="2:6">
      <c r="B71" s="18" t="s">
        <v>144</v>
      </c>
      <c r="C71" s="77">
        <v>8068.4191090000004</v>
      </c>
      <c r="D71" s="113">
        <v>1995.3143548599996</v>
      </c>
      <c r="E71" s="7"/>
      <c r="F71" s="7"/>
    </row>
    <row r="72" spans="2:6">
      <c r="B72" s="18" t="s">
        <v>3071</v>
      </c>
      <c r="C72" s="77">
        <v>173.671257</v>
      </c>
      <c r="D72" s="113">
        <v>86.835628499999999</v>
      </c>
      <c r="E72" s="7"/>
      <c r="F72" s="7"/>
    </row>
    <row r="73" spans="2:6">
      <c r="B73" s="89" t="s">
        <v>145</v>
      </c>
      <c r="C73" s="78">
        <f>C74+C79+C94</f>
        <v>9784.2454699999998</v>
      </c>
      <c r="D73" s="117">
        <f>D74+D79+D94</f>
        <v>3432.6511268700019</v>
      </c>
      <c r="E73" s="7"/>
      <c r="F73" s="7"/>
    </row>
    <row r="74" spans="2:6">
      <c r="B74" s="42" t="s">
        <v>146</v>
      </c>
      <c r="C74" s="78">
        <f>SUM(C75:C78)</f>
        <v>900.97756499999991</v>
      </c>
      <c r="D74" s="117">
        <f>SUM(D75:D78)</f>
        <v>276.22320274999998</v>
      </c>
      <c r="E74" s="7"/>
      <c r="F74" s="7"/>
    </row>
    <row r="75" spans="2:6">
      <c r="B75" s="18" t="s">
        <v>147</v>
      </c>
      <c r="C75" s="77">
        <v>240.045174</v>
      </c>
      <c r="D75" s="113">
        <v>107.27644581</v>
      </c>
      <c r="E75" s="7"/>
      <c r="F75" s="7"/>
    </row>
    <row r="76" spans="2:6">
      <c r="B76" s="18" t="s">
        <v>148</v>
      </c>
      <c r="C76" s="77">
        <v>469.84194600000001</v>
      </c>
      <c r="D76" s="113">
        <v>136.87452998999998</v>
      </c>
      <c r="E76" s="7"/>
      <c r="F76" s="7"/>
    </row>
    <row r="77" spans="2:6">
      <c r="B77" s="18" t="s">
        <v>2577</v>
      </c>
      <c r="C77" s="77">
        <v>16.170945</v>
      </c>
      <c r="D77" s="113">
        <v>2.5422580799999999</v>
      </c>
      <c r="E77" s="7"/>
      <c r="F77" s="7"/>
    </row>
    <row r="78" spans="2:6">
      <c r="B78" s="18" t="s">
        <v>149</v>
      </c>
      <c r="C78" s="77">
        <v>174.9195</v>
      </c>
      <c r="D78" s="113">
        <v>29.529968869999998</v>
      </c>
      <c r="E78" s="7"/>
      <c r="F78" s="7"/>
    </row>
    <row r="79" spans="2:6" ht="16.899999999999999" customHeight="1">
      <c r="B79" s="42" t="s">
        <v>150</v>
      </c>
      <c r="C79" s="78">
        <f>SUM(C80:C93)</f>
        <v>8164.3254500000003</v>
      </c>
      <c r="D79" s="117">
        <f>SUM(D80:D93)</f>
        <v>2905.723575500002</v>
      </c>
      <c r="E79" s="79"/>
      <c r="F79" s="7"/>
    </row>
    <row r="80" spans="2:6">
      <c r="B80" s="18" t="s">
        <v>151</v>
      </c>
      <c r="C80" s="77">
        <v>973.79100200000005</v>
      </c>
      <c r="D80" s="113">
        <v>117.42563906999999</v>
      </c>
      <c r="E80" s="7"/>
      <c r="F80" s="7"/>
    </row>
    <row r="81" spans="2:6">
      <c r="B81" s="18" t="s">
        <v>3072</v>
      </c>
      <c r="C81" s="77">
        <v>0.79366499999999995</v>
      </c>
      <c r="D81" s="113">
        <v>1.9539839999999999</v>
      </c>
      <c r="E81" s="7"/>
      <c r="F81" s="7"/>
    </row>
    <row r="82" spans="2:6">
      <c r="B82" s="18" t="s">
        <v>152</v>
      </c>
      <c r="C82" s="77">
        <v>168.15633700000001</v>
      </c>
      <c r="D82" s="113">
        <v>82.171792369999991</v>
      </c>
      <c r="E82" s="7"/>
      <c r="F82" s="7"/>
    </row>
    <row r="83" spans="2:6">
      <c r="B83" s="18" t="s">
        <v>153</v>
      </c>
      <c r="C83" s="77">
        <v>8.5482440000000004</v>
      </c>
      <c r="D83" s="113">
        <v>0.11047197</v>
      </c>
      <c r="E83" s="7"/>
      <c r="F83" s="7"/>
    </row>
    <row r="84" spans="2:6">
      <c r="B84" s="18" t="s">
        <v>154</v>
      </c>
      <c r="C84" s="77">
        <v>35.876055999999998</v>
      </c>
      <c r="D84" s="113">
        <v>7.8887929799999998</v>
      </c>
      <c r="E84" s="7"/>
      <c r="F84" s="7"/>
    </row>
    <row r="85" spans="2:6">
      <c r="B85" s="18" t="s">
        <v>155</v>
      </c>
      <c r="C85" s="77">
        <v>133.1</v>
      </c>
      <c r="D85" s="113">
        <v>76.628750010000005</v>
      </c>
      <c r="E85" s="7"/>
      <c r="F85" s="7"/>
    </row>
    <row r="86" spans="2:6">
      <c r="B86" s="18" t="s">
        <v>3073</v>
      </c>
      <c r="C86" s="77">
        <v>103.47732499999999</v>
      </c>
      <c r="D86" s="113">
        <v>27.33228394</v>
      </c>
      <c r="E86" s="7"/>
      <c r="F86" s="7"/>
    </row>
    <row r="87" spans="2:6">
      <c r="B87" s="18" t="s">
        <v>156</v>
      </c>
      <c r="C87" s="77">
        <v>901.64199499999995</v>
      </c>
      <c r="D87" s="113">
        <v>327.38522193</v>
      </c>
      <c r="E87" s="7"/>
      <c r="F87" s="7"/>
    </row>
    <row r="88" spans="2:6">
      <c r="B88" s="18" t="s">
        <v>157</v>
      </c>
      <c r="C88" s="77">
        <v>631.89854400000002</v>
      </c>
      <c r="D88" s="113">
        <v>414.21268189000006</v>
      </c>
      <c r="E88" s="7"/>
      <c r="F88" s="7"/>
    </row>
    <row r="89" spans="2:6">
      <c r="B89" s="18" t="s">
        <v>158</v>
      </c>
      <c r="C89" s="77">
        <v>113.76155300000001</v>
      </c>
      <c r="D89" s="113">
        <v>36.344963110000002</v>
      </c>
      <c r="E89" s="7"/>
      <c r="F89" s="7"/>
    </row>
    <row r="90" spans="2:6">
      <c r="B90" s="18" t="s">
        <v>159</v>
      </c>
      <c r="C90" s="77">
        <v>9.6492640000000005</v>
      </c>
      <c r="D90" s="113">
        <v>1.7999999999999999E-2</v>
      </c>
      <c r="E90" s="7"/>
      <c r="F90" s="7"/>
    </row>
    <row r="91" spans="2:6">
      <c r="B91" s="18" t="s">
        <v>3074</v>
      </c>
      <c r="C91" s="77">
        <v>84.934883999999997</v>
      </c>
      <c r="D91" s="113">
        <v>5.3329939699999995</v>
      </c>
      <c r="E91" s="7"/>
      <c r="F91" s="7"/>
    </row>
    <row r="92" spans="2:6">
      <c r="B92" s="18" t="s">
        <v>160</v>
      </c>
      <c r="C92" s="77">
        <v>12</v>
      </c>
      <c r="D92" s="113">
        <v>10.537403640000001</v>
      </c>
      <c r="E92" s="7"/>
      <c r="F92" s="7"/>
    </row>
    <row r="93" spans="2:6">
      <c r="B93" s="18" t="s">
        <v>161</v>
      </c>
      <c r="C93" s="77">
        <v>4986.6965810000002</v>
      </c>
      <c r="D93" s="113">
        <v>1798.3805966200018</v>
      </c>
      <c r="E93" s="7"/>
      <c r="F93" s="7"/>
    </row>
    <row r="94" spans="2:6">
      <c r="B94" s="42" t="s">
        <v>162</v>
      </c>
      <c r="C94" s="78">
        <f>SUM(C95:C102)</f>
        <v>718.942455</v>
      </c>
      <c r="D94" s="117">
        <f>SUM(D95:D102)</f>
        <v>250.70434861999996</v>
      </c>
      <c r="E94" s="7"/>
      <c r="F94" s="7"/>
    </row>
    <row r="95" spans="2:6">
      <c r="B95" s="18" t="s">
        <v>163</v>
      </c>
      <c r="C95" s="77">
        <v>282.064978</v>
      </c>
      <c r="D95" s="113">
        <v>104.89304688999999</v>
      </c>
      <c r="E95" s="7"/>
      <c r="F95" s="7"/>
    </row>
    <row r="96" spans="2:6">
      <c r="B96" s="18" t="s">
        <v>164</v>
      </c>
      <c r="C96" s="77">
        <v>4.5381109999999998</v>
      </c>
      <c r="D96" s="113">
        <v>2.11669844</v>
      </c>
      <c r="E96" s="7"/>
      <c r="F96" s="7"/>
    </row>
    <row r="97" spans="2:6">
      <c r="B97" s="18" t="s">
        <v>165</v>
      </c>
      <c r="C97" s="77">
        <v>149.27897200000001</v>
      </c>
      <c r="D97" s="113">
        <v>60.45467335</v>
      </c>
      <c r="E97" s="7"/>
      <c r="F97" s="7"/>
    </row>
    <row r="98" spans="2:6">
      <c r="B98" s="18" t="s">
        <v>166</v>
      </c>
      <c r="C98" s="77">
        <v>16</v>
      </c>
      <c r="D98" s="113">
        <v>2.8382987399999999</v>
      </c>
      <c r="E98" s="7"/>
      <c r="F98" s="7"/>
    </row>
    <row r="99" spans="2:6">
      <c r="B99" s="18" t="s">
        <v>3075</v>
      </c>
      <c r="C99" s="77">
        <v>62.669184000000001</v>
      </c>
      <c r="D99" s="113">
        <v>20.2704852</v>
      </c>
      <c r="E99" s="7"/>
      <c r="F99" s="7"/>
    </row>
    <row r="100" spans="2:6">
      <c r="B100" s="18" t="s">
        <v>3076</v>
      </c>
      <c r="C100" s="77">
        <v>1.688957</v>
      </c>
      <c r="D100" s="113">
        <v>0</v>
      </c>
      <c r="E100" s="7"/>
      <c r="F100" s="7"/>
    </row>
    <row r="101" spans="2:6">
      <c r="B101" s="18" t="s">
        <v>167</v>
      </c>
      <c r="C101" s="77">
        <v>6.5523220000000002</v>
      </c>
      <c r="D101" s="113">
        <v>3.0789468799999997</v>
      </c>
      <c r="E101" s="7"/>
      <c r="F101" s="7"/>
    </row>
    <row r="102" spans="2:6">
      <c r="B102" s="18" t="s">
        <v>168</v>
      </c>
      <c r="C102" s="77">
        <v>196.14993100000001</v>
      </c>
      <c r="D102" s="113">
        <v>57.05219911999999</v>
      </c>
      <c r="E102" s="7"/>
      <c r="F102" s="7"/>
    </row>
    <row r="103" spans="2:6">
      <c r="B103" s="89" t="s">
        <v>169</v>
      </c>
      <c r="C103" s="78">
        <f>C104+C108+C115+C122+C134+C144</f>
        <v>626232.99728500005</v>
      </c>
      <c r="D103" s="117">
        <f>D104+D108+D115+D122+D134+D144</f>
        <v>258075.17850979001</v>
      </c>
      <c r="E103" s="7"/>
      <c r="F103" s="7"/>
    </row>
    <row r="104" spans="2:6">
      <c r="B104" s="42" t="s">
        <v>170</v>
      </c>
      <c r="C104" s="78">
        <f>SUM(C105:C107)</f>
        <v>26591.527885</v>
      </c>
      <c r="D104" s="117">
        <f t="shared" ref="D104" si="0">SUM(D105:D107)</f>
        <v>13877.654822299999</v>
      </c>
      <c r="E104" s="7"/>
      <c r="F104" s="7"/>
    </row>
    <row r="105" spans="2:6">
      <c r="B105" s="18" t="s">
        <v>171</v>
      </c>
      <c r="C105" s="77">
        <v>3603.2551539999999</v>
      </c>
      <c r="D105" s="113">
        <v>2290.5708155399998</v>
      </c>
      <c r="E105" s="7"/>
      <c r="F105" s="7"/>
    </row>
    <row r="106" spans="2:6">
      <c r="B106" s="18" t="s">
        <v>172</v>
      </c>
      <c r="C106" s="77">
        <v>1105.454</v>
      </c>
      <c r="D106" s="113">
        <v>186.44258994000003</v>
      </c>
      <c r="E106" s="7"/>
      <c r="F106" s="7"/>
    </row>
    <row r="107" spans="2:6">
      <c r="B107" s="18" t="s">
        <v>173</v>
      </c>
      <c r="C107" s="77">
        <v>21882.818730999999</v>
      </c>
      <c r="D107" s="113">
        <v>11400.641416819999</v>
      </c>
      <c r="E107" s="7"/>
      <c r="F107" s="7"/>
    </row>
    <row r="108" spans="2:6">
      <c r="B108" s="42" t="s">
        <v>174</v>
      </c>
      <c r="C108" s="78">
        <f>SUM(C109:C114)</f>
        <v>133160.839893</v>
      </c>
      <c r="D108" s="117">
        <f>SUM(D109:D114)</f>
        <v>57234.038766639991</v>
      </c>
      <c r="E108" s="7"/>
      <c r="F108" s="7"/>
    </row>
    <row r="109" spans="2:6">
      <c r="B109" s="18" t="s">
        <v>3077</v>
      </c>
      <c r="C109" s="77">
        <v>161.55573999999999</v>
      </c>
      <c r="D109" s="113">
        <v>0</v>
      </c>
      <c r="E109" s="7"/>
      <c r="F109" s="7"/>
    </row>
    <row r="110" spans="2:6">
      <c r="B110" s="18" t="s">
        <v>175</v>
      </c>
      <c r="C110" s="77">
        <v>12981.049711</v>
      </c>
      <c r="D110" s="113">
        <v>5930.5004187599998</v>
      </c>
      <c r="E110" s="7"/>
      <c r="F110" s="7"/>
    </row>
    <row r="111" spans="2:6">
      <c r="B111" s="18" t="s">
        <v>176</v>
      </c>
      <c r="C111" s="77">
        <v>11127.355992000001</v>
      </c>
      <c r="D111" s="113">
        <v>5512.8621546399982</v>
      </c>
      <c r="E111" s="7"/>
      <c r="F111" s="7"/>
    </row>
    <row r="112" spans="2:6">
      <c r="B112" s="18" t="s">
        <v>177</v>
      </c>
      <c r="C112" s="77">
        <v>30.27</v>
      </c>
      <c r="D112" s="113">
        <v>29.15810016</v>
      </c>
      <c r="E112" s="7"/>
      <c r="F112" s="7"/>
    </row>
    <row r="113" spans="2:6">
      <c r="B113" s="18" t="s">
        <v>178</v>
      </c>
      <c r="C113" s="77">
        <v>9.5212959999999995</v>
      </c>
      <c r="D113" s="113">
        <v>3.6930844199999999</v>
      </c>
      <c r="E113" s="7"/>
      <c r="F113" s="7"/>
    </row>
    <row r="114" spans="2:6">
      <c r="B114" s="18" t="s">
        <v>179</v>
      </c>
      <c r="C114" s="77">
        <v>108851.08715399999</v>
      </c>
      <c r="D114" s="113">
        <v>45757.825008659995</v>
      </c>
      <c r="E114" s="7"/>
      <c r="F114" s="7"/>
    </row>
    <row r="115" spans="2:6">
      <c r="B115" s="42" t="s">
        <v>180</v>
      </c>
      <c r="C115" s="90">
        <f>SUM(C116:C121)</f>
        <v>9752.5831039999994</v>
      </c>
      <c r="D115" s="117">
        <f>SUM(D116:D121)</f>
        <v>4715.3325381900013</v>
      </c>
      <c r="E115" s="7"/>
      <c r="F115" s="7"/>
    </row>
    <row r="116" spans="2:6">
      <c r="B116" s="18" t="s">
        <v>181</v>
      </c>
      <c r="C116" s="77">
        <v>1475.270784</v>
      </c>
      <c r="D116" s="113">
        <v>796.06226248999997</v>
      </c>
      <c r="E116" s="7"/>
      <c r="F116" s="7"/>
    </row>
    <row r="117" spans="2:6">
      <c r="B117" s="18" t="s">
        <v>182</v>
      </c>
      <c r="C117" s="77">
        <v>1292.268863</v>
      </c>
      <c r="D117" s="113">
        <v>798.35776120000003</v>
      </c>
      <c r="E117" s="7"/>
      <c r="F117" s="7"/>
    </row>
    <row r="118" spans="2:6">
      <c r="B118" s="18" t="s">
        <v>183</v>
      </c>
      <c r="C118" s="77">
        <v>4430.4965069999998</v>
      </c>
      <c r="D118" s="113">
        <v>1814.527572440001</v>
      </c>
      <c r="E118" s="7"/>
      <c r="F118" s="7"/>
    </row>
    <row r="119" spans="2:6">
      <c r="B119" s="18" t="s">
        <v>979</v>
      </c>
      <c r="C119" s="77">
        <v>0.70926299999999998</v>
      </c>
      <c r="D119" s="113">
        <v>0</v>
      </c>
      <c r="E119" s="7"/>
      <c r="F119" s="7"/>
    </row>
    <row r="120" spans="2:6">
      <c r="B120" s="18" t="s">
        <v>184</v>
      </c>
      <c r="C120" s="77">
        <v>331.42829799999998</v>
      </c>
      <c r="D120" s="113">
        <v>404.23634697000006</v>
      </c>
      <c r="E120" s="7"/>
      <c r="F120" s="7"/>
    </row>
    <row r="121" spans="2:6">
      <c r="B121" s="18" t="s">
        <v>185</v>
      </c>
      <c r="C121" s="77">
        <v>2222.4093889999999</v>
      </c>
      <c r="D121" s="113">
        <v>902.14859508999996</v>
      </c>
      <c r="E121" s="7"/>
      <c r="F121" s="7"/>
    </row>
    <row r="122" spans="2:6">
      <c r="B122" s="42" t="s">
        <v>186</v>
      </c>
      <c r="C122" s="78">
        <f>SUM(C123:C133)</f>
        <v>299968.35136600002</v>
      </c>
      <c r="D122" s="117">
        <f>SUM(D123:D133)</f>
        <v>112229.76866546</v>
      </c>
      <c r="E122" s="7"/>
      <c r="F122" s="7"/>
    </row>
    <row r="123" spans="2:6">
      <c r="B123" s="18" t="s">
        <v>187</v>
      </c>
      <c r="C123" s="77">
        <v>20083.879982999999</v>
      </c>
      <c r="D123" s="113">
        <v>5551.3218128500093</v>
      </c>
      <c r="E123" s="7"/>
      <c r="F123" s="7"/>
    </row>
    <row r="124" spans="2:6">
      <c r="B124" s="18" t="s">
        <v>1135</v>
      </c>
      <c r="C124" s="77">
        <v>101277.75752299999</v>
      </c>
      <c r="D124" s="113">
        <v>40240.196547509964</v>
      </c>
      <c r="E124" s="7"/>
      <c r="F124" s="7"/>
    </row>
    <row r="125" spans="2:6">
      <c r="B125" s="18" t="s">
        <v>1136</v>
      </c>
      <c r="C125" s="77">
        <v>31159.505327999999</v>
      </c>
      <c r="D125" s="113">
        <v>11994.646242050001</v>
      </c>
      <c r="E125" s="7"/>
      <c r="F125" s="7"/>
    </row>
    <row r="126" spans="2:6">
      <c r="B126" s="18" t="s">
        <v>188</v>
      </c>
      <c r="C126" s="77">
        <v>24122.473035999999</v>
      </c>
      <c r="D126" s="113">
        <v>10352.410313679999</v>
      </c>
      <c r="E126" s="7"/>
      <c r="F126" s="7"/>
    </row>
    <row r="127" spans="2:6">
      <c r="B127" s="18" t="s">
        <v>189</v>
      </c>
      <c r="C127" s="77">
        <v>3625.3491800000002</v>
      </c>
      <c r="D127" s="113">
        <v>1688.3575926999999</v>
      </c>
      <c r="E127" s="7"/>
      <c r="F127" s="7"/>
    </row>
    <row r="128" spans="2:6">
      <c r="B128" s="18" t="s">
        <v>190</v>
      </c>
      <c r="C128" s="77">
        <v>10281.253720000001</v>
      </c>
      <c r="D128" s="113">
        <v>4369.5620565700001</v>
      </c>
      <c r="E128" s="7"/>
      <c r="F128" s="7"/>
    </row>
    <row r="129" spans="2:6">
      <c r="B129" s="18" t="s">
        <v>191</v>
      </c>
      <c r="C129" s="77">
        <v>1362.36232</v>
      </c>
      <c r="D129" s="113">
        <v>533.69609235999997</v>
      </c>
      <c r="E129" s="7"/>
      <c r="F129" s="7"/>
    </row>
    <row r="130" spans="2:6">
      <c r="B130" s="18" t="s">
        <v>192</v>
      </c>
      <c r="C130" s="77">
        <v>561.07786499999997</v>
      </c>
      <c r="D130" s="113">
        <v>315.4176495600002</v>
      </c>
      <c r="E130" s="7"/>
      <c r="F130" s="7"/>
    </row>
    <row r="131" spans="2:6">
      <c r="B131" s="18" t="s">
        <v>193</v>
      </c>
      <c r="C131" s="77">
        <v>556.87523099999999</v>
      </c>
      <c r="D131" s="113">
        <v>216.53966198000009</v>
      </c>
      <c r="E131" s="7"/>
      <c r="F131" s="7"/>
    </row>
    <row r="132" spans="2:6">
      <c r="B132" s="18" t="s">
        <v>194</v>
      </c>
      <c r="C132" s="77">
        <v>1057.9352120000001</v>
      </c>
      <c r="D132" s="113">
        <v>621.75118773000008</v>
      </c>
      <c r="E132" s="7"/>
      <c r="F132" s="7"/>
    </row>
    <row r="133" spans="2:6">
      <c r="B133" s="18" t="s">
        <v>195</v>
      </c>
      <c r="C133" s="77">
        <v>105879.881968</v>
      </c>
      <c r="D133" s="113">
        <v>36345.869508470023</v>
      </c>
      <c r="E133" s="7"/>
      <c r="F133" s="7"/>
    </row>
    <row r="134" spans="2:6">
      <c r="B134" s="42" t="s">
        <v>196</v>
      </c>
      <c r="C134" s="78">
        <f>SUM(C135:C143)</f>
        <v>155715.91962099998</v>
      </c>
      <c r="D134" s="117">
        <f>SUM(D135:D143)</f>
        <v>69712.377939010024</v>
      </c>
      <c r="E134" s="7"/>
      <c r="F134" s="7"/>
    </row>
    <row r="135" spans="2:6" ht="15.75" customHeight="1">
      <c r="B135" s="18" t="s">
        <v>197</v>
      </c>
      <c r="C135" s="77">
        <v>73577.328735000003</v>
      </c>
      <c r="D135" s="113">
        <v>35147.673075979998</v>
      </c>
      <c r="E135" s="7"/>
      <c r="F135" s="7"/>
    </row>
    <row r="136" spans="2:6" ht="15.75" customHeight="1">
      <c r="B136" s="18" t="s">
        <v>3078</v>
      </c>
      <c r="C136" s="77">
        <v>293.62300900000002</v>
      </c>
      <c r="D136" s="113">
        <v>174.21010434000002</v>
      </c>
      <c r="E136" s="7"/>
      <c r="F136" s="7"/>
    </row>
    <row r="137" spans="2:6" ht="15.75" customHeight="1">
      <c r="B137" s="18" t="s">
        <v>2532</v>
      </c>
      <c r="C137" s="77">
        <v>1656.8059290000001</v>
      </c>
      <c r="D137" s="113">
        <v>793.31008686000007</v>
      </c>
      <c r="E137" s="7"/>
      <c r="F137" s="7"/>
    </row>
    <row r="138" spans="2:6" ht="15.75" customHeight="1">
      <c r="B138" s="18" t="s">
        <v>198</v>
      </c>
      <c r="C138" s="77">
        <v>250.74257399999999</v>
      </c>
      <c r="D138" s="113">
        <v>0</v>
      </c>
      <c r="E138" s="7"/>
      <c r="F138" s="7"/>
    </row>
    <row r="139" spans="2:6">
      <c r="B139" s="18" t="s">
        <v>199</v>
      </c>
      <c r="C139" s="77">
        <v>3905.1047960000001</v>
      </c>
      <c r="D139" s="113">
        <v>1255.2028818000003</v>
      </c>
      <c r="E139" s="7"/>
      <c r="F139" s="7"/>
    </row>
    <row r="140" spans="2:6">
      <c r="B140" s="18" t="s">
        <v>200</v>
      </c>
      <c r="C140" s="77">
        <v>1671.91101</v>
      </c>
      <c r="D140" s="113">
        <v>577.30956909000008</v>
      </c>
      <c r="E140" s="7"/>
      <c r="F140" s="7"/>
    </row>
    <row r="141" spans="2:6">
      <c r="B141" s="18" t="s">
        <v>201</v>
      </c>
      <c r="C141" s="77">
        <v>72103.426275999998</v>
      </c>
      <c r="D141" s="113">
        <v>30957.290473410012</v>
      </c>
      <c r="E141" s="7"/>
      <c r="F141" s="7"/>
    </row>
    <row r="142" spans="2:6">
      <c r="B142" s="18" t="s">
        <v>3079</v>
      </c>
      <c r="C142" s="77">
        <v>1.6</v>
      </c>
      <c r="D142" s="113">
        <v>0</v>
      </c>
      <c r="E142" s="7"/>
      <c r="F142" s="7"/>
    </row>
    <row r="143" spans="2:6">
      <c r="B143" s="18" t="s">
        <v>202</v>
      </c>
      <c r="C143" s="77">
        <v>2255.3772920000001</v>
      </c>
      <c r="D143" s="113">
        <v>807.38174752999998</v>
      </c>
      <c r="E143" s="7"/>
      <c r="F143" s="7"/>
    </row>
    <row r="144" spans="2:6">
      <c r="B144" s="42" t="s">
        <v>203</v>
      </c>
      <c r="C144" s="78">
        <f>SUM(C145:C148)</f>
        <v>1043.775416</v>
      </c>
      <c r="D144" s="117">
        <f>SUM(D145:D148)</f>
        <v>306.00577819</v>
      </c>
      <c r="E144" s="7"/>
      <c r="F144" s="7"/>
    </row>
    <row r="145" spans="2:6">
      <c r="B145" s="18" t="s">
        <v>204</v>
      </c>
      <c r="C145" s="77">
        <v>146.32508799999999</v>
      </c>
      <c r="D145" s="113">
        <v>56.45541137</v>
      </c>
      <c r="E145" s="7"/>
      <c r="F145" s="7"/>
    </row>
    <row r="146" spans="2:6">
      <c r="B146" s="18" t="s">
        <v>3080</v>
      </c>
      <c r="C146" s="77">
        <v>310</v>
      </c>
      <c r="D146" s="113">
        <v>21.213828969999998</v>
      </c>
      <c r="E146" s="7"/>
      <c r="F146" s="7"/>
    </row>
    <row r="147" spans="2:6">
      <c r="B147" s="18" t="s">
        <v>205</v>
      </c>
      <c r="C147" s="77">
        <v>195.103174</v>
      </c>
      <c r="D147" s="113">
        <v>45.599264959999999</v>
      </c>
      <c r="E147" s="7"/>
      <c r="F147" s="7"/>
    </row>
    <row r="148" spans="2:6">
      <c r="B148" s="18" t="s">
        <v>206</v>
      </c>
      <c r="C148" s="77">
        <v>392.34715399999999</v>
      </c>
      <c r="D148" s="113">
        <v>182.73727289000001</v>
      </c>
      <c r="E148" s="7"/>
      <c r="F148" s="7"/>
    </row>
    <row r="149" spans="2:6" ht="15" customHeight="1">
      <c r="B149" s="89" t="s">
        <v>207</v>
      </c>
      <c r="C149" s="78">
        <f>C150</f>
        <v>294634.03054200002</v>
      </c>
      <c r="D149" s="117">
        <f>D150</f>
        <v>125033.33348258001</v>
      </c>
      <c r="E149" s="7"/>
      <c r="F149" s="7"/>
    </row>
    <row r="150" spans="2:6">
      <c r="B150" s="42" t="s">
        <v>208</v>
      </c>
      <c r="C150" s="78">
        <f>C151</f>
        <v>294634.03054200002</v>
      </c>
      <c r="D150" s="117">
        <f>(D151)</f>
        <v>125033.33348258001</v>
      </c>
      <c r="E150" s="7"/>
      <c r="F150" s="7"/>
    </row>
    <row r="151" spans="2:6">
      <c r="B151" s="18" t="s">
        <v>209</v>
      </c>
      <c r="C151" s="77">
        <v>294634.03054200002</v>
      </c>
      <c r="D151" s="113">
        <v>125033.33348258001</v>
      </c>
      <c r="E151" s="7"/>
      <c r="F151" s="7"/>
    </row>
    <row r="152" spans="2:6">
      <c r="B152" s="22" t="s">
        <v>42</v>
      </c>
      <c r="C152" s="19">
        <f t="shared" ref="C152:D153" si="1">C153</f>
        <v>113668.099604</v>
      </c>
      <c r="D152" s="114">
        <f t="shared" si="1"/>
        <v>53940.220215769994</v>
      </c>
      <c r="E152" s="7"/>
      <c r="F152" s="7"/>
    </row>
    <row r="153" spans="2:6">
      <c r="B153" s="43" t="s">
        <v>210</v>
      </c>
      <c r="C153" s="35">
        <f t="shared" si="1"/>
        <v>113668.099604</v>
      </c>
      <c r="D153" s="117">
        <f t="shared" si="1"/>
        <v>53940.220215769994</v>
      </c>
      <c r="E153" s="108"/>
      <c r="F153" s="7"/>
    </row>
    <row r="154" spans="2:6">
      <c r="B154" s="42" t="s">
        <v>211</v>
      </c>
      <c r="C154" s="35">
        <f>C155</f>
        <v>113668.099604</v>
      </c>
      <c r="D154" s="117">
        <f>D155</f>
        <v>53940.220215769994</v>
      </c>
      <c r="E154" s="7"/>
      <c r="F154" s="7"/>
    </row>
    <row r="155" spans="2:6">
      <c r="B155" s="18" t="s">
        <v>212</v>
      </c>
      <c r="C155" s="36">
        <v>113668.099604</v>
      </c>
      <c r="D155" s="113">
        <v>53940.220215769994</v>
      </c>
      <c r="E155" s="7"/>
      <c r="F155" s="7"/>
    </row>
    <row r="156" spans="2:6">
      <c r="B156" s="34" t="s">
        <v>45</v>
      </c>
      <c r="C156" s="30">
        <f>C13+C152</f>
        <v>1532354.6145540001</v>
      </c>
      <c r="D156" s="118">
        <f>D13+D152</f>
        <v>651528.49234518001</v>
      </c>
    </row>
    <row r="157" spans="2:6">
      <c r="B157" s="15" t="s">
        <v>26</v>
      </c>
      <c r="C157" s="16"/>
      <c r="D157" s="16"/>
      <c r="E157" s="7"/>
      <c r="F157" s="7"/>
    </row>
    <row r="158" spans="2:6" ht="21.6" customHeight="1">
      <c r="B158" s="209" t="s">
        <v>4066</v>
      </c>
      <c r="C158" s="209"/>
      <c r="D158" s="209"/>
      <c r="E158" s="7"/>
      <c r="F158" s="7"/>
    </row>
    <row r="159" spans="2:6" ht="12.75" customHeight="1">
      <c r="B159" s="15" t="s">
        <v>46</v>
      </c>
      <c r="C159" s="16"/>
      <c r="D159" s="16"/>
      <c r="E159" s="7"/>
      <c r="F159" s="7"/>
    </row>
    <row r="160" spans="2:6" ht="15" customHeight="1">
      <c r="B160" s="209"/>
      <c r="C160" s="209"/>
      <c r="D160" s="209"/>
      <c r="E160" s="7"/>
    </row>
    <row r="161" spans="2:5" ht="29.25" customHeight="1">
      <c r="B161" s="209"/>
      <c r="C161" s="209"/>
      <c r="D161" s="209"/>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F29" sqref="F29"/>
    </sheetView>
  </sheetViews>
  <sheetFormatPr baseColWidth="10" defaultColWidth="11.42578125" defaultRowHeight="15"/>
  <cols>
    <col min="1" max="1" width="11.42578125" style="136"/>
    <col min="2" max="2" width="99.140625" style="136" customWidth="1"/>
    <col min="3" max="3" width="15.42578125" style="136" customWidth="1"/>
    <col min="4" max="4" width="17.7109375" style="136" customWidth="1"/>
    <col min="5" max="5" width="21.85546875" style="136" bestFit="1" customWidth="1"/>
    <col min="6" max="6" width="38.5703125" style="136" customWidth="1"/>
    <col min="7" max="16384" width="11.42578125" style="136"/>
  </cols>
  <sheetData>
    <row r="1" spans="2:6" ht="28.5">
      <c r="B1" s="211" t="s">
        <v>0</v>
      </c>
      <c r="C1" s="211"/>
      <c r="D1" s="211"/>
    </row>
    <row r="2" spans="2:6" ht="45" customHeight="1">
      <c r="B2" s="226" t="s">
        <v>1</v>
      </c>
      <c r="C2" s="226"/>
      <c r="D2" s="226"/>
    </row>
    <row r="3" spans="2:6" ht="15.6" customHeight="1">
      <c r="B3" s="213" t="s">
        <v>2</v>
      </c>
      <c r="C3" s="213"/>
      <c r="D3" s="213"/>
    </row>
    <row r="4" spans="2:6" ht="13.9" customHeight="1">
      <c r="B4"/>
      <c r="C4"/>
      <c r="D4"/>
    </row>
    <row r="5" spans="2:6" ht="18.75">
      <c r="B5" s="221" t="s">
        <v>29</v>
      </c>
      <c r="C5" s="221"/>
      <c r="D5" s="221"/>
    </row>
    <row r="6" spans="2:6" ht="18.75">
      <c r="B6" s="221" t="s">
        <v>3711</v>
      </c>
      <c r="C6" s="221"/>
      <c r="D6" s="221"/>
      <c r="F6" s="137"/>
    </row>
    <row r="7" spans="2:6" ht="18.75">
      <c r="B7" s="215" t="s">
        <v>4065</v>
      </c>
      <c r="C7" s="215"/>
      <c r="D7" s="215"/>
      <c r="F7" s="137"/>
    </row>
    <row r="8" spans="2:6" ht="15.75">
      <c r="B8" s="223" t="s">
        <v>5</v>
      </c>
      <c r="C8" s="223"/>
      <c r="D8" s="223"/>
      <c r="F8" s="138"/>
    </row>
    <row r="9" spans="2:6">
      <c r="B9"/>
      <c r="C9"/>
      <c r="D9"/>
      <c r="F9" s="138"/>
    </row>
    <row r="10" spans="2:6">
      <c r="B10" s="144"/>
      <c r="C10" s="144"/>
      <c r="D10" s="144"/>
      <c r="F10" s="138"/>
    </row>
    <row r="11" spans="2:6" ht="9.6" customHeight="1">
      <c r="B11" s="222" t="s">
        <v>6</v>
      </c>
      <c r="C11" s="225" t="s">
        <v>7</v>
      </c>
      <c r="D11" s="225" t="s">
        <v>8</v>
      </c>
    </row>
    <row r="12" spans="2:6" ht="15.6" customHeight="1">
      <c r="B12" s="222"/>
      <c r="C12" s="225"/>
      <c r="D12" s="225"/>
    </row>
    <row r="13" spans="2:6" ht="15" customHeight="1">
      <c r="B13" s="222"/>
      <c r="C13" s="166" t="s">
        <v>3067</v>
      </c>
      <c r="D13" s="225"/>
      <c r="F13" s="139"/>
    </row>
    <row r="14" spans="2:6">
      <c r="B14" s="167" t="s">
        <v>3705</v>
      </c>
      <c r="C14" s="28">
        <f>C15+C17</f>
        <v>948.96432099999993</v>
      </c>
      <c r="D14" s="28">
        <f>D15+D17</f>
        <v>299.9647716099999</v>
      </c>
      <c r="E14" s="140"/>
      <c r="F14" s="141"/>
    </row>
    <row r="15" spans="2:6">
      <c r="B15" s="161" t="s">
        <v>93</v>
      </c>
      <c r="C15" s="78">
        <f>C16</f>
        <v>874.88515299999995</v>
      </c>
      <c r="D15" s="78">
        <f>D16</f>
        <v>265.22270160999989</v>
      </c>
      <c r="E15" s="140"/>
      <c r="F15" s="139"/>
    </row>
    <row r="16" spans="2:6" ht="16.149999999999999" customHeight="1">
      <c r="B16" s="162" t="s">
        <v>98</v>
      </c>
      <c r="C16" s="77">
        <v>874.88515299999995</v>
      </c>
      <c r="D16" s="77">
        <v>265.22270160999989</v>
      </c>
      <c r="E16" s="140"/>
      <c r="F16" s="146"/>
    </row>
    <row r="17" spans="2:6">
      <c r="B17" s="161" t="s">
        <v>106</v>
      </c>
      <c r="C17" s="78">
        <f>C18</f>
        <v>74.079167999999996</v>
      </c>
      <c r="D17" s="78">
        <f>D18</f>
        <v>34.742069999999998</v>
      </c>
      <c r="E17" s="140"/>
      <c r="F17" s="146"/>
    </row>
    <row r="18" spans="2:6" ht="14.45" customHeight="1" thickBot="1">
      <c r="B18" s="163" t="s">
        <v>112</v>
      </c>
      <c r="C18" s="77">
        <v>74.079167999999996</v>
      </c>
      <c r="D18" s="77">
        <v>34.742069999999998</v>
      </c>
      <c r="E18" s="140"/>
      <c r="F18" s="141"/>
    </row>
    <row r="19" spans="2:6" ht="13.9" customHeight="1">
      <c r="B19" s="160" t="s">
        <v>3706</v>
      </c>
      <c r="C19" s="28">
        <f>C20</f>
        <v>242.12804399999999</v>
      </c>
      <c r="D19" s="28">
        <f>D20</f>
        <v>99.368925860000019</v>
      </c>
      <c r="E19" s="140"/>
      <c r="F19" s="141"/>
    </row>
    <row r="20" spans="2:6" ht="10.9" customHeight="1">
      <c r="B20" s="161" t="s">
        <v>115</v>
      </c>
      <c r="C20" s="78">
        <f>C21</f>
        <v>242.12804399999999</v>
      </c>
      <c r="D20" s="78">
        <f>D21</f>
        <v>99.368925860000019</v>
      </c>
      <c r="E20" s="140"/>
      <c r="F20" s="142"/>
    </row>
    <row r="21" spans="2:6" ht="15.75" thickBot="1">
      <c r="B21" s="164" t="s">
        <v>118</v>
      </c>
      <c r="C21" s="77">
        <v>242.12804399999999</v>
      </c>
      <c r="D21" s="77">
        <v>99.368925860000019</v>
      </c>
      <c r="E21" s="140"/>
      <c r="F21" s="141"/>
    </row>
    <row r="22" spans="2:6">
      <c r="B22" s="160" t="s">
        <v>3707</v>
      </c>
      <c r="C22" s="28">
        <f>C23+C25+C27</f>
        <v>2730.851345</v>
      </c>
      <c r="D22" s="28">
        <f>D23+D25+D27</f>
        <v>1128.4739652099997</v>
      </c>
      <c r="E22" s="140"/>
      <c r="F22" s="141"/>
    </row>
    <row r="23" spans="2:6">
      <c r="B23" s="161" t="s">
        <v>174</v>
      </c>
      <c r="C23" s="78">
        <f>C24</f>
        <v>30.27</v>
      </c>
      <c r="D23" s="78">
        <f>D24</f>
        <v>29.15810016</v>
      </c>
      <c r="E23" s="140"/>
      <c r="F23" s="141"/>
    </row>
    <row r="24" spans="2:6">
      <c r="B24" s="165" t="s">
        <v>177</v>
      </c>
      <c r="C24" s="77">
        <v>30.27</v>
      </c>
      <c r="D24" s="77">
        <v>29.15810016</v>
      </c>
      <c r="E24" s="140"/>
      <c r="F24" s="141"/>
    </row>
    <row r="25" spans="2:6">
      <c r="B25" s="161" t="s">
        <v>3708</v>
      </c>
      <c r="C25" s="78">
        <f>C26</f>
        <v>1656.8059290000001</v>
      </c>
      <c r="D25" s="78">
        <f>D26</f>
        <v>793.31008685999984</v>
      </c>
      <c r="E25" s="140"/>
      <c r="F25" s="141"/>
    </row>
    <row r="26" spans="2:6">
      <c r="B26" s="165" t="s">
        <v>2532</v>
      </c>
      <c r="C26" s="77">
        <v>1656.8059290000001</v>
      </c>
      <c r="D26" s="77">
        <v>793.31008685999984</v>
      </c>
      <c r="E26" s="140"/>
      <c r="F26" s="141"/>
    </row>
    <row r="27" spans="2:6">
      <c r="B27" s="161" t="s">
        <v>203</v>
      </c>
      <c r="C27" s="78">
        <f>C28+C30+C31+C29</f>
        <v>1043.775416</v>
      </c>
      <c r="D27" s="78">
        <f>D28+D30+D31+D29</f>
        <v>306.00577819</v>
      </c>
      <c r="E27" s="140"/>
      <c r="F27" s="141"/>
    </row>
    <row r="28" spans="2:6" ht="15.6" customHeight="1">
      <c r="B28" s="165" t="s">
        <v>204</v>
      </c>
      <c r="C28" s="77">
        <v>146.32508799999999</v>
      </c>
      <c r="D28" s="77">
        <v>56.455411370000007</v>
      </c>
      <c r="E28" s="140"/>
      <c r="F28" s="141"/>
    </row>
    <row r="29" spans="2:6" ht="15.6" customHeight="1">
      <c r="B29" s="165" t="s">
        <v>3080</v>
      </c>
      <c r="C29" s="77">
        <v>310</v>
      </c>
      <c r="D29" s="77">
        <v>21.213828969999998</v>
      </c>
      <c r="E29" s="140"/>
      <c r="F29" s="141"/>
    </row>
    <row r="30" spans="2:6" ht="18.600000000000001" customHeight="1">
      <c r="B30" s="165" t="s">
        <v>205</v>
      </c>
      <c r="C30" s="77">
        <v>195.103174</v>
      </c>
      <c r="D30" s="77">
        <v>45.599264960000006</v>
      </c>
      <c r="E30" s="140"/>
      <c r="F30" s="146"/>
    </row>
    <row r="31" spans="2:6" ht="19.899999999999999" customHeight="1">
      <c r="B31" s="165" t="s">
        <v>206</v>
      </c>
      <c r="C31" s="77">
        <v>392.34715399999999</v>
      </c>
      <c r="D31" s="77">
        <v>182.73727288999999</v>
      </c>
      <c r="E31" s="140"/>
      <c r="F31" s="142"/>
    </row>
    <row r="32" spans="2:6">
      <c r="B32" s="168" t="s">
        <v>3709</v>
      </c>
      <c r="C32" s="30">
        <f>C14+C19+C22</f>
        <v>3921.94371</v>
      </c>
      <c r="D32" s="118">
        <f>D14+D19+D22</f>
        <v>1527.8076626799998</v>
      </c>
      <c r="E32" s="140"/>
    </row>
    <row r="33" spans="2:5">
      <c r="B33" s="15" t="s">
        <v>26</v>
      </c>
      <c r="C33" s="145"/>
      <c r="D33" s="145"/>
      <c r="E33" s="143"/>
    </row>
    <row r="34" spans="2:5" ht="39.6" customHeight="1">
      <c r="B34" s="209" t="s">
        <v>4066</v>
      </c>
      <c r="C34" s="209"/>
      <c r="D34" s="209"/>
    </row>
    <row r="35" spans="2:5">
      <c r="B35" s="15" t="s">
        <v>46</v>
      </c>
    </row>
    <row r="263" spans="2:2">
      <c r="B263" s="136" t="s">
        <v>3710</v>
      </c>
    </row>
  </sheetData>
  <mergeCells count="11">
    <mergeCell ref="B1:D1"/>
    <mergeCell ref="B5:D5"/>
    <mergeCell ref="B6:D6"/>
    <mergeCell ref="C11:C12"/>
    <mergeCell ref="B11:B13"/>
    <mergeCell ref="D11:D13"/>
    <mergeCell ref="B2:D2"/>
    <mergeCell ref="B3:D3"/>
    <mergeCell ref="B7:D7"/>
    <mergeCell ref="B8:D8"/>
    <mergeCell ref="B34:D3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E75" sqref="E75"/>
    </sheetView>
  </sheetViews>
  <sheetFormatPr baseColWidth="10" defaultColWidth="11.5703125" defaultRowHeight="15"/>
  <cols>
    <col min="1" max="1" width="11.5703125" style="147"/>
    <col min="2" max="2" width="87.85546875" style="147" bestFit="1" customWidth="1"/>
    <col min="3" max="3" width="24.7109375" style="147" customWidth="1"/>
    <col min="4" max="4" width="32.7109375" style="147" bestFit="1" customWidth="1"/>
    <col min="5" max="5" width="27.7109375" style="147" bestFit="1" customWidth="1"/>
    <col min="6" max="6" width="26.5703125" style="147" customWidth="1"/>
    <col min="7" max="7" width="20.28515625" style="147" customWidth="1"/>
    <col min="8" max="8" width="21.5703125" style="147" customWidth="1"/>
    <col min="9" max="11" width="11.5703125" style="147"/>
    <col min="12" max="12" width="36.28515625" style="147" bestFit="1" customWidth="1"/>
    <col min="13" max="13" width="17.7109375" style="147" bestFit="1" customWidth="1"/>
    <col min="14" max="16384" width="11.5703125" style="147"/>
  </cols>
  <sheetData>
    <row r="1" spans="2:13" ht="29.25" thickBot="1">
      <c r="B1" s="211" t="s">
        <v>0</v>
      </c>
      <c r="C1" s="211"/>
      <c r="D1" s="211"/>
      <c r="E1" s="211"/>
      <c r="F1" s="211"/>
      <c r="G1" s="211"/>
      <c r="H1" s="211"/>
    </row>
    <row r="2" spans="2:13" ht="21" customHeight="1" thickBot="1">
      <c r="B2" s="212" t="s">
        <v>1</v>
      </c>
      <c r="C2" s="212"/>
      <c r="D2" s="212"/>
      <c r="E2" s="212"/>
      <c r="F2" s="212"/>
      <c r="G2" s="212"/>
      <c r="H2" s="212"/>
      <c r="L2" s="148" t="s">
        <v>3712</v>
      </c>
      <c r="M2" s="177">
        <v>7447461.0319153164</v>
      </c>
    </row>
    <row r="3" spans="2:13" ht="14.45" customHeight="1">
      <c r="B3" s="219" t="s">
        <v>2</v>
      </c>
      <c r="C3" s="219"/>
      <c r="D3" s="219"/>
      <c r="E3" s="219"/>
      <c r="F3" s="219"/>
      <c r="G3" s="219"/>
      <c r="H3" s="219"/>
    </row>
    <row r="4" spans="2:13" ht="14.45" customHeight="1">
      <c r="C4"/>
      <c r="D4"/>
      <c r="E4"/>
      <c r="F4"/>
      <c r="G4"/>
      <c r="H4"/>
    </row>
    <row r="5" spans="2:13" ht="18" customHeight="1">
      <c r="B5" s="221" t="s">
        <v>29</v>
      </c>
      <c r="C5" s="221"/>
      <c r="D5" s="221"/>
      <c r="E5" s="221"/>
      <c r="F5" s="221"/>
      <c r="G5" s="221"/>
      <c r="H5" s="221"/>
    </row>
    <row r="6" spans="2:13" ht="18" customHeight="1">
      <c r="B6" s="220" t="s">
        <v>3721</v>
      </c>
      <c r="C6" s="220"/>
      <c r="D6" s="220"/>
      <c r="E6" s="220"/>
      <c r="F6" s="220"/>
      <c r="G6" s="220"/>
      <c r="H6" s="220"/>
    </row>
    <row r="7" spans="2:13" ht="18" customHeight="1">
      <c r="B7" s="215" t="s">
        <v>4065</v>
      </c>
      <c r="C7" s="215"/>
      <c r="D7" s="215"/>
      <c r="E7" s="215"/>
      <c r="F7" s="215"/>
      <c r="G7" s="215"/>
      <c r="H7" s="215"/>
    </row>
    <row r="8" spans="2:13" ht="15.6" customHeight="1">
      <c r="B8" s="223" t="s">
        <v>5</v>
      </c>
      <c r="C8" s="223"/>
      <c r="D8" s="223"/>
      <c r="E8" s="223"/>
      <c r="F8" s="223"/>
      <c r="G8" s="223"/>
      <c r="H8" s="223"/>
    </row>
    <row r="10" spans="2:13" ht="14.45" customHeight="1">
      <c r="B10" s="231" t="s">
        <v>6</v>
      </c>
      <c r="C10" s="236" t="s">
        <v>7</v>
      </c>
      <c r="D10" s="234" t="s">
        <v>8</v>
      </c>
      <c r="E10" s="234" t="s">
        <v>3716</v>
      </c>
      <c r="F10" s="234" t="s">
        <v>3717</v>
      </c>
      <c r="G10" s="234" t="s">
        <v>3718</v>
      </c>
      <c r="H10" s="234" t="s">
        <v>3719</v>
      </c>
    </row>
    <row r="11" spans="2:13" ht="14.45" customHeight="1">
      <c r="B11" s="232"/>
      <c r="C11" s="237"/>
      <c r="D11" s="235"/>
      <c r="E11" s="235"/>
      <c r="F11" s="235"/>
      <c r="G11" s="235"/>
      <c r="H11" s="235"/>
    </row>
    <row r="12" spans="2:13" ht="14.45" customHeight="1">
      <c r="B12" s="232"/>
      <c r="C12" s="243"/>
      <c r="D12" s="235"/>
      <c r="E12" s="235"/>
      <c r="F12" s="235"/>
      <c r="G12" s="235"/>
      <c r="H12" s="235"/>
    </row>
    <row r="13" spans="2:13" ht="22.15" customHeight="1">
      <c r="B13" s="232"/>
      <c r="C13" s="239" t="s">
        <v>3067</v>
      </c>
      <c r="D13" s="242"/>
      <c r="E13" s="242"/>
      <c r="F13" s="242"/>
      <c r="G13" s="242"/>
      <c r="H13" s="242"/>
    </row>
    <row r="14" spans="2:13" ht="13.15" customHeight="1">
      <c r="B14" s="233"/>
      <c r="C14" s="239">
        <v>1</v>
      </c>
      <c r="D14" s="240">
        <v>2</v>
      </c>
      <c r="E14" s="240">
        <v>3</v>
      </c>
      <c r="F14" s="240">
        <v>4</v>
      </c>
      <c r="G14" s="240" t="s">
        <v>4037</v>
      </c>
      <c r="H14" s="241" t="s">
        <v>3715</v>
      </c>
    </row>
    <row r="15" spans="2:13">
      <c r="B15" s="158" t="s">
        <v>3705</v>
      </c>
      <c r="C15" s="238">
        <f t="shared" ref="C15:C16" si="0">C16</f>
        <v>1533.4254550000001</v>
      </c>
      <c r="D15" s="184">
        <f t="shared" ref="D15:F16" si="1">D16</f>
        <v>432.32794652999996</v>
      </c>
      <c r="E15" s="184">
        <f t="shared" si="1"/>
        <v>432.32794652999996</v>
      </c>
      <c r="F15" s="184">
        <f t="shared" si="1"/>
        <v>0</v>
      </c>
      <c r="G15" s="170">
        <f>E15-F15</f>
        <v>432.32794652999996</v>
      </c>
      <c r="H15" s="159">
        <f>D15/$M$2</f>
        <v>5.8050380482328635E-5</v>
      </c>
      <c r="L15" s="176"/>
    </row>
    <row r="16" spans="2:13">
      <c r="B16" s="156" t="s">
        <v>106</v>
      </c>
      <c r="C16" s="185">
        <f t="shared" si="0"/>
        <v>1533.4254550000001</v>
      </c>
      <c r="D16" s="185">
        <f t="shared" si="1"/>
        <v>432.32794652999996</v>
      </c>
      <c r="E16" s="186">
        <f t="shared" si="1"/>
        <v>432.32794652999996</v>
      </c>
      <c r="F16" s="186">
        <f t="shared" si="1"/>
        <v>0</v>
      </c>
      <c r="G16" s="173">
        <f t="shared" ref="G16:G55" si="2">E16-F16</f>
        <v>432.32794652999996</v>
      </c>
      <c r="H16" s="157">
        <f t="shared" ref="H16:H55" si="3">D16/$M$2</f>
        <v>5.8050380482328635E-5</v>
      </c>
    </row>
    <row r="17" spans="2:12">
      <c r="B17" s="152" t="s">
        <v>108</v>
      </c>
      <c r="C17" s="185">
        <v>1533.4254550000001</v>
      </c>
      <c r="D17" s="185">
        <v>432.32794652999996</v>
      </c>
      <c r="E17" s="185">
        <f>$D17</f>
        <v>432.32794652999996</v>
      </c>
      <c r="F17" s="186">
        <v>0</v>
      </c>
      <c r="G17" s="174">
        <f t="shared" si="2"/>
        <v>432.32794652999996</v>
      </c>
      <c r="H17" s="153">
        <f t="shared" si="3"/>
        <v>5.8050380482328635E-5</v>
      </c>
    </row>
    <row r="18" spans="2:12">
      <c r="B18" s="158" t="s">
        <v>3706</v>
      </c>
      <c r="C18" s="184">
        <f>C19+C22+C27+C29</f>
        <v>139909.989952</v>
      </c>
      <c r="D18" s="184">
        <f>D19+D22+D27+D29</f>
        <v>58334.991917949992</v>
      </c>
      <c r="E18" s="184">
        <f>E19+E22+E27+E29</f>
        <v>14202.638598610001</v>
      </c>
      <c r="F18" s="184">
        <f>F19+F22+F27+F29</f>
        <v>44132.353319339993</v>
      </c>
      <c r="G18" s="170">
        <f t="shared" si="2"/>
        <v>-29929.714720729993</v>
      </c>
      <c r="H18" s="159">
        <f t="shared" si="3"/>
        <v>7.8328697079395881E-3</v>
      </c>
      <c r="J18" s="149"/>
    </row>
    <row r="19" spans="2:12">
      <c r="B19" s="156" t="s">
        <v>119</v>
      </c>
      <c r="C19" s="188">
        <f>C21+C20</f>
        <v>651.23408900000004</v>
      </c>
      <c r="D19" s="188">
        <f>D21+D20</f>
        <v>106.17128393</v>
      </c>
      <c r="E19" s="186">
        <f>SUM(E20:E21)</f>
        <v>106.17128393</v>
      </c>
      <c r="F19" s="187">
        <f>SUM(F20:F21)</f>
        <v>0</v>
      </c>
      <c r="G19" s="173">
        <f t="shared" si="2"/>
        <v>106.17128393</v>
      </c>
      <c r="H19" s="157">
        <f t="shared" si="3"/>
        <v>1.4256037524065458E-5</v>
      </c>
      <c r="J19" s="149"/>
    </row>
    <row r="20" spans="2:12">
      <c r="B20" s="152" t="s">
        <v>3714</v>
      </c>
      <c r="C20" s="185">
        <v>168.7</v>
      </c>
      <c r="D20" s="185">
        <v>0</v>
      </c>
      <c r="E20" s="185">
        <f>$D20</f>
        <v>0</v>
      </c>
      <c r="F20" s="187">
        <v>0</v>
      </c>
      <c r="G20" s="173">
        <f t="shared" si="2"/>
        <v>0</v>
      </c>
      <c r="H20" s="157">
        <f t="shared" si="3"/>
        <v>0</v>
      </c>
      <c r="J20" s="183"/>
      <c r="K20" s="244"/>
      <c r="L20" s="180"/>
    </row>
    <row r="21" spans="2:12">
      <c r="B21" s="152" t="s">
        <v>122</v>
      </c>
      <c r="C21" s="185">
        <v>482.53408899999999</v>
      </c>
      <c r="D21" s="185">
        <v>106.17128393</v>
      </c>
      <c r="E21" s="185">
        <f t="shared" ref="E21:E54" si="4">$D21</f>
        <v>106.17128393</v>
      </c>
      <c r="F21" s="185">
        <v>0</v>
      </c>
      <c r="G21" s="169">
        <f t="shared" si="2"/>
        <v>106.17128393</v>
      </c>
      <c r="H21" s="178">
        <f t="shared" si="3"/>
        <v>1.4256037524065458E-5</v>
      </c>
      <c r="J21" s="175"/>
    </row>
    <row r="22" spans="2:12" ht="15.75" thickBot="1">
      <c r="B22" s="156" t="s">
        <v>126</v>
      </c>
      <c r="C22" s="188">
        <f>SUM(C23:C26)</f>
        <v>92264.417778000003</v>
      </c>
      <c r="D22" s="188">
        <f>SUM(D23:D26)</f>
        <v>44525.655365769991</v>
      </c>
      <c r="E22" s="188">
        <f>SUM(E23:E26)</f>
        <v>715.32275145000006</v>
      </c>
      <c r="F22" s="188">
        <f>SUM(F23:F26)</f>
        <v>43810.332614319996</v>
      </c>
      <c r="G22" s="171">
        <f t="shared" si="2"/>
        <v>-43095.009862869993</v>
      </c>
      <c r="H22" s="179">
        <f t="shared" si="3"/>
        <v>5.9786355611610381E-3</v>
      </c>
    </row>
    <row r="23" spans="2:12" ht="15.75" thickBot="1">
      <c r="B23" s="152" t="s">
        <v>127</v>
      </c>
      <c r="C23" s="185">
        <v>612.76176499999997</v>
      </c>
      <c r="D23" s="185">
        <v>233.04077744</v>
      </c>
      <c r="E23" s="189">
        <v>0</v>
      </c>
      <c r="F23" s="185">
        <f>$D23</f>
        <v>233.04077744</v>
      </c>
      <c r="G23" s="169">
        <f t="shared" si="2"/>
        <v>-233.04077744</v>
      </c>
      <c r="H23" s="178">
        <f t="shared" si="3"/>
        <v>3.1291305377943984E-5</v>
      </c>
    </row>
    <row r="24" spans="2:12">
      <c r="B24" s="152" t="s">
        <v>128</v>
      </c>
      <c r="C24" s="185">
        <v>89379.551277999999</v>
      </c>
      <c r="D24" s="185">
        <v>43577.291836879995</v>
      </c>
      <c r="E24" s="189">
        <v>0</v>
      </c>
      <c r="F24" s="185">
        <f>$D24</f>
        <v>43577.291836879995</v>
      </c>
      <c r="G24" s="169">
        <f>E24-F24</f>
        <v>-43577.291836879995</v>
      </c>
      <c r="H24" s="178">
        <f t="shared" si="3"/>
        <v>5.8512950454032674E-3</v>
      </c>
      <c r="J24" s="150"/>
    </row>
    <row r="25" spans="2:12">
      <c r="B25" s="152" t="s">
        <v>129</v>
      </c>
      <c r="C25" s="185">
        <v>3.4314740000000001</v>
      </c>
      <c r="D25" s="185">
        <v>34.831030630000001</v>
      </c>
      <c r="E25" s="185">
        <f t="shared" si="4"/>
        <v>34.831030630000001</v>
      </c>
      <c r="F25" s="185">
        <v>0</v>
      </c>
      <c r="G25" s="169">
        <f t="shared" si="2"/>
        <v>34.831030630000001</v>
      </c>
      <c r="H25" s="178">
        <f t="shared" si="3"/>
        <v>4.6769000174334924E-6</v>
      </c>
    </row>
    <row r="26" spans="2:12">
      <c r="B26" s="152" t="s">
        <v>130</v>
      </c>
      <c r="C26" s="185">
        <v>2268.6732609999999</v>
      </c>
      <c r="D26" s="185">
        <v>680.49172082000007</v>
      </c>
      <c r="E26" s="185">
        <f t="shared" si="4"/>
        <v>680.49172082000007</v>
      </c>
      <c r="F26" s="185">
        <v>0</v>
      </c>
      <c r="G26" s="169">
        <f t="shared" si="2"/>
        <v>680.49172082000007</v>
      </c>
      <c r="H26" s="178">
        <f t="shared" si="3"/>
        <v>9.1372310362393831E-5</v>
      </c>
    </row>
    <row r="27" spans="2:12" ht="15.75" thickBot="1">
      <c r="B27" s="156" t="s">
        <v>131</v>
      </c>
      <c r="C27" s="188">
        <f>C28</f>
        <v>749.45083599999998</v>
      </c>
      <c r="D27" s="188">
        <f>D28</f>
        <v>322.02070501999998</v>
      </c>
      <c r="E27" s="188">
        <f>E28</f>
        <v>0</v>
      </c>
      <c r="F27" s="188">
        <f>F28</f>
        <v>322.02070501999998</v>
      </c>
      <c r="G27" s="171">
        <f t="shared" si="2"/>
        <v>-322.02070501999998</v>
      </c>
      <c r="H27" s="179">
        <f t="shared" si="3"/>
        <v>4.3238991602643355E-5</v>
      </c>
    </row>
    <row r="28" spans="2:12">
      <c r="B28" s="152" t="s">
        <v>132</v>
      </c>
      <c r="C28" s="185">
        <v>749.45083599999998</v>
      </c>
      <c r="D28" s="185">
        <v>322.02070501999998</v>
      </c>
      <c r="E28" s="189">
        <v>0</v>
      </c>
      <c r="F28" s="185">
        <f>$D28</f>
        <v>322.02070501999998</v>
      </c>
      <c r="G28" s="169">
        <f t="shared" si="2"/>
        <v>-322.02070501999998</v>
      </c>
      <c r="H28" s="178">
        <f t="shared" si="3"/>
        <v>4.3238991602643355E-5</v>
      </c>
    </row>
    <row r="29" spans="2:12">
      <c r="B29" s="156" t="s">
        <v>133</v>
      </c>
      <c r="C29" s="188">
        <f>C30</f>
        <v>46244.887248999999</v>
      </c>
      <c r="D29" s="188">
        <f>D30</f>
        <v>13381.144563230002</v>
      </c>
      <c r="E29" s="188">
        <f>E30</f>
        <v>13381.144563230002</v>
      </c>
      <c r="F29" s="185">
        <f>F30</f>
        <v>0</v>
      </c>
      <c r="G29" s="171">
        <f t="shared" si="2"/>
        <v>13381.144563230002</v>
      </c>
      <c r="H29" s="179">
        <f t="shared" si="3"/>
        <v>1.7967391176518419E-3</v>
      </c>
    </row>
    <row r="30" spans="2:12">
      <c r="B30" s="152" t="s">
        <v>136</v>
      </c>
      <c r="C30" s="185">
        <v>46244.887248999999</v>
      </c>
      <c r="D30" s="185">
        <v>13381.144563230002</v>
      </c>
      <c r="E30" s="185">
        <f t="shared" si="4"/>
        <v>13381.144563230002</v>
      </c>
      <c r="F30" s="187">
        <v>0</v>
      </c>
      <c r="G30" s="174">
        <f t="shared" si="2"/>
        <v>13381.144563230002</v>
      </c>
      <c r="H30" s="153">
        <f t="shared" si="3"/>
        <v>1.7967391176518419E-3</v>
      </c>
    </row>
    <row r="31" spans="2:12">
      <c r="B31" s="158" t="s">
        <v>3713</v>
      </c>
      <c r="C31" s="184">
        <f>C32+C35+C46</f>
        <v>9052.3133450000005</v>
      </c>
      <c r="D31" s="184">
        <f>D32+D35+D46</f>
        <v>3187.20884888</v>
      </c>
      <c r="E31" s="184">
        <f>E32+E35+E46</f>
        <v>3181.8758549099994</v>
      </c>
      <c r="F31" s="184">
        <f>F32+F35+F46</f>
        <v>5.3329939700000004</v>
      </c>
      <c r="G31" s="170">
        <f>E31-F31</f>
        <v>3176.5428609399992</v>
      </c>
      <c r="H31" s="159">
        <f t="shared" si="3"/>
        <v>4.2795911723761285E-4</v>
      </c>
    </row>
    <row r="32" spans="2:12">
      <c r="B32" s="156" t="s">
        <v>146</v>
      </c>
      <c r="C32" s="188">
        <f>C33+C34</f>
        <v>414.964674</v>
      </c>
      <c r="D32" s="188">
        <f t="shared" ref="D32" si="5">D33+D34</f>
        <v>136.80641467999999</v>
      </c>
      <c r="E32" s="186">
        <f>SUM(E33:E34)</f>
        <v>136.80641467999999</v>
      </c>
      <c r="F32" s="187">
        <f>SUM(F33:F34)</f>
        <v>0</v>
      </c>
      <c r="G32" s="173">
        <f t="shared" si="2"/>
        <v>136.80641467999999</v>
      </c>
      <c r="H32" s="157">
        <f t="shared" si="3"/>
        <v>1.8369537496568344E-5</v>
      </c>
    </row>
    <row r="33" spans="2:8">
      <c r="B33" s="152" t="s">
        <v>147</v>
      </c>
      <c r="C33" s="185">
        <v>240.045174</v>
      </c>
      <c r="D33" s="185">
        <v>107.27644581</v>
      </c>
      <c r="E33" s="185">
        <f t="shared" si="4"/>
        <v>107.27644581</v>
      </c>
      <c r="F33" s="187">
        <v>0</v>
      </c>
      <c r="G33" s="174">
        <f t="shared" si="2"/>
        <v>107.27644581</v>
      </c>
      <c r="H33" s="153">
        <f t="shared" si="3"/>
        <v>1.440443197356495E-5</v>
      </c>
    </row>
    <row r="34" spans="2:8">
      <c r="B34" s="152" t="s">
        <v>149</v>
      </c>
      <c r="C34" s="185">
        <v>174.9195</v>
      </c>
      <c r="D34" s="185">
        <v>29.529968869999998</v>
      </c>
      <c r="E34" s="185">
        <f t="shared" si="4"/>
        <v>29.529968869999998</v>
      </c>
      <c r="F34" s="187">
        <v>0</v>
      </c>
      <c r="G34" s="174">
        <f>E34-F34</f>
        <v>29.529968869999998</v>
      </c>
      <c r="H34" s="153">
        <f t="shared" si="3"/>
        <v>3.9651055230033968E-6</v>
      </c>
    </row>
    <row r="35" spans="2:8">
      <c r="B35" s="156" t="s">
        <v>150</v>
      </c>
      <c r="C35" s="188">
        <f>SUM(C36:C45)</f>
        <v>7918.4062160000003</v>
      </c>
      <c r="D35" s="188">
        <f t="shared" ref="D35" si="6">SUM(D36:D45)</f>
        <v>2799.6980855799998</v>
      </c>
      <c r="E35" s="188">
        <f>SUM(E36:E45)</f>
        <v>2794.3650916099996</v>
      </c>
      <c r="F35" s="188">
        <f>SUM(F36:F45)</f>
        <v>5.3329939700000004</v>
      </c>
      <c r="G35" s="171">
        <f>E35-F35</f>
        <v>2789.0320976399994</v>
      </c>
      <c r="H35" s="157">
        <f t="shared" si="3"/>
        <v>3.7592651691391012E-4</v>
      </c>
    </row>
    <row r="36" spans="2:8">
      <c r="B36" s="152" t="s">
        <v>151</v>
      </c>
      <c r="C36" s="185">
        <v>973.79100200000005</v>
      </c>
      <c r="D36" s="185">
        <v>117.42563906999997</v>
      </c>
      <c r="E36" s="185">
        <f t="shared" si="4"/>
        <v>117.42563906999997</v>
      </c>
      <c r="F36" s="187">
        <v>0</v>
      </c>
      <c r="G36" s="174">
        <f t="shared" si="2"/>
        <v>117.42563906999997</v>
      </c>
      <c r="H36" s="153">
        <f t="shared" si="3"/>
        <v>1.5767204227962344E-5</v>
      </c>
    </row>
    <row r="37" spans="2:8">
      <c r="B37" s="152" t="s">
        <v>152</v>
      </c>
      <c r="C37" s="185">
        <v>168.15633700000001</v>
      </c>
      <c r="D37" s="185">
        <v>82.171792369999991</v>
      </c>
      <c r="E37" s="185">
        <f t="shared" si="4"/>
        <v>82.171792369999991</v>
      </c>
      <c r="F37" s="185">
        <v>0</v>
      </c>
      <c r="G37" s="169">
        <f t="shared" si="2"/>
        <v>82.171792369999991</v>
      </c>
      <c r="H37" s="178">
        <f t="shared" si="3"/>
        <v>1.103353102726706E-5</v>
      </c>
    </row>
    <row r="38" spans="2:8">
      <c r="B38" s="152" t="s">
        <v>154</v>
      </c>
      <c r="C38" s="185">
        <v>35.876055999999998</v>
      </c>
      <c r="D38" s="185">
        <v>7.8887929799999998</v>
      </c>
      <c r="E38" s="185">
        <f t="shared" si="4"/>
        <v>7.8887929799999998</v>
      </c>
      <c r="F38" s="185">
        <v>0</v>
      </c>
      <c r="G38" s="169">
        <f t="shared" si="2"/>
        <v>7.8887929799999998</v>
      </c>
      <c r="H38" s="178">
        <f t="shared" si="3"/>
        <v>1.0592593833245186E-6</v>
      </c>
    </row>
    <row r="39" spans="2:8">
      <c r="B39" s="152" t="s">
        <v>156</v>
      </c>
      <c r="C39" s="185">
        <v>901.64199499999995</v>
      </c>
      <c r="D39" s="185">
        <v>327.38522193</v>
      </c>
      <c r="E39" s="185">
        <f t="shared" si="4"/>
        <v>327.38522193</v>
      </c>
      <c r="F39" s="185">
        <v>0</v>
      </c>
      <c r="G39" s="169">
        <f t="shared" si="2"/>
        <v>327.38522193</v>
      </c>
      <c r="H39" s="178">
        <f t="shared" si="3"/>
        <v>4.3959306470624666E-5</v>
      </c>
    </row>
    <row r="40" spans="2:8">
      <c r="B40" s="152" t="s">
        <v>157</v>
      </c>
      <c r="C40" s="185">
        <v>631.89854400000002</v>
      </c>
      <c r="D40" s="185">
        <v>414.21268189</v>
      </c>
      <c r="E40" s="185">
        <f t="shared" si="4"/>
        <v>414.21268189</v>
      </c>
      <c r="F40" s="185">
        <v>0</v>
      </c>
      <c r="G40" s="169">
        <f t="shared" si="2"/>
        <v>414.21268189</v>
      </c>
      <c r="H40" s="178">
        <f t="shared" si="3"/>
        <v>5.5617972368695158E-5</v>
      </c>
    </row>
    <row r="41" spans="2:8">
      <c r="B41" s="152" t="s">
        <v>158</v>
      </c>
      <c r="C41" s="185">
        <v>113.76155300000001</v>
      </c>
      <c r="D41" s="185">
        <v>36.344963110000009</v>
      </c>
      <c r="E41" s="185">
        <f t="shared" si="4"/>
        <v>36.344963110000009</v>
      </c>
      <c r="F41" s="185">
        <v>0</v>
      </c>
      <c r="G41" s="169">
        <f t="shared" si="2"/>
        <v>36.344963110000009</v>
      </c>
      <c r="H41" s="178">
        <f t="shared" si="3"/>
        <v>4.8801817094775613E-6</v>
      </c>
    </row>
    <row r="42" spans="2:8" ht="15.75" thickBot="1">
      <c r="B42" s="152" t="s">
        <v>159</v>
      </c>
      <c r="C42" s="185">
        <v>9.6492640000000005</v>
      </c>
      <c r="D42" s="185">
        <v>1.7999999999999999E-2</v>
      </c>
      <c r="E42" s="185">
        <f t="shared" si="4"/>
        <v>1.7999999999999999E-2</v>
      </c>
      <c r="F42" s="185">
        <v>0</v>
      </c>
      <c r="G42" s="169">
        <f t="shared" si="2"/>
        <v>1.7999999999999999E-2</v>
      </c>
      <c r="H42" s="178">
        <f t="shared" si="3"/>
        <v>2.4169310752836272E-9</v>
      </c>
    </row>
    <row r="43" spans="2:8">
      <c r="B43" s="152" t="s">
        <v>3074</v>
      </c>
      <c r="C43" s="185">
        <v>84.934883999999997</v>
      </c>
      <c r="D43" s="185">
        <v>5.3329939700000004</v>
      </c>
      <c r="E43" s="190">
        <v>0</v>
      </c>
      <c r="F43" s="185">
        <f>$D43</f>
        <v>5.3329939700000004</v>
      </c>
      <c r="G43" s="169">
        <f t="shared" si="2"/>
        <v>-5.3329939700000004</v>
      </c>
      <c r="H43" s="178">
        <f t="shared" si="3"/>
        <v>7.1608215835517794E-7</v>
      </c>
    </row>
    <row r="44" spans="2:8">
      <c r="B44" s="152" t="s">
        <v>160</v>
      </c>
      <c r="C44" s="185">
        <v>12</v>
      </c>
      <c r="D44" s="185">
        <v>10.537403640000001</v>
      </c>
      <c r="E44" s="185">
        <f t="shared" si="4"/>
        <v>10.537403640000001</v>
      </c>
      <c r="F44" s="185">
        <v>0</v>
      </c>
      <c r="G44" s="169">
        <f t="shared" si="2"/>
        <v>10.537403640000001</v>
      </c>
      <c r="H44" s="178">
        <f t="shared" si="3"/>
        <v>1.414898795017934E-6</v>
      </c>
    </row>
    <row r="45" spans="2:8">
      <c r="B45" s="152" t="s">
        <v>161</v>
      </c>
      <c r="C45" s="185">
        <v>4986.6965810000002</v>
      </c>
      <c r="D45" s="185">
        <v>1798.3805966199998</v>
      </c>
      <c r="E45" s="185">
        <f t="shared" si="4"/>
        <v>1798.3805966199998</v>
      </c>
      <c r="F45" s="185">
        <v>0</v>
      </c>
      <c r="G45" s="169">
        <f t="shared" si="2"/>
        <v>1798.3805966199998</v>
      </c>
      <c r="H45" s="178">
        <f t="shared" si="3"/>
        <v>2.4147566384211043E-4</v>
      </c>
    </row>
    <row r="46" spans="2:8">
      <c r="B46" s="156" t="s">
        <v>162</v>
      </c>
      <c r="C46" s="188">
        <f>SUM(C47:C54)</f>
        <v>718.942455</v>
      </c>
      <c r="D46" s="188">
        <f t="shared" ref="D46" si="7">SUM(D47:D54)</f>
        <v>250.70434861999996</v>
      </c>
      <c r="E46" s="188">
        <f>SUM(E47:E54)</f>
        <v>250.70434861999996</v>
      </c>
      <c r="F46" s="185">
        <f>SUM(F47:F54)</f>
        <v>0</v>
      </c>
      <c r="G46" s="171">
        <f t="shared" si="2"/>
        <v>250.70434861999996</v>
      </c>
      <c r="H46" s="179">
        <f t="shared" si="3"/>
        <v>3.366306282713433E-5</v>
      </c>
    </row>
    <row r="47" spans="2:8">
      <c r="B47" s="152" t="s">
        <v>163</v>
      </c>
      <c r="C47" s="185">
        <v>282.064978</v>
      </c>
      <c r="D47" s="185">
        <v>104.89304688999999</v>
      </c>
      <c r="E47" s="185">
        <f t="shared" si="4"/>
        <v>104.89304688999999</v>
      </c>
      <c r="F47" s="185">
        <v>0</v>
      </c>
      <c r="G47" s="169">
        <f t="shared" si="2"/>
        <v>104.89304688999999</v>
      </c>
      <c r="H47" s="178">
        <f t="shared" si="3"/>
        <v>1.4084403589423536E-5</v>
      </c>
    </row>
    <row r="48" spans="2:8">
      <c r="B48" s="152" t="s">
        <v>164</v>
      </c>
      <c r="C48" s="185">
        <v>4.5381109999999998</v>
      </c>
      <c r="D48" s="185">
        <v>2.11669844</v>
      </c>
      <c r="E48" s="185">
        <f t="shared" si="4"/>
        <v>2.11669844</v>
      </c>
      <c r="F48" s="185">
        <v>0</v>
      </c>
      <c r="G48" s="169">
        <f t="shared" si="2"/>
        <v>2.11669844</v>
      </c>
      <c r="H48" s="178">
        <f t="shared" si="3"/>
        <v>2.8421745759113204E-7</v>
      </c>
    </row>
    <row r="49" spans="2:8">
      <c r="B49" s="152" t="s">
        <v>165</v>
      </c>
      <c r="C49" s="185">
        <v>149.27897200000001</v>
      </c>
      <c r="D49" s="185">
        <v>60.45467335</v>
      </c>
      <c r="E49" s="185">
        <f t="shared" si="4"/>
        <v>60.45467335</v>
      </c>
      <c r="F49" s="187">
        <v>0</v>
      </c>
      <c r="G49" s="174">
        <f t="shared" si="2"/>
        <v>60.45467335</v>
      </c>
      <c r="H49" s="153">
        <f t="shared" si="3"/>
        <v>8.1174877036519983E-6</v>
      </c>
    </row>
    <row r="50" spans="2:8">
      <c r="B50" s="152" t="s">
        <v>166</v>
      </c>
      <c r="C50" s="185">
        <v>16</v>
      </c>
      <c r="D50" s="185">
        <v>2.8382987399999999</v>
      </c>
      <c r="E50" s="187">
        <f t="shared" si="4"/>
        <v>2.8382987399999999</v>
      </c>
      <c r="F50" s="187">
        <v>0</v>
      </c>
      <c r="G50" s="174">
        <f t="shared" si="2"/>
        <v>2.8382987399999999</v>
      </c>
      <c r="H50" s="153">
        <f t="shared" si="3"/>
        <v>3.8110957920246471E-7</v>
      </c>
    </row>
    <row r="51" spans="2:8">
      <c r="B51" s="152" t="s">
        <v>3075</v>
      </c>
      <c r="C51" s="185">
        <v>62.669184000000001</v>
      </c>
      <c r="D51" s="185">
        <v>20.2704852</v>
      </c>
      <c r="E51" s="187">
        <f t="shared" si="4"/>
        <v>20.2704852</v>
      </c>
      <c r="F51" s="187">
        <v>0</v>
      </c>
      <c r="G51" s="174">
        <f t="shared" si="2"/>
        <v>20.2704852</v>
      </c>
      <c r="H51" s="153">
        <f t="shared" si="3"/>
        <v>2.721798088386492E-6</v>
      </c>
    </row>
    <row r="52" spans="2:8">
      <c r="B52" s="152" t="s">
        <v>3076</v>
      </c>
      <c r="C52" s="185">
        <v>1.688957</v>
      </c>
      <c r="D52" s="185">
        <v>0</v>
      </c>
      <c r="E52" s="187">
        <f t="shared" si="4"/>
        <v>0</v>
      </c>
      <c r="F52" s="187">
        <v>0</v>
      </c>
      <c r="G52" s="174">
        <f t="shared" si="2"/>
        <v>0</v>
      </c>
      <c r="H52" s="153">
        <f t="shared" si="3"/>
        <v>0</v>
      </c>
    </row>
    <row r="53" spans="2:8">
      <c r="B53" s="152" t="s">
        <v>167</v>
      </c>
      <c r="C53" s="185">
        <v>6.5523220000000002</v>
      </c>
      <c r="D53" s="185">
        <v>3.0789468799999997</v>
      </c>
      <c r="E53" s="187">
        <f t="shared" si="4"/>
        <v>3.0789468799999997</v>
      </c>
      <c r="F53" s="187">
        <v>0</v>
      </c>
      <c r="G53" s="174">
        <f t="shared" si="2"/>
        <v>3.0789468799999997</v>
      </c>
      <c r="H53" s="153">
        <f t="shared" si="3"/>
        <v>4.1342235518997607E-7</v>
      </c>
    </row>
    <row r="54" spans="2:8">
      <c r="B54" s="152" t="s">
        <v>168</v>
      </c>
      <c r="C54" s="185">
        <v>196.14993100000001</v>
      </c>
      <c r="D54" s="185">
        <v>57.052199119999997</v>
      </c>
      <c r="E54" s="191">
        <f t="shared" si="4"/>
        <v>57.052199119999997</v>
      </c>
      <c r="F54" s="187">
        <v>0</v>
      </c>
      <c r="G54" s="174">
        <f t="shared" si="2"/>
        <v>57.052199119999997</v>
      </c>
      <c r="H54" s="153">
        <f t="shared" si="3"/>
        <v>7.6606240536887342E-6</v>
      </c>
    </row>
    <row r="55" spans="2:8">
      <c r="B55" s="181" t="s">
        <v>614</v>
      </c>
      <c r="C55" s="192">
        <f>C15+C18+C31</f>
        <v>150495.728752</v>
      </c>
      <c r="D55" s="192">
        <f>D15+D18+D31</f>
        <v>61954.528713359992</v>
      </c>
      <c r="E55" s="192">
        <f>E15+E18+E31</f>
        <v>17816.842400050002</v>
      </c>
      <c r="F55" s="192">
        <f>F15+F18+F31</f>
        <v>44137.686313309991</v>
      </c>
      <c r="G55" s="172">
        <f t="shared" si="2"/>
        <v>-26320.843913259989</v>
      </c>
      <c r="H55" s="182">
        <f t="shared" si="3"/>
        <v>8.3188792056595306E-3</v>
      </c>
    </row>
    <row r="56" spans="2:8">
      <c r="B56" s="15" t="s">
        <v>26</v>
      </c>
      <c r="C56" s="145"/>
      <c r="D56" s="154"/>
      <c r="E56" s="155"/>
      <c r="F56" s="155"/>
      <c r="G56" s="154"/>
      <c r="H56" s="154"/>
    </row>
    <row r="57" spans="2:8" ht="31.9" customHeight="1">
      <c r="B57" s="209" t="s">
        <v>4066</v>
      </c>
      <c r="C57" s="209"/>
      <c r="D57" s="209"/>
      <c r="E57" s="155"/>
      <c r="F57" s="155"/>
      <c r="G57" s="154"/>
      <c r="H57" s="154"/>
    </row>
    <row r="58" spans="2:8">
      <c r="B58" s="15" t="s">
        <v>3720</v>
      </c>
      <c r="E58" s="149"/>
    </row>
    <row r="59" spans="2:8">
      <c r="B59" s="15" t="s">
        <v>46</v>
      </c>
      <c r="E59" s="149"/>
    </row>
    <row r="66" spans="8:9">
      <c r="H66" s="149"/>
      <c r="I66" s="149"/>
    </row>
    <row r="68" spans="8:9">
      <c r="H68" s="149"/>
    </row>
    <row r="69" spans="8:9">
      <c r="H69" s="149"/>
    </row>
    <row r="70" spans="8:9">
      <c r="H70" s="149"/>
    </row>
    <row r="71" spans="8:9">
      <c r="H71" s="151"/>
    </row>
    <row r="72" spans="8:9">
      <c r="H72" s="151"/>
    </row>
    <row r="76" spans="8:9">
      <c r="H76" s="149"/>
    </row>
  </sheetData>
  <mergeCells count="15">
    <mergeCell ref="B57:D57"/>
    <mergeCell ref="B1:H1"/>
    <mergeCell ref="B2:H2"/>
    <mergeCell ref="H10:H13"/>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D39" sqref="D39"/>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1" t="s">
        <v>0</v>
      </c>
      <c r="B1" s="211"/>
      <c r="C1" s="211"/>
      <c r="D1" s="211"/>
      <c r="E1" s="211"/>
    </row>
    <row r="2" spans="1:8" ht="21" customHeight="1">
      <c r="A2" s="212" t="s">
        <v>1</v>
      </c>
      <c r="B2" s="212"/>
      <c r="C2" s="212"/>
      <c r="D2" s="212"/>
      <c r="E2" s="212"/>
    </row>
    <row r="3" spans="1:8" ht="15" customHeight="1">
      <c r="A3" s="219" t="s">
        <v>2</v>
      </c>
      <c r="B3" s="219"/>
      <c r="C3" s="219"/>
      <c r="D3" s="219"/>
      <c r="E3" s="219"/>
    </row>
    <row r="5" spans="1:8" ht="18.75" customHeight="1">
      <c r="A5" s="221" t="s">
        <v>29</v>
      </c>
      <c r="B5" s="221"/>
      <c r="C5" s="221"/>
      <c r="D5" s="221"/>
      <c r="E5" s="221"/>
      <c r="F5" s="221"/>
    </row>
    <row r="6" spans="1:8" ht="18.75">
      <c r="A6" s="220" t="s">
        <v>213</v>
      </c>
      <c r="B6" s="220"/>
      <c r="C6" s="220"/>
      <c r="D6" s="220"/>
      <c r="E6" s="220"/>
    </row>
    <row r="7" spans="1:8" ht="18.75">
      <c r="A7" s="215" t="s">
        <v>4065</v>
      </c>
      <c r="B7" s="215"/>
      <c r="C7" s="215"/>
      <c r="D7" s="215"/>
      <c r="E7" s="215"/>
      <c r="G7" s="12"/>
    </row>
    <row r="8" spans="1:8" ht="15.75">
      <c r="A8" s="223" t="s">
        <v>5</v>
      </c>
      <c r="B8" s="223"/>
      <c r="C8" s="223"/>
      <c r="D8" s="223"/>
      <c r="E8" s="223"/>
    </row>
    <row r="11" spans="1:8" ht="15" customHeight="1">
      <c r="B11" s="222" t="s">
        <v>6</v>
      </c>
      <c r="C11" s="49" t="s">
        <v>7</v>
      </c>
      <c r="D11" s="224" t="s">
        <v>8</v>
      </c>
      <c r="H11" s="12"/>
    </row>
    <row r="12" spans="1:8" ht="15.75" customHeight="1">
      <c r="B12" s="222"/>
      <c r="C12" s="50" t="s">
        <v>3067</v>
      </c>
      <c r="D12" s="224"/>
    </row>
    <row r="13" spans="1:8">
      <c r="B13" s="22" t="s">
        <v>14</v>
      </c>
      <c r="C13" s="19">
        <f>C14+C20+C30+C40+C49+C56+C66+C70</f>
        <v>1418686.51495</v>
      </c>
      <c r="D13" s="114">
        <f>D14+D20+D30+D40+D49+D56+D66+D70</f>
        <v>597588.27212940995</v>
      </c>
      <c r="F13" s="44"/>
    </row>
    <row r="14" spans="1:8">
      <c r="B14" s="38" t="s">
        <v>214</v>
      </c>
      <c r="C14" s="129">
        <f>SUM(C15:C19)</f>
        <v>336637.71550699999</v>
      </c>
      <c r="D14" s="125">
        <f>SUM(D15:D19)</f>
        <v>136625.62545516001</v>
      </c>
      <c r="E14" s="96"/>
      <c r="F14" s="44"/>
    </row>
    <row r="15" spans="1:8">
      <c r="B15" s="105" t="s">
        <v>215</v>
      </c>
      <c r="C15" s="87">
        <v>277819.46428999997</v>
      </c>
      <c r="D15" s="199">
        <v>110097.32875514001</v>
      </c>
      <c r="E15" s="96"/>
      <c r="F15" s="44"/>
    </row>
    <row r="16" spans="1:8">
      <c r="B16" s="105" t="s">
        <v>216</v>
      </c>
      <c r="C16" s="87">
        <v>24032.337694999998</v>
      </c>
      <c r="D16" s="199">
        <v>9382.9072751299955</v>
      </c>
      <c r="E16" s="96"/>
      <c r="F16" s="130"/>
    </row>
    <row r="17" spans="2:6">
      <c r="B17" s="105" t="s">
        <v>217</v>
      </c>
      <c r="C17" s="87">
        <v>1060.435324</v>
      </c>
      <c r="D17" s="199">
        <v>1453.86283013</v>
      </c>
      <c r="E17" s="96"/>
      <c r="F17" s="44"/>
    </row>
    <row r="18" spans="2:6">
      <c r="B18" s="105" t="s">
        <v>3407</v>
      </c>
      <c r="C18" s="77">
        <v>0</v>
      </c>
      <c r="D18" s="199">
        <v>592.21300194999992</v>
      </c>
      <c r="E18" s="96"/>
      <c r="F18" s="44"/>
    </row>
    <row r="19" spans="2:6">
      <c r="B19" s="105" t="s">
        <v>218</v>
      </c>
      <c r="C19" s="87">
        <v>33725.478197999997</v>
      </c>
      <c r="D19" s="199">
        <v>15099.313592810002</v>
      </c>
      <c r="E19" s="96"/>
      <c r="F19" s="44"/>
    </row>
    <row r="20" spans="2:6">
      <c r="B20" s="106" t="s">
        <v>219</v>
      </c>
      <c r="C20" s="79">
        <f>SUM(C21:C29)</f>
        <v>95577.903015000004</v>
      </c>
      <c r="D20" s="117">
        <f t="shared" ref="D20" si="0">SUM(D21:D29)</f>
        <v>38870.509714029984</v>
      </c>
      <c r="E20" s="96"/>
      <c r="F20" s="44"/>
    </row>
    <row r="21" spans="2:6">
      <c r="B21" s="105" t="s">
        <v>220</v>
      </c>
      <c r="C21" s="87">
        <v>8960.9944169999999</v>
      </c>
      <c r="D21" s="113">
        <v>6254.3059775999973</v>
      </c>
      <c r="E21" s="96"/>
      <c r="F21" s="44"/>
    </row>
    <row r="22" spans="2:6">
      <c r="B22" s="105" t="s">
        <v>221</v>
      </c>
      <c r="C22" s="87">
        <v>8162.8916829999998</v>
      </c>
      <c r="D22" s="113">
        <v>4583.7891685299983</v>
      </c>
      <c r="E22" s="96"/>
      <c r="F22" s="44"/>
    </row>
    <row r="23" spans="2:6">
      <c r="B23" s="105" t="s">
        <v>222</v>
      </c>
      <c r="C23" s="87">
        <v>5094.2557230000002</v>
      </c>
      <c r="D23" s="113">
        <v>2038.3997653599993</v>
      </c>
      <c r="E23" s="96"/>
      <c r="F23" s="44"/>
    </row>
    <row r="24" spans="2:6">
      <c r="B24" s="105" t="s">
        <v>223</v>
      </c>
      <c r="C24" s="87">
        <v>1059.9565869999999</v>
      </c>
      <c r="D24" s="113">
        <v>840.81546757999979</v>
      </c>
      <c r="E24" s="96"/>
      <c r="F24" s="44"/>
    </row>
    <row r="25" spans="2:6">
      <c r="B25" s="105" t="s">
        <v>224</v>
      </c>
      <c r="C25" s="87">
        <v>7466.6249589999998</v>
      </c>
      <c r="D25" s="113">
        <v>2842.5804190400004</v>
      </c>
      <c r="E25" s="96"/>
      <c r="F25" s="44"/>
    </row>
    <row r="26" spans="2:6">
      <c r="B26" s="105" t="s">
        <v>225</v>
      </c>
      <c r="C26" s="87">
        <v>5791.7729259999996</v>
      </c>
      <c r="D26" s="113">
        <v>3012.6607884400014</v>
      </c>
      <c r="E26" s="96"/>
      <c r="F26" s="44"/>
    </row>
    <row r="27" spans="2:6">
      <c r="B27" s="105" t="s">
        <v>226</v>
      </c>
      <c r="C27" s="87">
        <v>4684.1034719999998</v>
      </c>
      <c r="D27" s="113">
        <v>2059.3755180700005</v>
      </c>
      <c r="E27" s="96"/>
      <c r="F27" s="44"/>
    </row>
    <row r="28" spans="2:6">
      <c r="B28" s="105" t="s">
        <v>227</v>
      </c>
      <c r="C28" s="87">
        <v>18201.028610000001</v>
      </c>
      <c r="D28" s="113">
        <v>3716.267639480001</v>
      </c>
      <c r="E28" s="96"/>
      <c r="F28" s="44"/>
    </row>
    <row r="29" spans="2:6">
      <c r="B29" s="105" t="s">
        <v>228</v>
      </c>
      <c r="C29" s="87">
        <v>36156.274638000003</v>
      </c>
      <c r="D29" s="113">
        <v>13522.314969929992</v>
      </c>
      <c r="E29" s="96"/>
      <c r="F29" s="44"/>
    </row>
    <row r="30" spans="2:6">
      <c r="B30" s="106" t="s">
        <v>229</v>
      </c>
      <c r="C30" s="79">
        <f>SUM(C31:C39)</f>
        <v>64350.109949999998</v>
      </c>
      <c r="D30" s="117">
        <f t="shared" ref="D30" si="1">SUM(D31:D39)</f>
        <v>18419.594500210005</v>
      </c>
      <c r="E30" s="96"/>
      <c r="F30" s="44"/>
    </row>
    <row r="31" spans="2:6">
      <c r="B31" s="105" t="s">
        <v>230</v>
      </c>
      <c r="C31" s="87">
        <v>9622.13069</v>
      </c>
      <c r="D31" s="113">
        <v>3888.3183521300007</v>
      </c>
      <c r="E31" s="96"/>
      <c r="F31" s="44"/>
    </row>
    <row r="32" spans="2:6">
      <c r="B32" s="105" t="s">
        <v>231</v>
      </c>
      <c r="C32" s="87">
        <v>4322.0018339999997</v>
      </c>
      <c r="D32" s="113">
        <v>2129.7527926600001</v>
      </c>
      <c r="E32" s="96"/>
      <c r="F32" s="44"/>
    </row>
    <row r="33" spans="2:6">
      <c r="B33" s="105" t="s">
        <v>232</v>
      </c>
      <c r="C33" s="87">
        <v>6116.8546219999998</v>
      </c>
      <c r="D33" s="113">
        <v>1242.2787420700004</v>
      </c>
      <c r="E33" s="96"/>
      <c r="F33" s="44"/>
    </row>
    <row r="34" spans="2:6">
      <c r="B34" s="105" t="s">
        <v>233</v>
      </c>
      <c r="C34" s="87">
        <v>12381.168839</v>
      </c>
      <c r="D34" s="113">
        <v>3069.2125188600003</v>
      </c>
      <c r="E34" s="96"/>
      <c r="F34" s="44"/>
    </row>
    <row r="35" spans="2:6">
      <c r="B35" s="105" t="s">
        <v>234</v>
      </c>
      <c r="C35" s="87">
        <v>713.08329100000003</v>
      </c>
      <c r="D35" s="113">
        <v>201.14653536999995</v>
      </c>
      <c r="E35" s="96"/>
      <c r="F35" s="44"/>
    </row>
    <row r="36" spans="2:6">
      <c r="B36" s="105" t="s">
        <v>235</v>
      </c>
      <c r="C36" s="87">
        <v>4672.6328729999996</v>
      </c>
      <c r="D36" s="113">
        <v>1865.1877691899995</v>
      </c>
      <c r="E36" s="96"/>
      <c r="F36" s="44"/>
    </row>
    <row r="37" spans="2:6">
      <c r="B37" s="105" t="s">
        <v>236</v>
      </c>
      <c r="C37" s="87">
        <v>9075.5244600000005</v>
      </c>
      <c r="D37" s="113">
        <v>3374.1268727100019</v>
      </c>
      <c r="E37" s="96"/>
      <c r="F37" s="44"/>
    </row>
    <row r="38" spans="2:6">
      <c r="B38" s="105" t="s">
        <v>237</v>
      </c>
      <c r="C38" s="87">
        <v>3797.9611359999999</v>
      </c>
      <c r="D38" s="113">
        <v>0</v>
      </c>
      <c r="E38" s="96"/>
      <c r="F38" s="44"/>
    </row>
    <row r="39" spans="2:6">
      <c r="B39" s="105" t="s">
        <v>238</v>
      </c>
      <c r="C39" s="87">
        <v>13648.752205000001</v>
      </c>
      <c r="D39" s="113">
        <v>2649.5709172200004</v>
      </c>
      <c r="E39" s="96"/>
      <c r="F39" s="44"/>
    </row>
    <row r="40" spans="2:6">
      <c r="B40" s="106" t="s">
        <v>239</v>
      </c>
      <c r="C40" s="79">
        <f>SUM(C41:C48)</f>
        <v>467150.91096399998</v>
      </c>
      <c r="D40" s="117">
        <f>SUM(D41:D48)</f>
        <v>231188.61696756998</v>
      </c>
      <c r="E40" s="96"/>
      <c r="F40" s="44"/>
    </row>
    <row r="41" spans="2:6">
      <c r="B41" s="105" t="s">
        <v>240</v>
      </c>
      <c r="C41" s="87">
        <v>141870.27805399999</v>
      </c>
      <c r="D41" s="113">
        <v>71433.185791969998</v>
      </c>
      <c r="E41" s="96"/>
      <c r="F41" s="44"/>
    </row>
    <row r="42" spans="2:6">
      <c r="B42" s="105" t="s">
        <v>241</v>
      </c>
      <c r="C42" s="87">
        <v>146902.47069799999</v>
      </c>
      <c r="D42" s="113">
        <v>68848.967822110004</v>
      </c>
      <c r="E42" s="96"/>
      <c r="F42" s="44"/>
    </row>
    <row r="43" spans="2:6">
      <c r="B43" s="105" t="s">
        <v>242</v>
      </c>
      <c r="C43" s="87">
        <v>15385.741797000001</v>
      </c>
      <c r="D43" s="113">
        <v>6811.5651054799973</v>
      </c>
      <c r="E43" s="96"/>
      <c r="F43" s="44"/>
    </row>
    <row r="44" spans="2:6">
      <c r="B44" s="105" t="s">
        <v>243</v>
      </c>
      <c r="C44" s="87">
        <v>99011.6345</v>
      </c>
      <c r="D44" s="113">
        <v>50117.060878620003</v>
      </c>
      <c r="E44" s="96"/>
      <c r="F44" s="44"/>
    </row>
    <row r="45" spans="2:6">
      <c r="B45" s="105" t="s">
        <v>244</v>
      </c>
      <c r="C45" s="87">
        <v>31934.147223</v>
      </c>
      <c r="D45" s="113">
        <v>15351.68291587</v>
      </c>
      <c r="E45" s="96"/>
      <c r="F45" s="44"/>
    </row>
    <row r="46" spans="2:6">
      <c r="B46" s="105" t="s">
        <v>245</v>
      </c>
      <c r="C46" s="77">
        <v>14201.85</v>
      </c>
      <c r="D46" s="113">
        <v>11443.342041470001</v>
      </c>
      <c r="E46" s="96"/>
      <c r="F46" s="44"/>
    </row>
    <row r="47" spans="2:6">
      <c r="B47" s="105" t="s">
        <v>246</v>
      </c>
      <c r="C47" s="77">
        <v>953.77914099999998</v>
      </c>
      <c r="D47" s="113">
        <v>387.50740444000007</v>
      </c>
      <c r="E47" s="96"/>
      <c r="F47" s="44"/>
    </row>
    <row r="48" spans="2:6">
      <c r="B48" s="105" t="s">
        <v>247</v>
      </c>
      <c r="C48" s="87">
        <v>16891.009550999999</v>
      </c>
      <c r="D48" s="113">
        <v>6795.3050076099989</v>
      </c>
      <c r="E48" s="96"/>
      <c r="F48" s="44"/>
    </row>
    <row r="49" spans="2:6">
      <c r="B49" s="106" t="s">
        <v>248</v>
      </c>
      <c r="C49" s="79">
        <f>SUM(C50:C55)</f>
        <v>64412.716842000002</v>
      </c>
      <c r="D49" s="117">
        <f>SUM(D50:D55)</f>
        <v>27607.249254120001</v>
      </c>
      <c r="E49" s="96"/>
      <c r="F49" s="44"/>
    </row>
    <row r="50" spans="2:6">
      <c r="B50" s="105" t="s">
        <v>249</v>
      </c>
      <c r="C50" s="87">
        <v>228.37826000000001</v>
      </c>
      <c r="D50" s="113">
        <v>596.54085563000012</v>
      </c>
      <c r="E50" s="96"/>
      <c r="F50" s="44"/>
    </row>
    <row r="51" spans="2:6">
      <c r="B51" s="105" t="s">
        <v>250</v>
      </c>
      <c r="C51" s="87">
        <v>10072.568888</v>
      </c>
      <c r="D51" s="113">
        <v>5092.7596709800009</v>
      </c>
      <c r="E51" s="96"/>
      <c r="F51" s="44"/>
    </row>
    <row r="52" spans="2:6">
      <c r="B52" s="105" t="s">
        <v>251</v>
      </c>
      <c r="C52" s="87">
        <v>8986.1003540000002</v>
      </c>
      <c r="D52" s="113">
        <v>4936.43870118</v>
      </c>
      <c r="E52" s="96"/>
      <c r="F52" s="44"/>
    </row>
    <row r="53" spans="2:6">
      <c r="B53" s="105" t="s">
        <v>252</v>
      </c>
      <c r="C53" s="87">
        <v>44577.66934</v>
      </c>
      <c r="D53" s="113">
        <v>16671.0793285</v>
      </c>
      <c r="E53" s="96"/>
      <c r="F53" s="44"/>
    </row>
    <row r="54" spans="2:6">
      <c r="B54" s="105" t="s">
        <v>253</v>
      </c>
      <c r="C54" s="87">
        <v>500</v>
      </c>
      <c r="D54" s="113">
        <v>250</v>
      </c>
      <c r="E54" s="96"/>
      <c r="F54" s="44"/>
    </row>
    <row r="55" spans="2:6">
      <c r="B55" s="105" t="s">
        <v>254</v>
      </c>
      <c r="C55" s="87">
        <v>48</v>
      </c>
      <c r="D55" s="113">
        <v>60.43069783</v>
      </c>
      <c r="E55" s="96"/>
      <c r="F55" s="44"/>
    </row>
    <row r="56" spans="2:6">
      <c r="B56" s="106" t="s">
        <v>255</v>
      </c>
      <c r="C56" s="79">
        <f>SUM(C57:C65)</f>
        <v>35782.539131000005</v>
      </c>
      <c r="D56" s="117">
        <f>SUM(D57:D65)</f>
        <v>8687.3884693400014</v>
      </c>
      <c r="E56" s="96"/>
      <c r="F56" s="44"/>
    </row>
    <row r="57" spans="2:6">
      <c r="B57" s="105" t="s">
        <v>256</v>
      </c>
      <c r="C57" s="87">
        <v>11932.912928</v>
      </c>
      <c r="D57" s="113">
        <v>2097.0442630399994</v>
      </c>
      <c r="E57" s="96"/>
      <c r="F57" s="44"/>
    </row>
    <row r="58" spans="2:6">
      <c r="B58" s="105" t="s">
        <v>257</v>
      </c>
      <c r="C58" s="87">
        <v>1223.980679</v>
      </c>
      <c r="D58" s="113">
        <v>879.05482172000018</v>
      </c>
      <c r="E58" s="96"/>
      <c r="F58" s="44"/>
    </row>
    <row r="59" spans="2:6">
      <c r="B59" s="105" t="s">
        <v>258</v>
      </c>
      <c r="C59" s="87">
        <v>2019.5572239999999</v>
      </c>
      <c r="D59" s="113">
        <v>690.00761001000001</v>
      </c>
      <c r="E59" s="96"/>
      <c r="F59" s="44"/>
    </row>
    <row r="60" spans="2:6">
      <c r="B60" s="105" t="s">
        <v>259</v>
      </c>
      <c r="C60" s="87">
        <v>7993.1434840000002</v>
      </c>
      <c r="D60" s="113">
        <v>2362.1358166200002</v>
      </c>
      <c r="E60" s="96"/>
      <c r="F60" s="44"/>
    </row>
    <row r="61" spans="2:6">
      <c r="B61" s="105" t="s">
        <v>260</v>
      </c>
      <c r="C61" s="87">
        <v>8006.9149770000004</v>
      </c>
      <c r="D61" s="113">
        <v>735.95363167000039</v>
      </c>
      <c r="E61" s="96"/>
      <c r="F61" s="44"/>
    </row>
    <row r="62" spans="2:6">
      <c r="B62" s="105" t="s">
        <v>261</v>
      </c>
      <c r="C62" s="87">
        <v>528.89837699999998</v>
      </c>
      <c r="D62" s="113">
        <v>199.85546932</v>
      </c>
      <c r="E62" s="96"/>
      <c r="F62" s="44"/>
    </row>
    <row r="63" spans="2:6">
      <c r="B63" s="105" t="s">
        <v>262</v>
      </c>
      <c r="C63" s="87">
        <v>1158.5041900000001</v>
      </c>
      <c r="D63" s="113">
        <v>161.73287718999995</v>
      </c>
      <c r="E63" s="96"/>
      <c r="F63" s="44"/>
    </row>
    <row r="64" spans="2:6">
      <c r="B64" s="105" t="s">
        <v>263</v>
      </c>
      <c r="C64" s="87">
        <v>799.36777600000005</v>
      </c>
      <c r="D64" s="113">
        <v>384.82599519000013</v>
      </c>
      <c r="E64" s="96"/>
      <c r="F64" s="44"/>
    </row>
    <row r="65" spans="2:6">
      <c r="B65" s="105" t="s">
        <v>264</v>
      </c>
      <c r="C65" s="87">
        <v>2119.2594960000001</v>
      </c>
      <c r="D65" s="113">
        <v>1176.7779845799998</v>
      </c>
      <c r="E65" s="96"/>
      <c r="F65" s="44"/>
    </row>
    <row r="66" spans="2:6">
      <c r="B66" s="106" t="s">
        <v>265</v>
      </c>
      <c r="C66" s="79">
        <f>SUM(C67:C69)</f>
        <v>90957.82523599999</v>
      </c>
      <c r="D66" s="117">
        <f>SUM(D67:D69)</f>
        <v>26124.17189292</v>
      </c>
      <c r="E66" s="96"/>
      <c r="F66" s="44"/>
    </row>
    <row r="67" spans="2:6">
      <c r="B67" s="105" t="s">
        <v>266</v>
      </c>
      <c r="C67" s="87">
        <v>24154.795818999999</v>
      </c>
      <c r="D67" s="113">
        <v>9566.5116809599949</v>
      </c>
      <c r="E67" s="96"/>
      <c r="F67" s="44"/>
    </row>
    <row r="68" spans="2:6">
      <c r="B68" s="105" t="s">
        <v>267</v>
      </c>
      <c r="C68" s="87">
        <v>65356.745142</v>
      </c>
      <c r="D68" s="113">
        <v>16557.660211960003</v>
      </c>
      <c r="E68" s="96"/>
      <c r="F68" s="44"/>
    </row>
    <row r="69" spans="2:6">
      <c r="B69" s="105" t="s">
        <v>268</v>
      </c>
      <c r="C69" s="87">
        <v>1446.284275</v>
      </c>
      <c r="D69" s="113">
        <v>0</v>
      </c>
      <c r="E69" s="96"/>
      <c r="F69" s="44"/>
    </row>
    <row r="70" spans="2:6">
      <c r="B70" s="106" t="s">
        <v>269</v>
      </c>
      <c r="C70" s="79">
        <f>SUM(C71:C74)</f>
        <v>263816.79430499999</v>
      </c>
      <c r="D70" s="117">
        <f>SUM(D71:D74)</f>
        <v>110065.11587605999</v>
      </c>
      <c r="E70" s="96"/>
      <c r="F70" s="44"/>
    </row>
    <row r="71" spans="2:6">
      <c r="B71" s="105" t="s">
        <v>270</v>
      </c>
      <c r="C71" s="87">
        <v>101900.204127</v>
      </c>
      <c r="D71" s="113">
        <v>40252.526261470004</v>
      </c>
      <c r="E71" s="96"/>
      <c r="F71" s="44"/>
    </row>
    <row r="72" spans="2:6">
      <c r="B72" s="39" t="s">
        <v>271</v>
      </c>
      <c r="C72" s="87">
        <v>160209.32007300001</v>
      </c>
      <c r="D72" s="113">
        <v>69363.35057861</v>
      </c>
      <c r="E72" s="96"/>
      <c r="F72" s="44"/>
    </row>
    <row r="73" spans="2:6">
      <c r="B73" s="39" t="s">
        <v>272</v>
      </c>
      <c r="C73" s="87">
        <v>1707.2701050000001</v>
      </c>
      <c r="D73" s="113">
        <v>449.10698350000001</v>
      </c>
      <c r="E73" s="96"/>
      <c r="F73" s="44"/>
    </row>
    <row r="74" spans="2:6">
      <c r="B74" s="39" t="s">
        <v>3409</v>
      </c>
      <c r="C74" s="77">
        <v>0</v>
      </c>
      <c r="D74" s="113">
        <v>0.13205247999999997</v>
      </c>
      <c r="E74" s="96"/>
      <c r="F74" s="44"/>
    </row>
    <row r="75" spans="2:6">
      <c r="B75" s="22" t="s">
        <v>42</v>
      </c>
      <c r="C75" s="19">
        <f>C76+C78</f>
        <v>113668.099604</v>
      </c>
      <c r="D75" s="114">
        <f>D76+D78</f>
        <v>53940.220215769994</v>
      </c>
      <c r="E75" s="96"/>
      <c r="F75" s="44"/>
    </row>
    <row r="76" spans="2:6">
      <c r="B76" s="38" t="s">
        <v>273</v>
      </c>
      <c r="C76" s="35">
        <f>C77</f>
        <v>4281.9326160000001</v>
      </c>
      <c r="D76" s="117">
        <f>D77</f>
        <v>225.51741000000001</v>
      </c>
      <c r="E76" s="96"/>
      <c r="F76" s="44"/>
    </row>
    <row r="77" spans="2:6">
      <c r="B77" s="39" t="s">
        <v>274</v>
      </c>
      <c r="C77" s="36">
        <v>4281.9326160000001</v>
      </c>
      <c r="D77" s="113">
        <v>225.51741000000001</v>
      </c>
      <c r="E77" s="96"/>
      <c r="F77" s="44"/>
    </row>
    <row r="78" spans="2:6">
      <c r="B78" s="38" t="s">
        <v>275</v>
      </c>
      <c r="C78" s="35">
        <f>C79</f>
        <v>109386.166988</v>
      </c>
      <c r="D78" s="117">
        <f>D79</f>
        <v>53714.702805769994</v>
      </c>
      <c r="E78" s="96"/>
      <c r="F78" s="44"/>
    </row>
    <row r="79" spans="2:6">
      <c r="B79" s="39" t="s">
        <v>276</v>
      </c>
      <c r="C79" s="36">
        <v>109386.166988</v>
      </c>
      <c r="D79" s="113">
        <v>53714.702805769994</v>
      </c>
      <c r="E79" s="96"/>
      <c r="F79" s="44"/>
    </row>
    <row r="80" spans="2:6">
      <c r="B80" s="34" t="s">
        <v>45</v>
      </c>
      <c r="C80" s="30">
        <f>C13+C75</f>
        <v>1532354.6145540001</v>
      </c>
      <c r="D80" s="118">
        <f>D13+D75</f>
        <v>651528.4923451799</v>
      </c>
    </row>
    <row r="81" spans="2:4">
      <c r="B81" s="15" t="s">
        <v>26</v>
      </c>
      <c r="C81" s="15"/>
      <c r="D81" s="15"/>
    </row>
    <row r="82" spans="2:4" ht="38.450000000000003" customHeight="1">
      <c r="B82" s="209" t="s">
        <v>4066</v>
      </c>
      <c r="C82" s="209"/>
      <c r="D82" s="209"/>
    </row>
    <row r="83" spans="2:4" ht="15" customHeight="1">
      <c r="B83" s="15" t="s">
        <v>46</v>
      </c>
      <c r="C83" s="15"/>
      <c r="D83" s="15"/>
    </row>
    <row r="84" spans="2:4" ht="27" customHeight="1">
      <c r="B84" s="209"/>
      <c r="C84" s="209"/>
      <c r="D84" s="209"/>
    </row>
    <row r="85" spans="2:4" ht="27" customHeight="1">
      <c r="B85" s="209"/>
      <c r="C85" s="209"/>
      <c r="D85" s="209"/>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59"/>
  <sheetViews>
    <sheetView showGridLines="0" zoomScale="80" zoomScaleNormal="80" workbookViewId="0">
      <selection activeCell="H3942" sqref="H3942"/>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1" t="s">
        <v>0</v>
      </c>
      <c r="B1" s="211"/>
      <c r="C1" s="211"/>
      <c r="D1" s="211"/>
    </row>
    <row r="2" spans="1:5" ht="21" customHeight="1">
      <c r="A2" s="212" t="s">
        <v>1</v>
      </c>
      <c r="B2" s="212"/>
      <c r="C2" s="212"/>
      <c r="D2" s="212"/>
    </row>
    <row r="3" spans="1:5" ht="15" customHeight="1">
      <c r="A3" s="219" t="s">
        <v>2</v>
      </c>
      <c r="B3" s="219"/>
      <c r="C3" s="219"/>
      <c r="D3" s="219"/>
    </row>
    <row r="5" spans="1:5" ht="18.75" customHeight="1">
      <c r="A5" s="221" t="s">
        <v>29</v>
      </c>
      <c r="B5" s="221"/>
      <c r="C5" s="221"/>
      <c r="D5" s="221"/>
      <c r="E5" s="221"/>
    </row>
    <row r="6" spans="1:5" ht="18.75">
      <c r="A6" s="220" t="s">
        <v>277</v>
      </c>
      <c r="B6" s="220"/>
      <c r="C6" s="220"/>
      <c r="D6" s="220"/>
    </row>
    <row r="7" spans="1:5" ht="18.75">
      <c r="A7" s="215" t="s">
        <v>4065</v>
      </c>
      <c r="B7" s="215"/>
      <c r="C7" s="215"/>
      <c r="D7" s="215"/>
      <c r="E7" s="80"/>
    </row>
    <row r="8" spans="1:5" ht="15.75">
      <c r="A8" s="223" t="s">
        <v>5</v>
      </c>
      <c r="B8" s="223"/>
      <c r="C8" s="223"/>
      <c r="D8" s="223"/>
    </row>
    <row r="11" spans="1:5">
      <c r="B11" s="229" t="s">
        <v>6</v>
      </c>
      <c r="C11" s="131" t="s">
        <v>7</v>
      </c>
      <c r="D11" s="230" t="s">
        <v>8</v>
      </c>
    </row>
    <row r="12" spans="1:5">
      <c r="B12" s="229"/>
      <c r="C12" s="132" t="s">
        <v>3067</v>
      </c>
      <c r="D12" s="230"/>
    </row>
    <row r="13" spans="1:5">
      <c r="B13" s="102" t="s">
        <v>278</v>
      </c>
      <c r="C13" s="119">
        <v>1418686514950</v>
      </c>
      <c r="D13" s="119">
        <v>597588272129.4115</v>
      </c>
    </row>
    <row r="14" spans="1:5">
      <c r="B14" s="103" t="s">
        <v>279</v>
      </c>
      <c r="C14" s="120">
        <v>1335421381768</v>
      </c>
      <c r="D14" s="120">
        <v>567453995908.9906</v>
      </c>
    </row>
    <row r="15" spans="1:5">
      <c r="B15" s="206" t="s">
        <v>280</v>
      </c>
      <c r="C15" s="133">
        <v>11135305163</v>
      </c>
      <c r="D15" s="133">
        <v>4316964469.1599989</v>
      </c>
    </row>
    <row r="16" spans="1:5">
      <c r="B16" s="205" t="s">
        <v>281</v>
      </c>
      <c r="C16" s="135">
        <v>11114768830</v>
      </c>
      <c r="D16" s="135">
        <v>4305300306.749999</v>
      </c>
    </row>
    <row r="17" spans="2:4">
      <c r="B17" s="204" t="s">
        <v>282</v>
      </c>
      <c r="C17" s="133">
        <v>11114768830</v>
      </c>
      <c r="D17" s="133">
        <v>4305300306.749999</v>
      </c>
    </row>
    <row r="18" spans="2:4">
      <c r="B18" s="205" t="s">
        <v>283</v>
      </c>
      <c r="C18" s="135">
        <v>20536333</v>
      </c>
      <c r="D18" s="135">
        <v>11664162.41</v>
      </c>
    </row>
    <row r="19" spans="2:4">
      <c r="B19" s="204" t="s">
        <v>282</v>
      </c>
      <c r="C19" s="133">
        <v>20536333</v>
      </c>
      <c r="D19" s="133">
        <v>11664162.41</v>
      </c>
    </row>
    <row r="20" spans="2:4">
      <c r="B20" s="206" t="s">
        <v>317</v>
      </c>
      <c r="C20" s="133">
        <v>45171006</v>
      </c>
      <c r="D20" s="133">
        <v>6171068.04</v>
      </c>
    </row>
    <row r="21" spans="2:4">
      <c r="B21" s="205" t="s">
        <v>281</v>
      </c>
      <c r="C21" s="135">
        <v>45171006</v>
      </c>
      <c r="D21" s="135">
        <v>6171068.04</v>
      </c>
    </row>
    <row r="22" spans="2:4">
      <c r="B22" s="204" t="s">
        <v>282</v>
      </c>
      <c r="C22" s="133">
        <v>45171006</v>
      </c>
      <c r="D22" s="133">
        <v>6171068.04</v>
      </c>
    </row>
    <row r="23" spans="2:4">
      <c r="B23" s="206" t="s">
        <v>286</v>
      </c>
      <c r="C23" s="133">
        <v>9187110</v>
      </c>
      <c r="D23" s="133">
        <v>3815530.43</v>
      </c>
    </row>
    <row r="24" spans="2:4">
      <c r="B24" s="205" t="s">
        <v>281</v>
      </c>
      <c r="C24" s="135">
        <v>9187110</v>
      </c>
      <c r="D24" s="135">
        <v>3815530.43</v>
      </c>
    </row>
    <row r="25" spans="2:4">
      <c r="B25" s="204" t="s">
        <v>282</v>
      </c>
      <c r="C25" s="133">
        <v>9187110</v>
      </c>
      <c r="D25" s="133">
        <v>3815530.43</v>
      </c>
    </row>
    <row r="26" spans="2:4">
      <c r="B26" s="206" t="s">
        <v>287</v>
      </c>
      <c r="C26" s="133">
        <v>11378418</v>
      </c>
      <c r="D26" s="133">
        <v>4192908.05</v>
      </c>
    </row>
    <row r="27" spans="2:4">
      <c r="B27" s="205" t="s">
        <v>281</v>
      </c>
      <c r="C27" s="135">
        <v>11378418</v>
      </c>
      <c r="D27" s="135">
        <v>4192908.05</v>
      </c>
    </row>
    <row r="28" spans="2:4">
      <c r="B28" s="204" t="s">
        <v>282</v>
      </c>
      <c r="C28" s="133">
        <v>11378418</v>
      </c>
      <c r="D28" s="133">
        <v>4192908.05</v>
      </c>
    </row>
    <row r="29" spans="2:4">
      <c r="B29" s="206" t="s">
        <v>288</v>
      </c>
      <c r="C29" s="133">
        <v>12798296</v>
      </c>
      <c r="D29" s="133">
        <v>5469787.5499999998</v>
      </c>
    </row>
    <row r="30" spans="2:4">
      <c r="B30" s="205" t="s">
        <v>281</v>
      </c>
      <c r="C30" s="135">
        <v>12798296</v>
      </c>
      <c r="D30" s="135">
        <v>5469787.5499999998</v>
      </c>
    </row>
    <row r="31" spans="2:4">
      <c r="B31" s="204" t="s">
        <v>282</v>
      </c>
      <c r="C31" s="133">
        <v>12798296</v>
      </c>
      <c r="D31" s="133">
        <v>5469787.5499999998</v>
      </c>
    </row>
    <row r="32" spans="2:4">
      <c r="B32" s="206" t="s">
        <v>289</v>
      </c>
      <c r="C32" s="133">
        <v>40526987</v>
      </c>
      <c r="D32" s="133">
        <v>7833151.1600000001</v>
      </c>
    </row>
    <row r="33" spans="2:4">
      <c r="B33" s="205" t="s">
        <v>281</v>
      </c>
      <c r="C33" s="135">
        <v>40526987</v>
      </c>
      <c r="D33" s="135">
        <v>7833151.1600000001</v>
      </c>
    </row>
    <row r="34" spans="2:4">
      <c r="B34" s="204" t="s">
        <v>282</v>
      </c>
      <c r="C34" s="133">
        <v>40526987</v>
      </c>
      <c r="D34" s="133">
        <v>7833151.1600000001</v>
      </c>
    </row>
    <row r="35" spans="2:4">
      <c r="B35" s="206" t="s">
        <v>290</v>
      </c>
      <c r="C35" s="133">
        <v>43119482</v>
      </c>
      <c r="D35" s="133">
        <v>9483469.6999999993</v>
      </c>
    </row>
    <row r="36" spans="2:4">
      <c r="B36" s="205" t="s">
        <v>281</v>
      </c>
      <c r="C36" s="135">
        <v>43119482</v>
      </c>
      <c r="D36" s="135">
        <v>9483469.6999999993</v>
      </c>
    </row>
    <row r="37" spans="2:4">
      <c r="B37" s="204" t="s">
        <v>282</v>
      </c>
      <c r="C37" s="133">
        <v>43119482</v>
      </c>
      <c r="D37" s="133">
        <v>9483469.6999999993</v>
      </c>
    </row>
    <row r="38" spans="2:4">
      <c r="B38" s="206" t="s">
        <v>291</v>
      </c>
      <c r="C38" s="133">
        <v>73472707</v>
      </c>
      <c r="D38" s="133">
        <v>21887624.199999999</v>
      </c>
    </row>
    <row r="39" spans="2:4">
      <c r="B39" s="205" t="s">
        <v>281</v>
      </c>
      <c r="C39" s="135">
        <v>73472707</v>
      </c>
      <c r="D39" s="135">
        <v>21887624.199999999</v>
      </c>
    </row>
    <row r="40" spans="2:4">
      <c r="B40" s="204" t="s">
        <v>282</v>
      </c>
      <c r="C40" s="133">
        <v>73472707</v>
      </c>
      <c r="D40" s="133">
        <v>21887624.199999999</v>
      </c>
    </row>
    <row r="41" spans="2:4">
      <c r="B41" s="206" t="s">
        <v>292</v>
      </c>
      <c r="C41" s="133">
        <v>10830000</v>
      </c>
      <c r="D41" s="133">
        <v>4264046.7300000004</v>
      </c>
    </row>
    <row r="42" spans="2:4">
      <c r="B42" s="205" t="s">
        <v>281</v>
      </c>
      <c r="C42" s="135">
        <v>10830000</v>
      </c>
      <c r="D42" s="135">
        <v>4264046.7300000004</v>
      </c>
    </row>
    <row r="43" spans="2:4">
      <c r="B43" s="204" t="s">
        <v>282</v>
      </c>
      <c r="C43" s="133">
        <v>10830000</v>
      </c>
      <c r="D43" s="133">
        <v>4264046.7300000004</v>
      </c>
    </row>
    <row r="44" spans="2:4">
      <c r="B44" s="206" t="s">
        <v>293</v>
      </c>
      <c r="C44" s="133">
        <v>43022519</v>
      </c>
      <c r="D44" s="133">
        <v>9536345.7399999984</v>
      </c>
    </row>
    <row r="45" spans="2:4">
      <c r="B45" s="205" t="s">
        <v>281</v>
      </c>
      <c r="C45" s="135">
        <v>43022519</v>
      </c>
      <c r="D45" s="135">
        <v>9536345.7399999984</v>
      </c>
    </row>
    <row r="46" spans="2:4">
      <c r="B46" s="204" t="s">
        <v>282</v>
      </c>
      <c r="C46" s="133">
        <v>43022519</v>
      </c>
      <c r="D46" s="133">
        <v>9536345.7399999984</v>
      </c>
    </row>
    <row r="47" spans="2:4">
      <c r="B47" s="206" t="s">
        <v>294</v>
      </c>
      <c r="C47" s="133">
        <v>12609000</v>
      </c>
      <c r="D47" s="133">
        <v>4947975.92</v>
      </c>
    </row>
    <row r="48" spans="2:4">
      <c r="B48" s="205" t="s">
        <v>281</v>
      </c>
      <c r="C48" s="135">
        <v>12609000</v>
      </c>
      <c r="D48" s="135">
        <v>4947975.92</v>
      </c>
    </row>
    <row r="49" spans="2:4">
      <c r="B49" s="204" t="s">
        <v>282</v>
      </c>
      <c r="C49" s="133">
        <v>12609000</v>
      </c>
      <c r="D49" s="133">
        <v>4947975.92</v>
      </c>
    </row>
    <row r="50" spans="2:4">
      <c r="B50" s="206" t="s">
        <v>295</v>
      </c>
      <c r="C50" s="133">
        <v>46178701</v>
      </c>
      <c r="D50" s="133">
        <v>14988963.77</v>
      </c>
    </row>
    <row r="51" spans="2:4">
      <c r="B51" s="205" t="s">
        <v>281</v>
      </c>
      <c r="C51" s="135">
        <v>46178701</v>
      </c>
      <c r="D51" s="135">
        <v>14988963.77</v>
      </c>
    </row>
    <row r="52" spans="2:4">
      <c r="B52" s="204" t="s">
        <v>282</v>
      </c>
      <c r="C52" s="133">
        <v>46178701</v>
      </c>
      <c r="D52" s="133">
        <v>14988963.77</v>
      </c>
    </row>
    <row r="53" spans="2:4">
      <c r="B53" s="206" t="s">
        <v>296</v>
      </c>
      <c r="C53" s="133">
        <v>4956138333</v>
      </c>
      <c r="D53" s="133">
        <v>2038607273.9499998</v>
      </c>
    </row>
    <row r="54" spans="2:4">
      <c r="B54" s="205" t="s">
        <v>281</v>
      </c>
      <c r="C54" s="135">
        <v>4956138333</v>
      </c>
      <c r="D54" s="135">
        <v>2038607273.9499998</v>
      </c>
    </row>
    <row r="55" spans="2:4">
      <c r="B55" s="204" t="s">
        <v>282</v>
      </c>
      <c r="C55" s="133">
        <v>4956138333</v>
      </c>
      <c r="D55" s="133">
        <v>2038607273.9499998</v>
      </c>
    </row>
    <row r="56" spans="2:4">
      <c r="B56" s="206" t="s">
        <v>297</v>
      </c>
      <c r="C56" s="133">
        <v>1318981644046</v>
      </c>
      <c r="D56" s="133">
        <v>561005833294.59058</v>
      </c>
    </row>
    <row r="57" spans="2:4">
      <c r="B57" s="205" t="s">
        <v>281</v>
      </c>
      <c r="C57" s="135">
        <v>987052128484</v>
      </c>
      <c r="D57" s="135">
        <v>429168624744.06061</v>
      </c>
    </row>
    <row r="58" spans="2:4">
      <c r="B58" s="204" t="s">
        <v>2578</v>
      </c>
      <c r="C58" s="133">
        <v>1577600</v>
      </c>
      <c r="D58" s="133">
        <v>5769005.6900000004</v>
      </c>
    </row>
    <row r="59" spans="2:4">
      <c r="B59" s="204" t="s">
        <v>282</v>
      </c>
      <c r="C59" s="133">
        <v>987050550884</v>
      </c>
      <c r="D59" s="133">
        <v>429162855738.37061</v>
      </c>
    </row>
    <row r="60" spans="2:4">
      <c r="B60" s="205" t="s">
        <v>283</v>
      </c>
      <c r="C60" s="135">
        <v>102639603365</v>
      </c>
      <c r="D60" s="135">
        <v>69733198935.800018</v>
      </c>
    </row>
    <row r="61" spans="2:4">
      <c r="B61" s="204" t="s">
        <v>282</v>
      </c>
      <c r="C61" s="133">
        <v>102639603365</v>
      </c>
      <c r="D61" s="133">
        <v>69733198935.800018</v>
      </c>
    </row>
    <row r="62" spans="2:4">
      <c r="B62" s="205" t="s">
        <v>4051</v>
      </c>
      <c r="C62" s="135">
        <v>0</v>
      </c>
      <c r="D62" s="135">
        <v>0</v>
      </c>
    </row>
    <row r="63" spans="2:4">
      <c r="B63" s="204" t="s">
        <v>282</v>
      </c>
      <c r="C63" s="133">
        <v>0</v>
      </c>
      <c r="D63" s="133">
        <v>0</v>
      </c>
    </row>
    <row r="64" spans="2:4">
      <c r="B64" s="205" t="s">
        <v>298</v>
      </c>
      <c r="C64" s="135">
        <v>97784149695</v>
      </c>
      <c r="D64" s="135">
        <v>44846099665.659996</v>
      </c>
    </row>
    <row r="65" spans="2:4">
      <c r="B65" s="204" t="s">
        <v>282</v>
      </c>
      <c r="C65" s="133">
        <v>97784149695</v>
      </c>
      <c r="D65" s="133">
        <v>44846099665.659996</v>
      </c>
    </row>
    <row r="66" spans="2:4">
      <c r="B66" s="205" t="s">
        <v>284</v>
      </c>
      <c r="C66" s="135">
        <v>130219709098</v>
      </c>
      <c r="D66" s="135">
        <v>17189988477.360001</v>
      </c>
    </row>
    <row r="67" spans="2:4">
      <c r="B67" s="204" t="s">
        <v>282</v>
      </c>
      <c r="C67" s="133">
        <v>130219709098</v>
      </c>
      <c r="D67" s="133">
        <v>17189988477.360001</v>
      </c>
    </row>
    <row r="68" spans="2:4">
      <c r="B68" s="205" t="s">
        <v>285</v>
      </c>
      <c r="C68" s="135">
        <v>1286053404</v>
      </c>
      <c r="D68" s="135">
        <v>67921471.709999993</v>
      </c>
    </row>
    <row r="69" spans="2:4">
      <c r="B69" s="204" t="s">
        <v>282</v>
      </c>
      <c r="C69" s="133">
        <v>1286053404</v>
      </c>
      <c r="D69" s="133">
        <v>67921471.709999993</v>
      </c>
    </row>
    <row r="70" spans="2:4">
      <c r="B70" s="94" t="s">
        <v>299</v>
      </c>
      <c r="C70" s="120">
        <v>83265133182</v>
      </c>
      <c r="D70" s="120">
        <v>30134276220.420017</v>
      </c>
    </row>
    <row r="71" spans="2:4">
      <c r="B71" s="206" t="s">
        <v>280</v>
      </c>
      <c r="C71" s="133">
        <v>5828992863</v>
      </c>
      <c r="D71" s="133">
        <v>2540098853.7200003</v>
      </c>
    </row>
    <row r="72" spans="2:4">
      <c r="B72" s="205" t="s">
        <v>281</v>
      </c>
      <c r="C72" s="135">
        <v>4648629629</v>
      </c>
      <c r="D72" s="135">
        <v>2520756978.6400003</v>
      </c>
    </row>
    <row r="73" spans="2:4">
      <c r="B73" s="204" t="s">
        <v>282</v>
      </c>
      <c r="C73" s="133">
        <v>135000000</v>
      </c>
      <c r="D73" s="133">
        <v>0</v>
      </c>
    </row>
    <row r="74" spans="2:4">
      <c r="B74" s="203" t="s">
        <v>631</v>
      </c>
      <c r="C74" s="133">
        <v>135000000</v>
      </c>
      <c r="D74" s="133">
        <v>0</v>
      </c>
    </row>
    <row r="75" spans="2:4">
      <c r="B75" s="204" t="s">
        <v>2707</v>
      </c>
      <c r="C75" s="133">
        <v>220125275</v>
      </c>
      <c r="D75" s="133">
        <v>66037582.5</v>
      </c>
    </row>
    <row r="76" spans="2:4">
      <c r="B76" s="203" t="s">
        <v>2708</v>
      </c>
      <c r="C76" s="133">
        <v>220125275</v>
      </c>
      <c r="D76" s="133">
        <v>66037582.5</v>
      </c>
    </row>
    <row r="77" spans="2:4">
      <c r="B77" s="204" t="s">
        <v>3609</v>
      </c>
      <c r="C77" s="133">
        <v>0</v>
      </c>
      <c r="D77" s="133">
        <v>30000000</v>
      </c>
    </row>
    <row r="78" spans="2:4">
      <c r="B78" s="203" t="s">
        <v>3608</v>
      </c>
      <c r="C78" s="133">
        <v>0</v>
      </c>
      <c r="D78" s="133">
        <v>30000000</v>
      </c>
    </row>
    <row r="79" spans="2:4">
      <c r="B79" s="204" t="s">
        <v>300</v>
      </c>
      <c r="C79" s="133">
        <v>26575728</v>
      </c>
      <c r="D79" s="133">
        <v>19070173.810000002</v>
      </c>
    </row>
    <row r="80" spans="2:4">
      <c r="B80" s="203" t="s">
        <v>632</v>
      </c>
      <c r="C80" s="133">
        <v>26575728</v>
      </c>
      <c r="D80" s="133">
        <v>19070173.810000002</v>
      </c>
    </row>
    <row r="81" spans="2:4">
      <c r="B81" s="204" t="s">
        <v>2709</v>
      </c>
      <c r="C81" s="133">
        <v>120000000</v>
      </c>
      <c r="D81" s="133">
        <v>0</v>
      </c>
    </row>
    <row r="82" spans="2:4">
      <c r="B82" s="203" t="s">
        <v>633</v>
      </c>
      <c r="C82" s="133">
        <v>120000000</v>
      </c>
      <c r="D82" s="133">
        <v>0</v>
      </c>
    </row>
    <row r="83" spans="2:4">
      <c r="B83" s="204" t="s">
        <v>4016</v>
      </c>
      <c r="C83" s="133">
        <v>0</v>
      </c>
      <c r="D83" s="133">
        <v>0</v>
      </c>
    </row>
    <row r="84" spans="2:4">
      <c r="B84" s="203" t="s">
        <v>4015</v>
      </c>
      <c r="C84" s="133">
        <v>0</v>
      </c>
      <c r="D84" s="133">
        <v>0</v>
      </c>
    </row>
    <row r="85" spans="2:4">
      <c r="B85" s="204" t="s">
        <v>301</v>
      </c>
      <c r="C85" s="133">
        <v>11583014</v>
      </c>
      <c r="D85" s="133">
        <v>8456203.1300000008</v>
      </c>
    </row>
    <row r="86" spans="2:4">
      <c r="B86" s="203" t="s">
        <v>634</v>
      </c>
      <c r="C86" s="133">
        <v>11583014</v>
      </c>
      <c r="D86" s="133">
        <v>8456203.1300000008</v>
      </c>
    </row>
    <row r="87" spans="2:4">
      <c r="B87" s="204" t="s">
        <v>302</v>
      </c>
      <c r="C87" s="133">
        <v>40861077</v>
      </c>
      <c r="D87" s="133">
        <v>11152396.65</v>
      </c>
    </row>
    <row r="88" spans="2:4">
      <c r="B88" s="203" t="s">
        <v>635</v>
      </c>
      <c r="C88" s="133">
        <v>40861077</v>
      </c>
      <c r="D88" s="133">
        <v>11152396.65</v>
      </c>
    </row>
    <row r="89" spans="2:4">
      <c r="B89" s="204" t="s">
        <v>1137</v>
      </c>
      <c r="C89" s="133">
        <v>6437925</v>
      </c>
      <c r="D89" s="133">
        <v>0</v>
      </c>
    </row>
    <row r="90" spans="2:4">
      <c r="B90" s="203" t="s">
        <v>1138</v>
      </c>
      <c r="C90" s="133">
        <v>6437925</v>
      </c>
      <c r="D90" s="133">
        <v>0</v>
      </c>
    </row>
    <row r="91" spans="2:4">
      <c r="B91" s="204" t="s">
        <v>1139</v>
      </c>
      <c r="C91" s="133">
        <v>10833015</v>
      </c>
      <c r="D91" s="133">
        <v>0</v>
      </c>
    </row>
    <row r="92" spans="2:4">
      <c r="B92" s="203" t="s">
        <v>1140</v>
      </c>
      <c r="C92" s="133">
        <v>10833015</v>
      </c>
      <c r="D92" s="133">
        <v>0</v>
      </c>
    </row>
    <row r="93" spans="2:4">
      <c r="B93" s="204" t="s">
        <v>3607</v>
      </c>
      <c r="C93" s="133">
        <v>0</v>
      </c>
      <c r="D93" s="133">
        <v>10477370.99</v>
      </c>
    </row>
    <row r="94" spans="2:4">
      <c r="B94" s="203" t="s">
        <v>3606</v>
      </c>
      <c r="C94" s="133">
        <v>0</v>
      </c>
      <c r="D94" s="133">
        <v>10477370.99</v>
      </c>
    </row>
    <row r="95" spans="2:4">
      <c r="B95" s="204" t="s">
        <v>2710</v>
      </c>
      <c r="C95" s="133">
        <v>151755593</v>
      </c>
      <c r="D95" s="133">
        <v>63427417.089999996</v>
      </c>
    </row>
    <row r="96" spans="2:4">
      <c r="B96" s="203" t="s">
        <v>636</v>
      </c>
      <c r="C96" s="133">
        <v>151755593</v>
      </c>
      <c r="D96" s="133">
        <v>63427417.089999996</v>
      </c>
    </row>
    <row r="97" spans="2:4">
      <c r="B97" s="204" t="s">
        <v>3605</v>
      </c>
      <c r="C97" s="133">
        <v>0</v>
      </c>
      <c r="D97" s="133">
        <v>489843116.22000003</v>
      </c>
    </row>
    <row r="98" spans="2:4">
      <c r="B98" s="203" t="s">
        <v>3604</v>
      </c>
      <c r="C98" s="133">
        <v>0</v>
      </c>
      <c r="D98" s="133">
        <v>489843116.22000003</v>
      </c>
    </row>
    <row r="99" spans="2:4">
      <c r="B99" s="204" t="s">
        <v>3603</v>
      </c>
      <c r="C99" s="133">
        <v>0</v>
      </c>
      <c r="D99" s="133">
        <v>0</v>
      </c>
    </row>
    <row r="100" spans="2:4">
      <c r="B100" s="203" t="s">
        <v>3602</v>
      </c>
      <c r="C100" s="133">
        <v>0</v>
      </c>
      <c r="D100" s="133">
        <v>0</v>
      </c>
    </row>
    <row r="101" spans="2:4">
      <c r="B101" s="204" t="s">
        <v>303</v>
      </c>
      <c r="C101" s="133">
        <v>63567307</v>
      </c>
      <c r="D101" s="133">
        <v>31425076.489999998</v>
      </c>
    </row>
    <row r="102" spans="2:4">
      <c r="B102" s="203" t="s">
        <v>637</v>
      </c>
      <c r="C102" s="133">
        <v>63567307</v>
      </c>
      <c r="D102" s="133">
        <v>31425076.489999998</v>
      </c>
    </row>
    <row r="103" spans="2:4">
      <c r="B103" s="204" t="s">
        <v>4041</v>
      </c>
      <c r="C103" s="133">
        <v>0</v>
      </c>
      <c r="D103" s="133">
        <v>0</v>
      </c>
    </row>
    <row r="104" spans="2:4">
      <c r="B104" s="203" t="s">
        <v>4040</v>
      </c>
      <c r="C104" s="133">
        <v>0</v>
      </c>
      <c r="D104" s="133">
        <v>0</v>
      </c>
    </row>
    <row r="105" spans="2:4">
      <c r="B105" s="204" t="s">
        <v>2131</v>
      </c>
      <c r="C105" s="133">
        <v>5448144</v>
      </c>
      <c r="D105" s="133">
        <v>0</v>
      </c>
    </row>
    <row r="106" spans="2:4">
      <c r="B106" s="203" t="s">
        <v>2132</v>
      </c>
      <c r="C106" s="133">
        <v>5448144</v>
      </c>
      <c r="D106" s="133">
        <v>0</v>
      </c>
    </row>
    <row r="107" spans="2:4">
      <c r="B107" s="204" t="s">
        <v>1847</v>
      </c>
      <c r="C107" s="133">
        <v>2181120</v>
      </c>
      <c r="D107" s="133">
        <v>0</v>
      </c>
    </row>
    <row r="108" spans="2:4">
      <c r="B108" s="203" t="s">
        <v>1848</v>
      </c>
      <c r="C108" s="133">
        <v>2181120</v>
      </c>
      <c r="D108" s="133">
        <v>0</v>
      </c>
    </row>
    <row r="109" spans="2:4">
      <c r="B109" s="204" t="s">
        <v>4064</v>
      </c>
      <c r="C109" s="133">
        <v>0</v>
      </c>
      <c r="D109" s="133">
        <v>300000000</v>
      </c>
    </row>
    <row r="110" spans="2:4">
      <c r="B110" s="203" t="s">
        <v>4063</v>
      </c>
      <c r="C110" s="133">
        <v>0</v>
      </c>
      <c r="D110" s="133">
        <v>300000000</v>
      </c>
    </row>
    <row r="111" spans="2:4">
      <c r="B111" s="204" t="s">
        <v>998</v>
      </c>
      <c r="C111" s="133">
        <v>19673675</v>
      </c>
      <c r="D111" s="133">
        <v>6708746.9800000004</v>
      </c>
    </row>
    <row r="112" spans="2:4">
      <c r="B112" s="203" t="s">
        <v>999</v>
      </c>
      <c r="C112" s="133">
        <v>19673675</v>
      </c>
      <c r="D112" s="133">
        <v>6708746.9800000004</v>
      </c>
    </row>
    <row r="113" spans="2:4">
      <c r="B113" s="204" t="s">
        <v>304</v>
      </c>
      <c r="C113" s="133">
        <v>10000000</v>
      </c>
      <c r="D113" s="133">
        <v>22135237.609999999</v>
      </c>
    </row>
    <row r="114" spans="2:4">
      <c r="B114" s="203" t="s">
        <v>638</v>
      </c>
      <c r="C114" s="133">
        <v>10000000</v>
      </c>
      <c r="D114" s="133">
        <v>22135237.609999999</v>
      </c>
    </row>
    <row r="115" spans="2:4">
      <c r="B115" s="203" t="s">
        <v>4062</v>
      </c>
      <c r="C115" s="133">
        <v>0</v>
      </c>
      <c r="D115" s="133">
        <v>0</v>
      </c>
    </row>
    <row r="116" spans="2:4">
      <c r="B116" s="204" t="s">
        <v>3601</v>
      </c>
      <c r="C116" s="133">
        <v>0</v>
      </c>
      <c r="D116" s="133">
        <v>458566.08</v>
      </c>
    </row>
    <row r="117" spans="2:4">
      <c r="B117" s="203" t="s">
        <v>3600</v>
      </c>
      <c r="C117" s="133">
        <v>0</v>
      </c>
      <c r="D117" s="133">
        <v>458566.08</v>
      </c>
    </row>
    <row r="118" spans="2:4">
      <c r="B118" s="204" t="s">
        <v>305</v>
      </c>
      <c r="C118" s="133">
        <v>11825415</v>
      </c>
      <c r="D118" s="133">
        <v>4290857.32</v>
      </c>
    </row>
    <row r="119" spans="2:4">
      <c r="B119" s="203" t="s">
        <v>639</v>
      </c>
      <c r="C119" s="133">
        <v>11825415</v>
      </c>
      <c r="D119" s="133">
        <v>4290857.32</v>
      </c>
    </row>
    <row r="120" spans="2:4">
      <c r="B120" s="204" t="s">
        <v>2711</v>
      </c>
      <c r="C120" s="133">
        <v>5500000</v>
      </c>
      <c r="D120" s="133">
        <v>0</v>
      </c>
    </row>
    <row r="121" spans="2:4">
      <c r="B121" s="203" t="s">
        <v>1000</v>
      </c>
      <c r="C121" s="133">
        <v>5500000</v>
      </c>
      <c r="D121" s="133">
        <v>0</v>
      </c>
    </row>
    <row r="122" spans="2:4">
      <c r="B122" s="204" t="s">
        <v>306</v>
      </c>
      <c r="C122" s="133">
        <v>7400714</v>
      </c>
      <c r="D122" s="133">
        <v>24041678.199999999</v>
      </c>
    </row>
    <row r="123" spans="2:4">
      <c r="B123" s="203" t="s">
        <v>640</v>
      </c>
      <c r="C123" s="133">
        <v>7400714</v>
      </c>
      <c r="D123" s="133">
        <v>24041678.199999999</v>
      </c>
    </row>
    <row r="124" spans="2:4">
      <c r="B124" s="204" t="s">
        <v>2712</v>
      </c>
      <c r="C124" s="133">
        <v>1191726414</v>
      </c>
      <c r="D124" s="133">
        <v>441932396.29000002</v>
      </c>
    </row>
    <row r="125" spans="2:4">
      <c r="B125" s="203" t="s">
        <v>641</v>
      </c>
      <c r="C125" s="133">
        <v>1191726414</v>
      </c>
      <c r="D125" s="133">
        <v>441932396.29000002</v>
      </c>
    </row>
    <row r="126" spans="2:4">
      <c r="B126" s="204" t="s">
        <v>2713</v>
      </c>
      <c r="C126" s="133">
        <v>10000000</v>
      </c>
      <c r="D126" s="133">
        <v>0</v>
      </c>
    </row>
    <row r="127" spans="2:4">
      <c r="B127" s="203" t="s">
        <v>642</v>
      </c>
      <c r="C127" s="133">
        <v>10000000</v>
      </c>
      <c r="D127" s="133">
        <v>0</v>
      </c>
    </row>
    <row r="128" spans="2:4">
      <c r="B128" s="204" t="s">
        <v>2714</v>
      </c>
      <c r="C128" s="133">
        <v>4358515</v>
      </c>
      <c r="D128" s="133">
        <v>0</v>
      </c>
    </row>
    <row r="129" spans="2:4">
      <c r="B129" s="203" t="s">
        <v>643</v>
      </c>
      <c r="C129" s="133">
        <v>4358515</v>
      </c>
      <c r="D129" s="133">
        <v>0</v>
      </c>
    </row>
    <row r="130" spans="2:4">
      <c r="B130" s="204" t="s">
        <v>307</v>
      </c>
      <c r="C130" s="133">
        <v>183876112</v>
      </c>
      <c r="D130" s="133">
        <v>130209026.5</v>
      </c>
    </row>
    <row r="131" spans="2:4">
      <c r="B131" s="203" t="s">
        <v>644</v>
      </c>
      <c r="C131" s="133">
        <v>183876112</v>
      </c>
      <c r="D131" s="133">
        <v>130209026.5</v>
      </c>
    </row>
    <row r="132" spans="2:4">
      <c r="B132" s="204" t="s">
        <v>3703</v>
      </c>
      <c r="C132" s="133">
        <v>0</v>
      </c>
      <c r="D132" s="133">
        <v>40947231.039999999</v>
      </c>
    </row>
    <row r="133" spans="2:4">
      <c r="B133" s="203" t="s">
        <v>3702</v>
      </c>
      <c r="C133" s="133">
        <v>0</v>
      </c>
      <c r="D133" s="133">
        <v>40947231.039999999</v>
      </c>
    </row>
    <row r="134" spans="2:4">
      <c r="B134" s="204" t="s">
        <v>308</v>
      </c>
      <c r="C134" s="133">
        <v>30735283</v>
      </c>
      <c r="D134" s="133">
        <v>17312886.449999999</v>
      </c>
    </row>
    <row r="135" spans="2:4">
      <c r="B135" s="203" t="s">
        <v>645</v>
      </c>
      <c r="C135" s="133">
        <v>30735283</v>
      </c>
      <c r="D135" s="133">
        <v>17312886.449999999</v>
      </c>
    </row>
    <row r="136" spans="2:4">
      <c r="B136" s="204" t="s">
        <v>309</v>
      </c>
      <c r="C136" s="133">
        <v>73549939</v>
      </c>
      <c r="D136" s="133">
        <v>82635243.599999994</v>
      </c>
    </row>
    <row r="137" spans="2:4">
      <c r="B137" s="203" t="s">
        <v>646</v>
      </c>
      <c r="C137" s="133">
        <v>73549939</v>
      </c>
      <c r="D137" s="133">
        <v>82635243.599999994</v>
      </c>
    </row>
    <row r="138" spans="2:4">
      <c r="B138" s="204" t="s">
        <v>310</v>
      </c>
      <c r="C138" s="133">
        <v>27947172</v>
      </c>
      <c r="D138" s="133">
        <v>0</v>
      </c>
    </row>
    <row r="139" spans="2:4">
      <c r="B139" s="203" t="s">
        <v>647</v>
      </c>
      <c r="C139" s="133">
        <v>27947172</v>
      </c>
      <c r="D139" s="133">
        <v>0</v>
      </c>
    </row>
    <row r="140" spans="2:4">
      <c r="B140" s="204" t="s">
        <v>311</v>
      </c>
      <c r="C140" s="133">
        <v>26655240</v>
      </c>
      <c r="D140" s="133">
        <v>5416234.9500000002</v>
      </c>
    </row>
    <row r="141" spans="2:4">
      <c r="B141" s="203" t="s">
        <v>648</v>
      </c>
      <c r="C141" s="133">
        <v>26655240</v>
      </c>
      <c r="D141" s="133">
        <v>5416234.9500000002</v>
      </c>
    </row>
    <row r="142" spans="2:4">
      <c r="B142" s="204" t="s">
        <v>2715</v>
      </c>
      <c r="C142" s="133">
        <v>11951551</v>
      </c>
      <c r="D142" s="133">
        <v>2970525.56</v>
      </c>
    </row>
    <row r="143" spans="2:4">
      <c r="B143" s="203" t="s">
        <v>2587</v>
      </c>
      <c r="C143" s="133">
        <v>11951551</v>
      </c>
      <c r="D143" s="133">
        <v>2970525.56</v>
      </c>
    </row>
    <row r="144" spans="2:4">
      <c r="B144" s="204" t="s">
        <v>312</v>
      </c>
      <c r="C144" s="133">
        <v>2116959</v>
      </c>
      <c r="D144" s="133">
        <v>0</v>
      </c>
    </row>
    <row r="145" spans="2:4">
      <c r="B145" s="203" t="s">
        <v>649</v>
      </c>
      <c r="C145" s="133">
        <v>2116959</v>
      </c>
      <c r="D145" s="133">
        <v>0</v>
      </c>
    </row>
    <row r="146" spans="2:4">
      <c r="B146" s="204" t="s">
        <v>3599</v>
      </c>
      <c r="C146" s="133">
        <v>0</v>
      </c>
      <c r="D146" s="133">
        <v>6289469.6100000003</v>
      </c>
    </row>
    <row r="147" spans="2:4">
      <c r="B147" s="203" t="s">
        <v>3598</v>
      </c>
      <c r="C147" s="133">
        <v>0</v>
      </c>
      <c r="D147" s="133">
        <v>6289469.6100000003</v>
      </c>
    </row>
    <row r="148" spans="2:4">
      <c r="B148" s="204" t="s">
        <v>313</v>
      </c>
      <c r="C148" s="133">
        <v>576971616</v>
      </c>
      <c r="D148" s="133">
        <v>146313220.40000001</v>
      </c>
    </row>
    <row r="149" spans="2:4">
      <c r="B149" s="203" t="s">
        <v>650</v>
      </c>
      <c r="C149" s="133">
        <v>576971616</v>
      </c>
      <c r="D149" s="133">
        <v>146313220.40000001</v>
      </c>
    </row>
    <row r="150" spans="2:4">
      <c r="B150" s="204" t="s">
        <v>314</v>
      </c>
      <c r="C150" s="133">
        <v>27558546</v>
      </c>
      <c r="D150" s="133">
        <v>7744549.2800000003</v>
      </c>
    </row>
    <row r="151" spans="2:4">
      <c r="B151" s="203" t="s">
        <v>651</v>
      </c>
      <c r="C151" s="133">
        <v>27558546</v>
      </c>
      <c r="D151" s="133">
        <v>7744549.2800000003</v>
      </c>
    </row>
    <row r="152" spans="2:4">
      <c r="B152" s="204" t="s">
        <v>3081</v>
      </c>
      <c r="C152" s="133">
        <v>144375804</v>
      </c>
      <c r="D152" s="133">
        <v>0</v>
      </c>
    </row>
    <row r="153" spans="2:4">
      <c r="B153" s="203" t="s">
        <v>3082</v>
      </c>
      <c r="C153" s="133">
        <v>144375804</v>
      </c>
      <c r="D153" s="133">
        <v>0</v>
      </c>
    </row>
    <row r="154" spans="2:4">
      <c r="B154" s="204" t="s">
        <v>2579</v>
      </c>
      <c r="C154" s="133">
        <v>54481436</v>
      </c>
      <c r="D154" s="133">
        <v>29044780.48</v>
      </c>
    </row>
    <row r="155" spans="2:4">
      <c r="B155" s="203" t="s">
        <v>2580</v>
      </c>
      <c r="C155" s="133">
        <v>54481436</v>
      </c>
      <c r="D155" s="133">
        <v>29044780.48</v>
      </c>
    </row>
    <row r="156" spans="2:4">
      <c r="B156" s="204" t="s">
        <v>2133</v>
      </c>
      <c r="C156" s="133">
        <v>4684890</v>
      </c>
      <c r="D156" s="133">
        <v>1199222.1599999999</v>
      </c>
    </row>
    <row r="157" spans="2:4">
      <c r="B157" s="203" t="s">
        <v>2134</v>
      </c>
      <c r="C157" s="133">
        <v>4684890</v>
      </c>
      <c r="D157" s="133">
        <v>1199222.1599999999</v>
      </c>
    </row>
    <row r="158" spans="2:4">
      <c r="B158" s="204" t="s">
        <v>2716</v>
      </c>
      <c r="C158" s="133">
        <v>11006928</v>
      </c>
      <c r="D158" s="133">
        <v>1650937.62</v>
      </c>
    </row>
    <row r="159" spans="2:4">
      <c r="B159" s="203" t="s">
        <v>2135</v>
      </c>
      <c r="C159" s="133">
        <v>11006928</v>
      </c>
      <c r="D159" s="133">
        <v>1650937.62</v>
      </c>
    </row>
    <row r="160" spans="2:4">
      <c r="B160" s="204" t="s">
        <v>2717</v>
      </c>
      <c r="C160" s="133">
        <v>1025722796</v>
      </c>
      <c r="D160" s="133">
        <v>210151271.20999998</v>
      </c>
    </row>
    <row r="161" spans="2:4">
      <c r="B161" s="203" t="s">
        <v>1068</v>
      </c>
      <c r="C161" s="133">
        <v>1025722796</v>
      </c>
      <c r="D161" s="133">
        <v>210151271.20999998</v>
      </c>
    </row>
    <row r="162" spans="2:4">
      <c r="B162" s="204" t="s">
        <v>1058</v>
      </c>
      <c r="C162" s="133">
        <v>11981600</v>
      </c>
      <c r="D162" s="133">
        <v>0</v>
      </c>
    </row>
    <row r="163" spans="2:4">
      <c r="B163" s="203" t="s">
        <v>1059</v>
      </c>
      <c r="C163" s="133">
        <v>11981600</v>
      </c>
      <c r="D163" s="133">
        <v>0</v>
      </c>
    </row>
    <row r="164" spans="2:4">
      <c r="B164" s="204" t="s">
        <v>2136</v>
      </c>
      <c r="C164" s="133">
        <v>11006928</v>
      </c>
      <c r="D164" s="133">
        <v>2816808.59</v>
      </c>
    </row>
    <row r="165" spans="2:4">
      <c r="B165" s="203" t="s">
        <v>2137</v>
      </c>
      <c r="C165" s="133">
        <v>11006928</v>
      </c>
      <c r="D165" s="133">
        <v>2816808.59</v>
      </c>
    </row>
    <row r="166" spans="2:4">
      <c r="B166" s="204" t="s">
        <v>3459</v>
      </c>
      <c r="C166" s="133">
        <v>0</v>
      </c>
      <c r="D166" s="133">
        <v>16460153.26</v>
      </c>
    </row>
    <row r="167" spans="2:4">
      <c r="B167" s="203" t="s">
        <v>3460</v>
      </c>
      <c r="C167" s="133">
        <v>0</v>
      </c>
      <c r="D167" s="133">
        <v>16460153.26</v>
      </c>
    </row>
    <row r="168" spans="2:4">
      <c r="B168" s="204" t="s">
        <v>2138</v>
      </c>
      <c r="C168" s="133">
        <v>11006928</v>
      </c>
      <c r="D168" s="133">
        <v>2816808.59</v>
      </c>
    </row>
    <row r="169" spans="2:4">
      <c r="B169" s="203" t="s">
        <v>2139</v>
      </c>
      <c r="C169" s="133">
        <v>11006928</v>
      </c>
      <c r="D169" s="133">
        <v>2816808.59</v>
      </c>
    </row>
    <row r="170" spans="2:4">
      <c r="B170" s="204" t="s">
        <v>2140</v>
      </c>
      <c r="C170" s="133">
        <v>11006928</v>
      </c>
      <c r="D170" s="133">
        <v>2605375.0699999998</v>
      </c>
    </row>
    <row r="171" spans="2:4">
      <c r="B171" s="203" t="s">
        <v>2141</v>
      </c>
      <c r="C171" s="133">
        <v>11006928</v>
      </c>
      <c r="D171" s="133">
        <v>2605375.0699999998</v>
      </c>
    </row>
    <row r="172" spans="2:4">
      <c r="B172" s="204" t="s">
        <v>1849</v>
      </c>
      <c r="C172" s="133">
        <v>4221977</v>
      </c>
      <c r="D172" s="133">
        <v>0</v>
      </c>
    </row>
    <row r="173" spans="2:4">
      <c r="B173" s="203" t="s">
        <v>1850</v>
      </c>
      <c r="C173" s="133">
        <v>4221977</v>
      </c>
      <c r="D173" s="133">
        <v>0</v>
      </c>
    </row>
    <row r="174" spans="2:4">
      <c r="B174" s="204" t="s">
        <v>1851</v>
      </c>
      <c r="C174" s="133">
        <v>12286357</v>
      </c>
      <c r="D174" s="133">
        <v>0</v>
      </c>
    </row>
    <row r="175" spans="2:4">
      <c r="B175" s="203" t="s">
        <v>1852</v>
      </c>
      <c r="C175" s="133">
        <v>12286357</v>
      </c>
      <c r="D175" s="133">
        <v>0</v>
      </c>
    </row>
    <row r="176" spans="2:4">
      <c r="B176" s="204" t="s">
        <v>3411</v>
      </c>
      <c r="C176" s="133">
        <v>0</v>
      </c>
      <c r="D176" s="133">
        <v>0</v>
      </c>
    </row>
    <row r="177" spans="2:4">
      <c r="B177" s="203" t="s">
        <v>3412</v>
      </c>
      <c r="C177" s="133">
        <v>0</v>
      </c>
      <c r="D177" s="133">
        <v>0</v>
      </c>
    </row>
    <row r="178" spans="2:4">
      <c r="B178" s="204" t="s">
        <v>2533</v>
      </c>
      <c r="C178" s="133">
        <v>322518567</v>
      </c>
      <c r="D178" s="133">
        <v>282596088.87</v>
      </c>
    </row>
    <row r="179" spans="2:4">
      <c r="B179" s="203" t="s">
        <v>2534</v>
      </c>
      <c r="C179" s="133">
        <v>322518567</v>
      </c>
      <c r="D179" s="133">
        <v>282596088.87</v>
      </c>
    </row>
    <row r="180" spans="2:4">
      <c r="B180" s="204" t="s">
        <v>315</v>
      </c>
      <c r="C180" s="133">
        <v>8113141</v>
      </c>
      <c r="D180" s="133">
        <v>2120326.04</v>
      </c>
    </row>
    <row r="181" spans="2:4">
      <c r="B181" s="203" t="s">
        <v>652</v>
      </c>
      <c r="C181" s="133">
        <v>8113141</v>
      </c>
      <c r="D181" s="133">
        <v>2120326.04</v>
      </c>
    </row>
    <row r="182" spans="2:4">
      <c r="B182" s="205" t="s">
        <v>283</v>
      </c>
      <c r="C182" s="135">
        <v>0</v>
      </c>
      <c r="D182" s="135">
        <v>0</v>
      </c>
    </row>
    <row r="183" spans="2:4">
      <c r="B183" s="204" t="s">
        <v>3461</v>
      </c>
      <c r="C183" s="133">
        <v>0</v>
      </c>
      <c r="D183" s="133">
        <v>0</v>
      </c>
    </row>
    <row r="184" spans="2:4">
      <c r="B184" s="203" t="s">
        <v>3462</v>
      </c>
      <c r="C184" s="133">
        <v>0</v>
      </c>
      <c r="D184" s="133">
        <v>0</v>
      </c>
    </row>
    <row r="185" spans="2:4">
      <c r="B185" s="204" t="s">
        <v>3681</v>
      </c>
      <c r="C185" s="133">
        <v>0</v>
      </c>
      <c r="D185" s="133">
        <v>0</v>
      </c>
    </row>
    <row r="186" spans="2:4">
      <c r="B186" s="203" t="s">
        <v>3680</v>
      </c>
      <c r="C186" s="133">
        <v>0</v>
      </c>
      <c r="D186" s="133">
        <v>0</v>
      </c>
    </row>
    <row r="187" spans="2:4">
      <c r="B187" s="205" t="s">
        <v>298</v>
      </c>
      <c r="C187" s="135">
        <v>202332961</v>
      </c>
      <c r="D187" s="135">
        <v>0</v>
      </c>
    </row>
    <row r="188" spans="2:4">
      <c r="B188" s="204" t="s">
        <v>3679</v>
      </c>
      <c r="C188" s="133">
        <v>0</v>
      </c>
      <c r="D188" s="133">
        <v>0</v>
      </c>
    </row>
    <row r="189" spans="2:4">
      <c r="B189" s="203" t="s">
        <v>3678</v>
      </c>
      <c r="C189" s="133">
        <v>0</v>
      </c>
      <c r="D189" s="133">
        <v>0</v>
      </c>
    </row>
    <row r="190" spans="2:4">
      <c r="B190" s="204" t="s">
        <v>2712</v>
      </c>
      <c r="C190" s="133">
        <v>202332961</v>
      </c>
      <c r="D190" s="133">
        <v>0</v>
      </c>
    </row>
    <row r="191" spans="2:4">
      <c r="B191" s="203" t="s">
        <v>641</v>
      </c>
      <c r="C191" s="133">
        <v>202332961</v>
      </c>
      <c r="D191" s="133">
        <v>0</v>
      </c>
    </row>
    <row r="192" spans="2:4">
      <c r="B192" s="204" t="s">
        <v>3677</v>
      </c>
      <c r="C192" s="133">
        <v>0</v>
      </c>
      <c r="D192" s="133">
        <v>0</v>
      </c>
    </row>
    <row r="193" spans="2:4">
      <c r="B193" s="203" t="s">
        <v>3676</v>
      </c>
      <c r="C193" s="133">
        <v>0</v>
      </c>
      <c r="D193" s="133">
        <v>0</v>
      </c>
    </row>
    <row r="194" spans="2:4">
      <c r="B194" s="205" t="s">
        <v>284</v>
      </c>
      <c r="C194" s="135">
        <v>978030273</v>
      </c>
      <c r="D194" s="135">
        <v>19341875.079999998</v>
      </c>
    </row>
    <row r="195" spans="2:4">
      <c r="B195" s="204" t="s">
        <v>282</v>
      </c>
      <c r="C195" s="133">
        <v>74280272</v>
      </c>
      <c r="D195" s="133">
        <v>19341875.079999998</v>
      </c>
    </row>
    <row r="196" spans="2:4">
      <c r="B196" s="203" t="s">
        <v>631</v>
      </c>
      <c r="C196" s="133">
        <v>74280272</v>
      </c>
      <c r="D196" s="133">
        <v>19341875.079999998</v>
      </c>
    </row>
    <row r="197" spans="2:4">
      <c r="B197" s="204" t="s">
        <v>316</v>
      </c>
      <c r="C197" s="133">
        <v>903750001</v>
      </c>
      <c r="D197" s="133">
        <v>0</v>
      </c>
    </row>
    <row r="198" spans="2:4">
      <c r="B198" s="203" t="s">
        <v>653</v>
      </c>
      <c r="C198" s="133">
        <v>903750001</v>
      </c>
      <c r="D198" s="133">
        <v>0</v>
      </c>
    </row>
    <row r="199" spans="2:4">
      <c r="B199" s="206" t="s">
        <v>317</v>
      </c>
      <c r="C199" s="133">
        <v>1270243471</v>
      </c>
      <c r="D199" s="133">
        <v>864798270.16000009</v>
      </c>
    </row>
    <row r="200" spans="2:4">
      <c r="B200" s="205" t="s">
        <v>281</v>
      </c>
      <c r="C200" s="135">
        <v>941272906</v>
      </c>
      <c r="D200" s="135">
        <v>594188205.72000015</v>
      </c>
    </row>
    <row r="201" spans="2:4">
      <c r="B201" s="204" t="s">
        <v>2718</v>
      </c>
      <c r="C201" s="133">
        <v>42688222</v>
      </c>
      <c r="D201" s="133">
        <v>0</v>
      </c>
    </row>
    <row r="202" spans="2:4">
      <c r="B202" s="203" t="s">
        <v>654</v>
      </c>
      <c r="C202" s="133">
        <v>42688222</v>
      </c>
      <c r="D202" s="133">
        <v>0</v>
      </c>
    </row>
    <row r="203" spans="2:4">
      <c r="B203" s="204" t="s">
        <v>318</v>
      </c>
      <c r="C203" s="133">
        <v>11002982</v>
      </c>
      <c r="D203" s="133">
        <v>57777949.57</v>
      </c>
    </row>
    <row r="204" spans="2:4">
      <c r="B204" s="203" t="s">
        <v>655</v>
      </c>
      <c r="C204" s="133">
        <v>11002982</v>
      </c>
      <c r="D204" s="133">
        <v>57777949.57</v>
      </c>
    </row>
    <row r="205" spans="2:4">
      <c r="B205" s="204" t="s">
        <v>3597</v>
      </c>
      <c r="C205" s="133">
        <v>0</v>
      </c>
      <c r="D205" s="133">
        <v>0</v>
      </c>
    </row>
    <row r="206" spans="2:4">
      <c r="B206" s="203" t="s">
        <v>3596</v>
      </c>
      <c r="C206" s="133">
        <v>0</v>
      </c>
      <c r="D206" s="133">
        <v>0</v>
      </c>
    </row>
    <row r="207" spans="2:4">
      <c r="B207" s="204" t="s">
        <v>3595</v>
      </c>
      <c r="C207" s="133">
        <v>0</v>
      </c>
      <c r="D207" s="133">
        <v>0</v>
      </c>
    </row>
    <row r="208" spans="2:4">
      <c r="B208" s="203" t="s">
        <v>3594</v>
      </c>
      <c r="C208" s="133">
        <v>0</v>
      </c>
      <c r="D208" s="133">
        <v>0</v>
      </c>
    </row>
    <row r="209" spans="2:4">
      <c r="B209" s="204" t="s">
        <v>1001</v>
      </c>
      <c r="C209" s="133">
        <v>4399577</v>
      </c>
      <c r="D209" s="133">
        <v>0</v>
      </c>
    </row>
    <row r="210" spans="2:4">
      <c r="B210" s="203" t="s">
        <v>1002</v>
      </c>
      <c r="C210" s="133">
        <v>4399577</v>
      </c>
      <c r="D210" s="133">
        <v>0</v>
      </c>
    </row>
    <row r="211" spans="2:4">
      <c r="B211" s="204" t="s">
        <v>1141</v>
      </c>
      <c r="C211" s="133">
        <v>6558125</v>
      </c>
      <c r="D211" s="133">
        <v>0</v>
      </c>
    </row>
    <row r="212" spans="2:4">
      <c r="B212" s="203" t="s">
        <v>1142</v>
      </c>
      <c r="C212" s="133">
        <v>6558125</v>
      </c>
      <c r="D212" s="133">
        <v>0</v>
      </c>
    </row>
    <row r="213" spans="2:4">
      <c r="B213" s="204" t="s">
        <v>2719</v>
      </c>
      <c r="C213" s="133">
        <v>15803901</v>
      </c>
      <c r="D213" s="133">
        <v>2521957.7000000002</v>
      </c>
    </row>
    <row r="214" spans="2:4">
      <c r="B214" s="203" t="s">
        <v>1143</v>
      </c>
      <c r="C214" s="133">
        <v>4595200</v>
      </c>
      <c r="D214" s="133">
        <v>0</v>
      </c>
    </row>
    <row r="215" spans="2:4">
      <c r="B215" s="203" t="s">
        <v>1470</v>
      </c>
      <c r="C215" s="133">
        <v>11208701</v>
      </c>
      <c r="D215" s="133">
        <v>2521957.7000000002</v>
      </c>
    </row>
    <row r="216" spans="2:4">
      <c r="B216" s="204" t="s">
        <v>319</v>
      </c>
      <c r="C216" s="133">
        <v>32634467</v>
      </c>
      <c r="D216" s="133">
        <v>19987249.439999998</v>
      </c>
    </row>
    <row r="217" spans="2:4">
      <c r="B217" s="203" t="s">
        <v>656</v>
      </c>
      <c r="C217" s="133">
        <v>32634467</v>
      </c>
      <c r="D217" s="133">
        <v>19987249.439999998</v>
      </c>
    </row>
    <row r="218" spans="2:4">
      <c r="B218" s="204" t="s">
        <v>1144</v>
      </c>
      <c r="C218" s="133">
        <v>17766826</v>
      </c>
      <c r="D218" s="133">
        <v>4161489.0300000003</v>
      </c>
    </row>
    <row r="219" spans="2:4">
      <c r="B219" s="203" t="s">
        <v>1145</v>
      </c>
      <c r="C219" s="133">
        <v>6558125</v>
      </c>
      <c r="D219" s="133">
        <v>1639531.35</v>
      </c>
    </row>
    <row r="220" spans="2:4">
      <c r="B220" s="203" t="s">
        <v>1471</v>
      </c>
      <c r="C220" s="133">
        <v>11208701</v>
      </c>
      <c r="D220" s="133">
        <v>2521957.6800000002</v>
      </c>
    </row>
    <row r="221" spans="2:4">
      <c r="B221" s="204" t="s">
        <v>2720</v>
      </c>
      <c r="C221" s="133">
        <v>11208701</v>
      </c>
      <c r="D221" s="133">
        <v>2521957.6800000002</v>
      </c>
    </row>
    <row r="222" spans="2:4">
      <c r="B222" s="203" t="s">
        <v>1472</v>
      </c>
      <c r="C222" s="133">
        <v>11208701</v>
      </c>
      <c r="D222" s="133">
        <v>2521957.6800000002</v>
      </c>
    </row>
    <row r="223" spans="2:4">
      <c r="B223" s="204" t="s">
        <v>1146</v>
      </c>
      <c r="C223" s="133">
        <v>4595200</v>
      </c>
      <c r="D223" s="133">
        <v>1148799.99</v>
      </c>
    </row>
    <row r="224" spans="2:4">
      <c r="B224" s="203" t="s">
        <v>1147</v>
      </c>
      <c r="C224" s="133">
        <v>4595200</v>
      </c>
      <c r="D224" s="133">
        <v>1148799.99</v>
      </c>
    </row>
    <row r="225" spans="2:4">
      <c r="B225" s="204" t="s">
        <v>1473</v>
      </c>
      <c r="C225" s="133">
        <v>11208701</v>
      </c>
      <c r="D225" s="133">
        <v>2521957.6800000002</v>
      </c>
    </row>
    <row r="226" spans="2:4">
      <c r="B226" s="203" t="s">
        <v>1474</v>
      </c>
      <c r="C226" s="133">
        <v>11208701</v>
      </c>
      <c r="D226" s="133">
        <v>2521957.6800000002</v>
      </c>
    </row>
    <row r="227" spans="2:4">
      <c r="B227" s="204" t="s">
        <v>1475</v>
      </c>
      <c r="C227" s="133">
        <v>6731551</v>
      </c>
      <c r="D227" s="133">
        <v>1514598.91</v>
      </c>
    </row>
    <row r="228" spans="2:4">
      <c r="B228" s="203" t="s">
        <v>1476</v>
      </c>
      <c r="C228" s="133">
        <v>6731551</v>
      </c>
      <c r="D228" s="133">
        <v>1514598.91</v>
      </c>
    </row>
    <row r="229" spans="2:4">
      <c r="B229" s="204" t="s">
        <v>1477</v>
      </c>
      <c r="C229" s="133">
        <v>6731551</v>
      </c>
      <c r="D229" s="133">
        <v>1514598.91</v>
      </c>
    </row>
    <row r="230" spans="2:4">
      <c r="B230" s="203" t="s">
        <v>1478</v>
      </c>
      <c r="C230" s="133">
        <v>6731551</v>
      </c>
      <c r="D230" s="133">
        <v>1514598.91</v>
      </c>
    </row>
    <row r="231" spans="2:4">
      <c r="B231" s="204" t="s">
        <v>2721</v>
      </c>
      <c r="C231" s="133">
        <v>11208701</v>
      </c>
      <c r="D231" s="133">
        <v>2521957.64</v>
      </c>
    </row>
    <row r="232" spans="2:4">
      <c r="B232" s="203" t="s">
        <v>1479</v>
      </c>
      <c r="C232" s="133">
        <v>11208701</v>
      </c>
      <c r="D232" s="133">
        <v>2521957.64</v>
      </c>
    </row>
    <row r="233" spans="2:4">
      <c r="B233" s="204" t="s">
        <v>2142</v>
      </c>
      <c r="C233" s="133">
        <v>3541293</v>
      </c>
      <c r="D233" s="133">
        <v>0</v>
      </c>
    </row>
    <row r="234" spans="2:4">
      <c r="B234" s="203" t="s">
        <v>2143</v>
      </c>
      <c r="C234" s="133">
        <v>3541293</v>
      </c>
      <c r="D234" s="133">
        <v>0</v>
      </c>
    </row>
    <row r="235" spans="2:4">
      <c r="B235" s="204" t="s">
        <v>2722</v>
      </c>
      <c r="C235" s="133">
        <v>11208701</v>
      </c>
      <c r="D235" s="133">
        <v>2521957.65</v>
      </c>
    </row>
    <row r="236" spans="2:4">
      <c r="B236" s="203" t="s">
        <v>1480</v>
      </c>
      <c r="C236" s="133">
        <v>11208701</v>
      </c>
      <c r="D236" s="133">
        <v>2521957.65</v>
      </c>
    </row>
    <row r="237" spans="2:4">
      <c r="B237" s="204" t="s">
        <v>320</v>
      </c>
      <c r="C237" s="133">
        <v>1128082</v>
      </c>
      <c r="D237" s="133">
        <v>0</v>
      </c>
    </row>
    <row r="238" spans="2:4">
      <c r="B238" s="203" t="s">
        <v>657</v>
      </c>
      <c r="C238" s="133">
        <v>1128082</v>
      </c>
      <c r="D238" s="133">
        <v>0</v>
      </c>
    </row>
    <row r="239" spans="2:4">
      <c r="B239" s="204" t="s">
        <v>1481</v>
      </c>
      <c r="C239" s="133">
        <v>11208701</v>
      </c>
      <c r="D239" s="133">
        <v>2552834.66</v>
      </c>
    </row>
    <row r="240" spans="2:4">
      <c r="B240" s="203" t="s">
        <v>1482</v>
      </c>
      <c r="C240" s="133">
        <v>11208701</v>
      </c>
      <c r="D240" s="133">
        <v>2552834.66</v>
      </c>
    </row>
    <row r="241" spans="2:4">
      <c r="B241" s="204" t="s">
        <v>1483</v>
      </c>
      <c r="C241" s="133">
        <v>12486882</v>
      </c>
      <c r="D241" s="133">
        <v>2750453.87</v>
      </c>
    </row>
    <row r="242" spans="2:4">
      <c r="B242" s="203" t="s">
        <v>1484</v>
      </c>
      <c r="C242" s="133">
        <v>12486882</v>
      </c>
      <c r="D242" s="133">
        <v>2750453.87</v>
      </c>
    </row>
    <row r="243" spans="2:4">
      <c r="B243" s="204" t="s">
        <v>1485</v>
      </c>
      <c r="C243" s="133">
        <v>11208701</v>
      </c>
      <c r="D243" s="133">
        <v>2552834.66</v>
      </c>
    </row>
    <row r="244" spans="2:4">
      <c r="B244" s="203" t="s">
        <v>1486</v>
      </c>
      <c r="C244" s="133">
        <v>11208701</v>
      </c>
      <c r="D244" s="133">
        <v>2552834.66</v>
      </c>
    </row>
    <row r="245" spans="2:4">
      <c r="B245" s="204" t="s">
        <v>1487</v>
      </c>
      <c r="C245" s="133">
        <v>6731551</v>
      </c>
      <c r="D245" s="133">
        <v>1511939.77</v>
      </c>
    </row>
    <row r="246" spans="2:4">
      <c r="B246" s="203" t="s">
        <v>1488</v>
      </c>
      <c r="C246" s="133">
        <v>6731551</v>
      </c>
      <c r="D246" s="133">
        <v>1511939.77</v>
      </c>
    </row>
    <row r="247" spans="2:4">
      <c r="B247" s="204" t="s">
        <v>1489</v>
      </c>
      <c r="C247" s="133">
        <v>6731551</v>
      </c>
      <c r="D247" s="133">
        <v>1514598.56</v>
      </c>
    </row>
    <row r="248" spans="2:4">
      <c r="B248" s="203" t="s">
        <v>1490</v>
      </c>
      <c r="C248" s="133">
        <v>6731551</v>
      </c>
      <c r="D248" s="133">
        <v>1514598.56</v>
      </c>
    </row>
    <row r="249" spans="2:4">
      <c r="B249" s="204" t="s">
        <v>2723</v>
      </c>
      <c r="C249" s="133">
        <v>11208701</v>
      </c>
      <c r="D249" s="133">
        <v>2521957.66</v>
      </c>
    </row>
    <row r="250" spans="2:4">
      <c r="B250" s="203" t="s">
        <v>1491</v>
      </c>
      <c r="C250" s="133">
        <v>11208701</v>
      </c>
      <c r="D250" s="133">
        <v>2521957.66</v>
      </c>
    </row>
    <row r="251" spans="2:4">
      <c r="B251" s="204" t="s">
        <v>980</v>
      </c>
      <c r="C251" s="133">
        <v>2577611</v>
      </c>
      <c r="D251" s="133">
        <v>0</v>
      </c>
    </row>
    <row r="252" spans="2:4">
      <c r="B252" s="203" t="s">
        <v>981</v>
      </c>
      <c r="C252" s="133">
        <v>2577611</v>
      </c>
      <c r="D252" s="133">
        <v>0</v>
      </c>
    </row>
    <row r="253" spans="2:4">
      <c r="B253" s="204" t="s">
        <v>2724</v>
      </c>
      <c r="C253" s="133">
        <v>6731551</v>
      </c>
      <c r="D253" s="133">
        <v>1514598.56</v>
      </c>
    </row>
    <row r="254" spans="2:4">
      <c r="B254" s="203" t="s">
        <v>1492</v>
      </c>
      <c r="C254" s="133">
        <v>6731551</v>
      </c>
      <c r="D254" s="133">
        <v>1514598.56</v>
      </c>
    </row>
    <row r="255" spans="2:4">
      <c r="B255" s="204" t="s">
        <v>2725</v>
      </c>
      <c r="C255" s="133">
        <v>11208701</v>
      </c>
      <c r="D255" s="133">
        <v>2521957.64</v>
      </c>
    </row>
    <row r="256" spans="2:4">
      <c r="B256" s="203" t="s">
        <v>1493</v>
      </c>
      <c r="C256" s="133">
        <v>11208701</v>
      </c>
      <c r="D256" s="133">
        <v>2521957.64</v>
      </c>
    </row>
    <row r="257" spans="2:4">
      <c r="B257" s="204" t="s">
        <v>1494</v>
      </c>
      <c r="C257" s="133">
        <v>4768626</v>
      </c>
      <c r="D257" s="133">
        <v>1074767.44</v>
      </c>
    </row>
    <row r="258" spans="2:4">
      <c r="B258" s="203" t="s">
        <v>1495</v>
      </c>
      <c r="C258" s="133">
        <v>4768626</v>
      </c>
      <c r="D258" s="133">
        <v>1074767.44</v>
      </c>
    </row>
    <row r="259" spans="2:4">
      <c r="B259" s="204" t="s">
        <v>2726</v>
      </c>
      <c r="C259" s="133">
        <v>11208701</v>
      </c>
      <c r="D259" s="133">
        <v>2524843.48</v>
      </c>
    </row>
    <row r="260" spans="2:4">
      <c r="B260" s="203" t="s">
        <v>1496</v>
      </c>
      <c r="C260" s="133">
        <v>11208701</v>
      </c>
      <c r="D260" s="133">
        <v>2524843.48</v>
      </c>
    </row>
    <row r="261" spans="2:4">
      <c r="B261" s="204" t="s">
        <v>1003</v>
      </c>
      <c r="C261" s="133">
        <v>9725826</v>
      </c>
      <c r="D261" s="133">
        <v>0</v>
      </c>
    </row>
    <row r="262" spans="2:4">
      <c r="B262" s="203" t="s">
        <v>1004</v>
      </c>
      <c r="C262" s="133">
        <v>9725826</v>
      </c>
      <c r="D262" s="133">
        <v>0</v>
      </c>
    </row>
    <row r="263" spans="2:4">
      <c r="B263" s="204" t="s">
        <v>1497</v>
      </c>
      <c r="C263" s="133">
        <v>6731551</v>
      </c>
      <c r="D263" s="133">
        <v>1513028.19</v>
      </c>
    </row>
    <row r="264" spans="2:4">
      <c r="B264" s="203" t="s">
        <v>1498</v>
      </c>
      <c r="C264" s="133">
        <v>6731551</v>
      </c>
      <c r="D264" s="133">
        <v>1513028.19</v>
      </c>
    </row>
    <row r="265" spans="2:4">
      <c r="B265" s="204" t="s">
        <v>1499</v>
      </c>
      <c r="C265" s="133">
        <v>6731551</v>
      </c>
      <c r="D265" s="133">
        <v>1513028.19</v>
      </c>
    </row>
    <row r="266" spans="2:4">
      <c r="B266" s="203" t="s">
        <v>1500</v>
      </c>
      <c r="C266" s="133">
        <v>6731551</v>
      </c>
      <c r="D266" s="133">
        <v>1513028.19</v>
      </c>
    </row>
    <row r="267" spans="2:4">
      <c r="B267" s="204" t="s">
        <v>2727</v>
      </c>
      <c r="C267" s="133">
        <v>6731551</v>
      </c>
      <c r="D267" s="133">
        <v>1513028.19</v>
      </c>
    </row>
    <row r="268" spans="2:4">
      <c r="B268" s="203" t="s">
        <v>1501</v>
      </c>
      <c r="C268" s="133">
        <v>6731551</v>
      </c>
      <c r="D268" s="133">
        <v>1513028.19</v>
      </c>
    </row>
    <row r="269" spans="2:4">
      <c r="B269" s="204" t="s">
        <v>321</v>
      </c>
      <c r="C269" s="133">
        <v>13121127</v>
      </c>
      <c r="D269" s="133">
        <v>16138207.810000001</v>
      </c>
    </row>
    <row r="270" spans="2:4">
      <c r="B270" s="203" t="s">
        <v>658</v>
      </c>
      <c r="C270" s="133">
        <v>13121127</v>
      </c>
      <c r="D270" s="133">
        <v>16138207.810000001</v>
      </c>
    </row>
    <row r="271" spans="2:4">
      <c r="B271" s="204" t="s">
        <v>2588</v>
      </c>
      <c r="C271" s="133">
        <v>40905162</v>
      </c>
      <c r="D271" s="133">
        <v>15739000</v>
      </c>
    </row>
    <row r="272" spans="2:4">
      <c r="B272" s="203" t="s">
        <v>2589</v>
      </c>
      <c r="C272" s="133">
        <v>40905162</v>
      </c>
      <c r="D272" s="133">
        <v>15739000</v>
      </c>
    </row>
    <row r="273" spans="2:4">
      <c r="B273" s="204" t="s">
        <v>3049</v>
      </c>
      <c r="C273" s="133">
        <v>7182588</v>
      </c>
      <c r="D273" s="133">
        <v>10000000</v>
      </c>
    </row>
    <row r="274" spans="2:4">
      <c r="B274" s="203" t="s">
        <v>3050</v>
      </c>
      <c r="C274" s="133">
        <v>7182588</v>
      </c>
      <c r="D274" s="133">
        <v>10000000</v>
      </c>
    </row>
    <row r="275" spans="2:4">
      <c r="B275" s="204" t="s">
        <v>322</v>
      </c>
      <c r="C275" s="133">
        <v>2319973</v>
      </c>
      <c r="D275" s="133">
        <v>0</v>
      </c>
    </row>
    <row r="276" spans="2:4">
      <c r="B276" s="203" t="s">
        <v>659</v>
      </c>
      <c r="C276" s="133">
        <v>2319973</v>
      </c>
      <c r="D276" s="133">
        <v>0</v>
      </c>
    </row>
    <row r="277" spans="2:4">
      <c r="B277" s="204" t="s">
        <v>2590</v>
      </c>
      <c r="C277" s="133">
        <v>26247133</v>
      </c>
      <c r="D277" s="133">
        <v>15000000</v>
      </c>
    </row>
    <row r="278" spans="2:4">
      <c r="B278" s="203" t="s">
        <v>2591</v>
      </c>
      <c r="C278" s="133">
        <v>26247133</v>
      </c>
      <c r="D278" s="133">
        <v>15000000</v>
      </c>
    </row>
    <row r="279" spans="2:4">
      <c r="B279" s="204" t="s">
        <v>3083</v>
      </c>
      <c r="C279" s="133">
        <v>19209896</v>
      </c>
      <c r="D279" s="133">
        <v>10000000</v>
      </c>
    </row>
    <row r="280" spans="2:4">
      <c r="B280" s="203" t="s">
        <v>2592</v>
      </c>
      <c r="C280" s="133">
        <v>19209896</v>
      </c>
      <c r="D280" s="133">
        <v>10000000</v>
      </c>
    </row>
    <row r="281" spans="2:4">
      <c r="B281" s="204" t="s">
        <v>323</v>
      </c>
      <c r="C281" s="133">
        <v>27482841</v>
      </c>
      <c r="D281" s="133">
        <v>10652585.050000001</v>
      </c>
    </row>
    <row r="282" spans="2:4">
      <c r="B282" s="203" t="s">
        <v>660</v>
      </c>
      <c r="C282" s="133">
        <v>27482841</v>
      </c>
      <c r="D282" s="133">
        <v>10652585.050000001</v>
      </c>
    </row>
    <row r="283" spans="2:4">
      <c r="B283" s="204" t="s">
        <v>2728</v>
      </c>
      <c r="C283" s="133">
        <v>34784128</v>
      </c>
      <c r="D283" s="133">
        <v>23580000</v>
      </c>
    </row>
    <row r="284" spans="2:4">
      <c r="B284" s="203" t="s">
        <v>2593</v>
      </c>
      <c r="C284" s="133">
        <v>34784128</v>
      </c>
      <c r="D284" s="133">
        <v>23580000</v>
      </c>
    </row>
    <row r="285" spans="2:4">
      <c r="B285" s="204" t="s">
        <v>2594</v>
      </c>
      <c r="C285" s="133">
        <v>22720139</v>
      </c>
      <c r="D285" s="133">
        <v>14500000</v>
      </c>
    </row>
    <row r="286" spans="2:4">
      <c r="B286" s="203" t="s">
        <v>2595</v>
      </c>
      <c r="C286" s="133">
        <v>22720139</v>
      </c>
      <c r="D286" s="133">
        <v>14500000</v>
      </c>
    </row>
    <row r="287" spans="2:4">
      <c r="B287" s="204" t="s">
        <v>2980</v>
      </c>
      <c r="C287" s="133">
        <v>21987234</v>
      </c>
      <c r="D287" s="133">
        <v>4000000</v>
      </c>
    </row>
    <row r="288" spans="2:4">
      <c r="B288" s="203" t="s">
        <v>2981</v>
      </c>
      <c r="C288" s="133">
        <v>21987234</v>
      </c>
      <c r="D288" s="133">
        <v>4000000</v>
      </c>
    </row>
    <row r="289" spans="2:4">
      <c r="B289" s="204" t="s">
        <v>2729</v>
      </c>
      <c r="C289" s="133">
        <v>176434313</v>
      </c>
      <c r="D289" s="133">
        <v>249946081.78999999</v>
      </c>
    </row>
    <row r="290" spans="2:4">
      <c r="B290" s="203" t="s">
        <v>661</v>
      </c>
      <c r="C290" s="133">
        <v>176434313</v>
      </c>
      <c r="D290" s="133">
        <v>249946081.78999999</v>
      </c>
    </row>
    <row r="291" spans="2:4">
      <c r="B291" s="204" t="s">
        <v>324</v>
      </c>
      <c r="C291" s="133">
        <v>22265414</v>
      </c>
      <c r="D291" s="133">
        <v>10741267.689999999</v>
      </c>
    </row>
    <row r="292" spans="2:4">
      <c r="B292" s="203" t="s">
        <v>662</v>
      </c>
      <c r="C292" s="133">
        <v>22265414</v>
      </c>
      <c r="D292" s="133">
        <v>10741267.689999999</v>
      </c>
    </row>
    <row r="293" spans="2:4">
      <c r="B293" s="204" t="s">
        <v>325</v>
      </c>
      <c r="C293" s="133">
        <v>49012470</v>
      </c>
      <c r="D293" s="133">
        <v>3478275.51</v>
      </c>
    </row>
    <row r="294" spans="2:4">
      <c r="B294" s="203" t="s">
        <v>663</v>
      </c>
      <c r="C294" s="133">
        <v>49012470</v>
      </c>
      <c r="D294" s="133">
        <v>3478275.51</v>
      </c>
    </row>
    <row r="295" spans="2:4">
      <c r="B295" s="204" t="s">
        <v>326</v>
      </c>
      <c r="C295" s="133">
        <v>65937560</v>
      </c>
      <c r="D295" s="133">
        <v>38445270</v>
      </c>
    </row>
    <row r="296" spans="2:4">
      <c r="B296" s="203" t="s">
        <v>664</v>
      </c>
      <c r="C296" s="133">
        <v>65937560</v>
      </c>
      <c r="D296" s="133">
        <v>38445270</v>
      </c>
    </row>
    <row r="297" spans="2:4">
      <c r="B297" s="204" t="s">
        <v>4014</v>
      </c>
      <c r="C297" s="133">
        <v>0</v>
      </c>
      <c r="D297" s="133">
        <v>0</v>
      </c>
    </row>
    <row r="298" spans="2:4">
      <c r="B298" s="203" t="s">
        <v>4013</v>
      </c>
      <c r="C298" s="133">
        <v>0</v>
      </c>
      <c r="D298" s="133">
        <v>0</v>
      </c>
    </row>
    <row r="299" spans="2:4">
      <c r="B299" s="204" t="s">
        <v>2982</v>
      </c>
      <c r="C299" s="133">
        <v>4500310</v>
      </c>
      <c r="D299" s="133">
        <v>10051584.199999999</v>
      </c>
    </row>
    <row r="300" spans="2:4">
      <c r="B300" s="203" t="s">
        <v>2983</v>
      </c>
      <c r="C300" s="133">
        <v>4500310</v>
      </c>
      <c r="D300" s="133">
        <v>10051584.199999999</v>
      </c>
    </row>
    <row r="301" spans="2:4">
      <c r="B301" s="204" t="s">
        <v>4012</v>
      </c>
      <c r="C301" s="133">
        <v>0</v>
      </c>
      <c r="D301" s="133">
        <v>0</v>
      </c>
    </row>
    <row r="302" spans="2:4">
      <c r="B302" s="203" t="s">
        <v>4011</v>
      </c>
      <c r="C302" s="133">
        <v>0</v>
      </c>
      <c r="D302" s="133">
        <v>0</v>
      </c>
    </row>
    <row r="303" spans="2:4">
      <c r="B303" s="204" t="s">
        <v>4010</v>
      </c>
      <c r="C303" s="133">
        <v>0</v>
      </c>
      <c r="D303" s="133">
        <v>0</v>
      </c>
    </row>
    <row r="304" spans="2:4">
      <c r="B304" s="203" t="s">
        <v>4009</v>
      </c>
      <c r="C304" s="133">
        <v>0</v>
      </c>
      <c r="D304" s="133">
        <v>0</v>
      </c>
    </row>
    <row r="305" spans="2:4">
      <c r="B305" s="204" t="s">
        <v>4008</v>
      </c>
      <c r="C305" s="133">
        <v>0</v>
      </c>
      <c r="D305" s="133">
        <v>0</v>
      </c>
    </row>
    <row r="306" spans="2:4">
      <c r="B306" s="203" t="s">
        <v>4007</v>
      </c>
      <c r="C306" s="133">
        <v>0</v>
      </c>
      <c r="D306" s="133">
        <v>0</v>
      </c>
    </row>
    <row r="307" spans="2:4">
      <c r="B307" s="204" t="s">
        <v>4006</v>
      </c>
      <c r="C307" s="133">
        <v>0</v>
      </c>
      <c r="D307" s="133">
        <v>0</v>
      </c>
    </row>
    <row r="308" spans="2:4">
      <c r="B308" s="203" t="s">
        <v>4005</v>
      </c>
      <c r="C308" s="133">
        <v>0</v>
      </c>
      <c r="D308" s="133">
        <v>0</v>
      </c>
    </row>
    <row r="309" spans="2:4">
      <c r="B309" s="204" t="s">
        <v>1069</v>
      </c>
      <c r="C309" s="133">
        <v>82754281</v>
      </c>
      <c r="D309" s="133">
        <v>37621588.600000001</v>
      </c>
    </row>
    <row r="310" spans="2:4">
      <c r="B310" s="203" t="s">
        <v>1070</v>
      </c>
      <c r="C310" s="133">
        <v>82754281</v>
      </c>
      <c r="D310" s="133">
        <v>37621588.600000001</v>
      </c>
    </row>
    <row r="311" spans="2:4">
      <c r="B311" s="204" t="s">
        <v>3413</v>
      </c>
      <c r="C311" s="133">
        <v>0</v>
      </c>
      <c r="D311" s="133">
        <v>0</v>
      </c>
    </row>
    <row r="312" spans="2:4">
      <c r="B312" s="203" t="s">
        <v>3414</v>
      </c>
      <c r="C312" s="133">
        <v>0</v>
      </c>
      <c r="D312" s="133">
        <v>0</v>
      </c>
    </row>
    <row r="313" spans="2:4">
      <c r="B313" s="204" t="s">
        <v>4004</v>
      </c>
      <c r="C313" s="133">
        <v>0</v>
      </c>
      <c r="D313" s="133">
        <v>0</v>
      </c>
    </row>
    <row r="314" spans="2:4">
      <c r="B314" s="203" t="s">
        <v>4003</v>
      </c>
      <c r="C314" s="133">
        <v>0</v>
      </c>
      <c r="D314" s="133">
        <v>0</v>
      </c>
    </row>
    <row r="315" spans="2:4">
      <c r="B315" s="204" t="s">
        <v>4002</v>
      </c>
      <c r="C315" s="133">
        <v>0</v>
      </c>
      <c r="D315" s="133">
        <v>0</v>
      </c>
    </row>
    <row r="316" spans="2:4">
      <c r="B316" s="203" t="s">
        <v>4001</v>
      </c>
      <c r="C316" s="133">
        <v>0</v>
      </c>
      <c r="D316" s="133">
        <v>0</v>
      </c>
    </row>
    <row r="317" spans="2:4">
      <c r="B317" s="205" t="s">
        <v>283</v>
      </c>
      <c r="C317" s="135">
        <v>0</v>
      </c>
      <c r="D317" s="135">
        <v>0</v>
      </c>
    </row>
    <row r="318" spans="2:4">
      <c r="B318" s="204" t="s">
        <v>3083</v>
      </c>
      <c r="C318" s="133">
        <v>0</v>
      </c>
      <c r="D318" s="133">
        <v>0</v>
      </c>
    </row>
    <row r="319" spans="2:4">
      <c r="B319" s="203" t="s">
        <v>3593</v>
      </c>
      <c r="C319" s="133">
        <v>0</v>
      </c>
      <c r="D319" s="133">
        <v>0</v>
      </c>
    </row>
    <row r="320" spans="2:4">
      <c r="B320" s="205" t="s">
        <v>284</v>
      </c>
      <c r="C320" s="135">
        <v>328970565</v>
      </c>
      <c r="D320" s="135">
        <v>270610064.44</v>
      </c>
    </row>
    <row r="321" spans="2:4">
      <c r="B321" s="204" t="s">
        <v>3463</v>
      </c>
      <c r="C321" s="133">
        <v>0</v>
      </c>
      <c r="D321" s="133">
        <v>148072633.03</v>
      </c>
    </row>
    <row r="322" spans="2:4">
      <c r="B322" s="203" t="s">
        <v>3415</v>
      </c>
      <c r="C322" s="133">
        <v>0</v>
      </c>
      <c r="D322" s="133">
        <v>148072633.03</v>
      </c>
    </row>
    <row r="323" spans="2:4">
      <c r="B323" s="204" t="s">
        <v>327</v>
      </c>
      <c r="C323" s="133">
        <v>328970565</v>
      </c>
      <c r="D323" s="133">
        <v>122537431.41</v>
      </c>
    </row>
    <row r="324" spans="2:4">
      <c r="B324" s="203" t="s">
        <v>3415</v>
      </c>
      <c r="C324" s="133">
        <v>328970565</v>
      </c>
      <c r="D324" s="133">
        <v>122537431.41</v>
      </c>
    </row>
    <row r="325" spans="2:4">
      <c r="B325" s="206" t="s">
        <v>328</v>
      </c>
      <c r="C325" s="133">
        <v>777689301</v>
      </c>
      <c r="D325" s="133">
        <v>343117971.63</v>
      </c>
    </row>
    <row r="326" spans="2:4">
      <c r="B326" s="205" t="s">
        <v>281</v>
      </c>
      <c r="C326" s="135">
        <v>554005005</v>
      </c>
      <c r="D326" s="135">
        <v>185528098.22</v>
      </c>
    </row>
    <row r="327" spans="2:4">
      <c r="B327" s="204" t="s">
        <v>1148</v>
      </c>
      <c r="C327" s="133">
        <v>4628889</v>
      </c>
      <c r="D327" s="133">
        <v>0</v>
      </c>
    </row>
    <row r="328" spans="2:4">
      <c r="B328" s="203" t="s">
        <v>1149</v>
      </c>
      <c r="C328" s="133">
        <v>4628889</v>
      </c>
      <c r="D328" s="133">
        <v>0</v>
      </c>
    </row>
    <row r="329" spans="2:4">
      <c r="B329" s="204" t="s">
        <v>2730</v>
      </c>
      <c r="C329" s="133">
        <v>6606206</v>
      </c>
      <c r="D329" s="133">
        <v>0</v>
      </c>
    </row>
    <row r="330" spans="2:4">
      <c r="B330" s="203" t="s">
        <v>1150</v>
      </c>
      <c r="C330" s="133">
        <v>6606206</v>
      </c>
      <c r="D330" s="133">
        <v>0</v>
      </c>
    </row>
    <row r="331" spans="2:4">
      <c r="B331" s="204" t="s">
        <v>2731</v>
      </c>
      <c r="C331" s="133">
        <v>9208476</v>
      </c>
      <c r="D331" s="133">
        <v>5369986.1399999997</v>
      </c>
    </row>
    <row r="332" spans="2:4">
      <c r="B332" s="203" t="s">
        <v>665</v>
      </c>
      <c r="C332" s="133">
        <v>9208476</v>
      </c>
      <c r="D332" s="133">
        <v>5369986.1399999997</v>
      </c>
    </row>
    <row r="333" spans="2:4">
      <c r="B333" s="204" t="s">
        <v>1151</v>
      </c>
      <c r="C333" s="133">
        <v>4628889</v>
      </c>
      <c r="D333" s="133">
        <v>0</v>
      </c>
    </row>
    <row r="334" spans="2:4">
      <c r="B334" s="203" t="s">
        <v>1152</v>
      </c>
      <c r="C334" s="133">
        <v>4628889</v>
      </c>
      <c r="D334" s="133">
        <v>0</v>
      </c>
    </row>
    <row r="335" spans="2:4">
      <c r="B335" s="204" t="s">
        <v>2732</v>
      </c>
      <c r="C335" s="133">
        <v>6606206</v>
      </c>
      <c r="D335" s="133">
        <v>0</v>
      </c>
    </row>
    <row r="336" spans="2:4">
      <c r="B336" s="203" t="s">
        <v>1153</v>
      </c>
      <c r="C336" s="133">
        <v>6606206</v>
      </c>
      <c r="D336" s="133">
        <v>0</v>
      </c>
    </row>
    <row r="337" spans="2:4">
      <c r="B337" s="204" t="s">
        <v>1154</v>
      </c>
      <c r="C337" s="133">
        <v>12403731</v>
      </c>
      <c r="D337" s="133">
        <v>4782242.0199999996</v>
      </c>
    </row>
    <row r="338" spans="2:4">
      <c r="B338" s="203" t="s">
        <v>1155</v>
      </c>
      <c r="C338" s="133">
        <v>12403731</v>
      </c>
      <c r="D338" s="133">
        <v>4782242.0199999996</v>
      </c>
    </row>
    <row r="339" spans="2:4">
      <c r="B339" s="204" t="s">
        <v>2733</v>
      </c>
      <c r="C339" s="133">
        <v>31420146</v>
      </c>
      <c r="D339" s="133">
        <v>1816456.81</v>
      </c>
    </row>
    <row r="340" spans="2:4">
      <c r="B340" s="203" t="s">
        <v>2596</v>
      </c>
      <c r="C340" s="133">
        <v>31420146</v>
      </c>
      <c r="D340" s="133">
        <v>1816456.81</v>
      </c>
    </row>
    <row r="341" spans="2:4">
      <c r="B341" s="204" t="s">
        <v>1156</v>
      </c>
      <c r="C341" s="133">
        <v>12403731</v>
      </c>
      <c r="D341" s="133">
        <v>0</v>
      </c>
    </row>
    <row r="342" spans="2:4">
      <c r="B342" s="203" t="s">
        <v>1157</v>
      </c>
      <c r="C342" s="133">
        <v>12403731</v>
      </c>
      <c r="D342" s="133">
        <v>0</v>
      </c>
    </row>
    <row r="343" spans="2:4">
      <c r="B343" s="204" t="s">
        <v>2734</v>
      </c>
      <c r="C343" s="133">
        <v>34454890</v>
      </c>
      <c r="D343" s="133">
        <v>0</v>
      </c>
    </row>
    <row r="344" spans="2:4">
      <c r="B344" s="203" t="s">
        <v>2597</v>
      </c>
      <c r="C344" s="133">
        <v>34454890</v>
      </c>
      <c r="D344" s="133">
        <v>0</v>
      </c>
    </row>
    <row r="345" spans="2:4">
      <c r="B345" s="204" t="s">
        <v>329</v>
      </c>
      <c r="C345" s="133">
        <v>3106903</v>
      </c>
      <c r="D345" s="133">
        <v>0</v>
      </c>
    </row>
    <row r="346" spans="2:4">
      <c r="B346" s="203" t="s">
        <v>666</v>
      </c>
      <c r="C346" s="133">
        <v>3106903</v>
      </c>
      <c r="D346" s="133">
        <v>0</v>
      </c>
    </row>
    <row r="347" spans="2:4">
      <c r="B347" s="204" t="s">
        <v>3675</v>
      </c>
      <c r="C347" s="133">
        <v>0</v>
      </c>
      <c r="D347" s="133">
        <v>1990341.6</v>
      </c>
    </row>
    <row r="348" spans="2:4">
      <c r="B348" s="203" t="s">
        <v>3674</v>
      </c>
      <c r="C348" s="133">
        <v>0</v>
      </c>
      <c r="D348" s="133">
        <v>1990341.6</v>
      </c>
    </row>
    <row r="349" spans="2:4">
      <c r="B349" s="204" t="s">
        <v>330</v>
      </c>
      <c r="C349" s="133">
        <v>9185398</v>
      </c>
      <c r="D349" s="133">
        <v>0</v>
      </c>
    </row>
    <row r="350" spans="2:4">
      <c r="B350" s="203" t="s">
        <v>667</v>
      </c>
      <c r="C350" s="133">
        <v>9185398</v>
      </c>
      <c r="D350" s="133">
        <v>0</v>
      </c>
    </row>
    <row r="351" spans="2:4">
      <c r="B351" s="204" t="s">
        <v>2144</v>
      </c>
      <c r="C351" s="133">
        <v>12576962</v>
      </c>
      <c r="D351" s="133">
        <v>2822494.05</v>
      </c>
    </row>
    <row r="352" spans="2:4">
      <c r="B352" s="203" t="s">
        <v>2145</v>
      </c>
      <c r="C352" s="133">
        <v>12576962</v>
      </c>
      <c r="D352" s="133">
        <v>2822494.05</v>
      </c>
    </row>
    <row r="353" spans="2:4">
      <c r="B353" s="204" t="s">
        <v>2146</v>
      </c>
      <c r="C353" s="133">
        <v>4802120</v>
      </c>
      <c r="D353" s="133">
        <v>1066744.44</v>
      </c>
    </row>
    <row r="354" spans="2:4">
      <c r="B354" s="203" t="s">
        <v>2147</v>
      </c>
      <c r="C354" s="133">
        <v>4802120</v>
      </c>
      <c r="D354" s="133">
        <v>1066744.44</v>
      </c>
    </row>
    <row r="355" spans="2:4">
      <c r="B355" s="204" t="s">
        <v>2148</v>
      </c>
      <c r="C355" s="133">
        <v>21904546</v>
      </c>
      <c r="D355" s="133">
        <v>5115148.76</v>
      </c>
    </row>
    <row r="356" spans="2:4">
      <c r="B356" s="203" t="s">
        <v>2149</v>
      </c>
      <c r="C356" s="133">
        <v>21904546</v>
      </c>
      <c r="D356" s="133">
        <v>5115148.76</v>
      </c>
    </row>
    <row r="357" spans="2:4">
      <c r="B357" s="204" t="s">
        <v>2150</v>
      </c>
      <c r="C357" s="133">
        <v>21904546</v>
      </c>
      <c r="D357" s="133">
        <v>4881402.83</v>
      </c>
    </row>
    <row r="358" spans="2:4">
      <c r="B358" s="203" t="s">
        <v>2151</v>
      </c>
      <c r="C358" s="133">
        <v>21904546</v>
      </c>
      <c r="D358" s="133">
        <v>4881402.83</v>
      </c>
    </row>
    <row r="359" spans="2:4">
      <c r="B359" s="204" t="s">
        <v>2152</v>
      </c>
      <c r="C359" s="133">
        <v>4802120</v>
      </c>
      <c r="D359" s="133">
        <v>1147209.83</v>
      </c>
    </row>
    <row r="360" spans="2:4">
      <c r="B360" s="203" t="s">
        <v>2153</v>
      </c>
      <c r="C360" s="133">
        <v>4802120</v>
      </c>
      <c r="D360" s="133">
        <v>1147209.83</v>
      </c>
    </row>
    <row r="361" spans="2:4">
      <c r="B361" s="204" t="s">
        <v>2154</v>
      </c>
      <c r="C361" s="133">
        <v>11289410</v>
      </c>
      <c r="D361" s="133">
        <v>2520504.38</v>
      </c>
    </row>
    <row r="362" spans="2:4">
      <c r="B362" s="203" t="s">
        <v>2155</v>
      </c>
      <c r="C362" s="133">
        <v>11289410</v>
      </c>
      <c r="D362" s="133">
        <v>2520504.38</v>
      </c>
    </row>
    <row r="363" spans="2:4">
      <c r="B363" s="204" t="s">
        <v>2156</v>
      </c>
      <c r="C363" s="133">
        <v>21904546</v>
      </c>
      <c r="D363" s="133">
        <v>0</v>
      </c>
    </row>
    <row r="364" spans="2:4">
      <c r="B364" s="203" t="s">
        <v>2157</v>
      </c>
      <c r="C364" s="133">
        <v>21904546</v>
      </c>
      <c r="D364" s="133">
        <v>0</v>
      </c>
    </row>
    <row r="365" spans="2:4">
      <c r="B365" s="204" t="s">
        <v>2735</v>
      </c>
      <c r="C365" s="133">
        <v>11289410</v>
      </c>
      <c r="D365" s="133">
        <v>0</v>
      </c>
    </row>
    <row r="366" spans="2:4">
      <c r="B366" s="203" t="s">
        <v>2158</v>
      </c>
      <c r="C366" s="133">
        <v>11289410</v>
      </c>
      <c r="D366" s="133">
        <v>0</v>
      </c>
    </row>
    <row r="367" spans="2:4">
      <c r="B367" s="204" t="s">
        <v>331</v>
      </c>
      <c r="C367" s="133">
        <v>142958695</v>
      </c>
      <c r="D367" s="133">
        <v>98052409.989999995</v>
      </c>
    </row>
    <row r="368" spans="2:4">
      <c r="B368" s="203" t="s">
        <v>668</v>
      </c>
      <c r="C368" s="133">
        <v>142958695</v>
      </c>
      <c r="D368" s="133">
        <v>98052409.989999995</v>
      </c>
    </row>
    <row r="369" spans="2:4">
      <c r="B369" s="204" t="s">
        <v>2159</v>
      </c>
      <c r="C369" s="133">
        <v>6779437</v>
      </c>
      <c r="D369" s="133">
        <v>0</v>
      </c>
    </row>
    <row r="370" spans="2:4">
      <c r="B370" s="203" t="s">
        <v>2160</v>
      </c>
      <c r="C370" s="133">
        <v>6779437</v>
      </c>
      <c r="D370" s="133">
        <v>0</v>
      </c>
    </row>
    <row r="371" spans="2:4">
      <c r="B371" s="204" t="s">
        <v>2161</v>
      </c>
      <c r="C371" s="133">
        <v>12576962</v>
      </c>
      <c r="D371" s="133">
        <v>0</v>
      </c>
    </row>
    <row r="372" spans="2:4">
      <c r="B372" s="203" t="s">
        <v>2162</v>
      </c>
      <c r="C372" s="133">
        <v>12576962</v>
      </c>
      <c r="D372" s="133">
        <v>0</v>
      </c>
    </row>
    <row r="373" spans="2:4">
      <c r="B373" s="204" t="s">
        <v>2736</v>
      </c>
      <c r="C373" s="133">
        <v>12576962</v>
      </c>
      <c r="D373" s="133">
        <v>0</v>
      </c>
    </row>
    <row r="374" spans="2:4">
      <c r="B374" s="203" t="s">
        <v>2163</v>
      </c>
      <c r="C374" s="133">
        <v>12576962</v>
      </c>
      <c r="D374" s="133">
        <v>0</v>
      </c>
    </row>
    <row r="375" spans="2:4">
      <c r="B375" s="204" t="s">
        <v>2164</v>
      </c>
      <c r="C375" s="133">
        <v>12576962</v>
      </c>
      <c r="D375" s="133">
        <v>2829816.16</v>
      </c>
    </row>
    <row r="376" spans="2:4">
      <c r="B376" s="203" t="s">
        <v>2165</v>
      </c>
      <c r="C376" s="133">
        <v>12576962</v>
      </c>
      <c r="D376" s="133">
        <v>2829816.16</v>
      </c>
    </row>
    <row r="377" spans="2:4">
      <c r="B377" s="204" t="s">
        <v>4000</v>
      </c>
      <c r="C377" s="133">
        <v>0</v>
      </c>
      <c r="D377" s="133">
        <v>0</v>
      </c>
    </row>
    <row r="378" spans="2:4">
      <c r="B378" s="203" t="s">
        <v>3999</v>
      </c>
      <c r="C378" s="133">
        <v>0</v>
      </c>
      <c r="D378" s="133">
        <v>0</v>
      </c>
    </row>
    <row r="379" spans="2:4">
      <c r="B379" s="204" t="s">
        <v>3998</v>
      </c>
      <c r="C379" s="133">
        <v>0</v>
      </c>
      <c r="D379" s="133">
        <v>0</v>
      </c>
    </row>
    <row r="380" spans="2:4">
      <c r="B380" s="203" t="s">
        <v>3997</v>
      </c>
      <c r="C380" s="133">
        <v>0</v>
      </c>
      <c r="D380" s="133">
        <v>0</v>
      </c>
    </row>
    <row r="381" spans="2:4">
      <c r="B381" s="204" t="s">
        <v>3996</v>
      </c>
      <c r="C381" s="133">
        <v>0</v>
      </c>
      <c r="D381" s="133">
        <v>0</v>
      </c>
    </row>
    <row r="382" spans="2:4">
      <c r="B382" s="203" t="s">
        <v>3995</v>
      </c>
      <c r="C382" s="133">
        <v>0</v>
      </c>
      <c r="D382" s="133">
        <v>0</v>
      </c>
    </row>
    <row r="383" spans="2:4">
      <c r="B383" s="204" t="s">
        <v>3994</v>
      </c>
      <c r="C383" s="133">
        <v>0</v>
      </c>
      <c r="D383" s="133">
        <v>0</v>
      </c>
    </row>
    <row r="384" spans="2:4">
      <c r="B384" s="203" t="s">
        <v>3993</v>
      </c>
      <c r="C384" s="133">
        <v>0</v>
      </c>
      <c r="D384" s="133">
        <v>0</v>
      </c>
    </row>
    <row r="385" spans="2:4">
      <c r="B385" s="204" t="s">
        <v>3992</v>
      </c>
      <c r="C385" s="133">
        <v>0</v>
      </c>
      <c r="D385" s="133">
        <v>0</v>
      </c>
    </row>
    <row r="386" spans="2:4">
      <c r="B386" s="203" t="s">
        <v>3991</v>
      </c>
      <c r="C386" s="133">
        <v>0</v>
      </c>
      <c r="D386" s="133">
        <v>0</v>
      </c>
    </row>
    <row r="387" spans="2:4">
      <c r="B387" s="204" t="s">
        <v>332</v>
      </c>
      <c r="C387" s="133">
        <v>402104</v>
      </c>
      <c r="D387" s="133">
        <v>0</v>
      </c>
    </row>
    <row r="388" spans="2:4">
      <c r="B388" s="203" t="s">
        <v>669</v>
      </c>
      <c r="C388" s="133">
        <v>402104</v>
      </c>
      <c r="D388" s="133">
        <v>0</v>
      </c>
    </row>
    <row r="389" spans="2:4">
      <c r="B389" s="204" t="s">
        <v>2737</v>
      </c>
      <c r="C389" s="133">
        <v>68254708</v>
      </c>
      <c r="D389" s="133">
        <v>31285773.07</v>
      </c>
    </row>
    <row r="390" spans="2:4">
      <c r="B390" s="203" t="s">
        <v>2598</v>
      </c>
      <c r="C390" s="133">
        <v>68254708</v>
      </c>
      <c r="D390" s="133">
        <v>31285773.07</v>
      </c>
    </row>
    <row r="391" spans="2:4">
      <c r="B391" s="204" t="s">
        <v>2599</v>
      </c>
      <c r="C391" s="133">
        <v>17816413</v>
      </c>
      <c r="D391" s="133">
        <v>9716259</v>
      </c>
    </row>
    <row r="392" spans="2:4">
      <c r="B392" s="203" t="s">
        <v>2600</v>
      </c>
      <c r="C392" s="133">
        <v>17816413</v>
      </c>
      <c r="D392" s="133">
        <v>9716259</v>
      </c>
    </row>
    <row r="393" spans="2:4">
      <c r="B393" s="204" t="s">
        <v>333</v>
      </c>
      <c r="C393" s="133">
        <v>1504759</v>
      </c>
      <c r="D393" s="133">
        <v>980291.3</v>
      </c>
    </row>
    <row r="394" spans="2:4">
      <c r="B394" s="203" t="s">
        <v>670</v>
      </c>
      <c r="C394" s="133">
        <v>1504759</v>
      </c>
      <c r="D394" s="133">
        <v>980291.3</v>
      </c>
    </row>
    <row r="395" spans="2:4">
      <c r="B395" s="204" t="s">
        <v>1071</v>
      </c>
      <c r="C395" s="133">
        <v>33430878</v>
      </c>
      <c r="D395" s="133">
        <v>11151017.84</v>
      </c>
    </row>
    <row r="396" spans="2:4">
      <c r="B396" s="203" t="s">
        <v>1072</v>
      </c>
      <c r="C396" s="133">
        <v>33430878</v>
      </c>
      <c r="D396" s="133">
        <v>11151017.84</v>
      </c>
    </row>
    <row r="397" spans="2:4">
      <c r="B397" s="204" t="s">
        <v>3673</v>
      </c>
      <c r="C397" s="133">
        <v>0</v>
      </c>
      <c r="D397" s="133">
        <v>0</v>
      </c>
    </row>
    <row r="398" spans="2:4">
      <c r="B398" s="203" t="s">
        <v>3672</v>
      </c>
      <c r="C398" s="133">
        <v>0</v>
      </c>
      <c r="D398" s="133">
        <v>0</v>
      </c>
    </row>
    <row r="399" spans="2:4">
      <c r="B399" s="205" t="s">
        <v>283</v>
      </c>
      <c r="C399" s="135">
        <v>0</v>
      </c>
      <c r="D399" s="135">
        <v>34237328</v>
      </c>
    </row>
    <row r="400" spans="2:4">
      <c r="B400" s="204" t="s">
        <v>3592</v>
      </c>
      <c r="C400" s="133">
        <v>0</v>
      </c>
      <c r="D400" s="133">
        <v>34237328</v>
      </c>
    </row>
    <row r="401" spans="2:4">
      <c r="B401" s="203" t="s">
        <v>3591</v>
      </c>
      <c r="C401" s="133">
        <v>0</v>
      </c>
      <c r="D401" s="133">
        <v>34237328</v>
      </c>
    </row>
    <row r="402" spans="2:4">
      <c r="B402" s="205" t="s">
        <v>298</v>
      </c>
      <c r="C402" s="135">
        <v>0</v>
      </c>
      <c r="D402" s="135">
        <v>24508557.59</v>
      </c>
    </row>
    <row r="403" spans="2:4">
      <c r="B403" s="204" t="s">
        <v>3671</v>
      </c>
      <c r="C403" s="133">
        <v>0</v>
      </c>
      <c r="D403" s="133">
        <v>24508557.59</v>
      </c>
    </row>
    <row r="404" spans="2:4">
      <c r="B404" s="203" t="s">
        <v>3670</v>
      </c>
      <c r="C404" s="133">
        <v>0</v>
      </c>
      <c r="D404" s="133">
        <v>24508557.59</v>
      </c>
    </row>
    <row r="405" spans="2:4">
      <c r="B405" s="205" t="s">
        <v>284</v>
      </c>
      <c r="C405" s="135">
        <v>223684296</v>
      </c>
      <c r="D405" s="135">
        <v>98843987.819999978</v>
      </c>
    </row>
    <row r="406" spans="2:4">
      <c r="B406" s="204" t="s">
        <v>327</v>
      </c>
      <c r="C406" s="133">
        <v>223684296</v>
      </c>
      <c r="D406" s="133">
        <v>98843987.819999978</v>
      </c>
    </row>
    <row r="407" spans="2:4">
      <c r="B407" s="203" t="s">
        <v>3415</v>
      </c>
      <c r="C407" s="133">
        <v>223684296</v>
      </c>
      <c r="D407" s="133">
        <v>98843987.819999978</v>
      </c>
    </row>
    <row r="408" spans="2:4">
      <c r="B408" s="206" t="s">
        <v>286</v>
      </c>
      <c r="C408" s="133">
        <v>948369693</v>
      </c>
      <c r="D408" s="133">
        <v>319427519.15999997</v>
      </c>
    </row>
    <row r="409" spans="2:4">
      <c r="B409" s="205" t="s">
        <v>281</v>
      </c>
      <c r="C409" s="135">
        <v>667576710</v>
      </c>
      <c r="D409" s="135">
        <v>167374015.25</v>
      </c>
    </row>
    <row r="410" spans="2:4">
      <c r="B410" s="204" t="s">
        <v>334</v>
      </c>
      <c r="C410" s="133">
        <v>7441709</v>
      </c>
      <c r="D410" s="133">
        <v>0</v>
      </c>
    </row>
    <row r="411" spans="2:4">
      <c r="B411" s="203" t="s">
        <v>671</v>
      </c>
      <c r="C411" s="133">
        <v>7441709</v>
      </c>
      <c r="D411" s="133">
        <v>0</v>
      </c>
    </row>
    <row r="412" spans="2:4">
      <c r="B412" s="204" t="s">
        <v>2738</v>
      </c>
      <c r="C412" s="133">
        <v>15235193</v>
      </c>
      <c r="D412" s="133">
        <v>8000000</v>
      </c>
    </row>
    <row r="413" spans="2:4">
      <c r="B413" s="203" t="s">
        <v>2601</v>
      </c>
      <c r="C413" s="133">
        <v>15235193</v>
      </c>
      <c r="D413" s="133">
        <v>8000000</v>
      </c>
    </row>
    <row r="414" spans="2:4">
      <c r="B414" s="204" t="s">
        <v>2739</v>
      </c>
      <c r="C414" s="133">
        <v>10000000</v>
      </c>
      <c r="D414" s="133">
        <v>4542455.38</v>
      </c>
    </row>
    <row r="415" spans="2:4">
      <c r="B415" s="203" t="s">
        <v>1005</v>
      </c>
      <c r="C415" s="133">
        <v>10000000</v>
      </c>
      <c r="D415" s="133">
        <v>4542455.38</v>
      </c>
    </row>
    <row r="416" spans="2:4">
      <c r="B416" s="204" t="s">
        <v>335</v>
      </c>
      <c r="C416" s="133">
        <v>11834423</v>
      </c>
      <c r="D416" s="133">
        <v>7919047.0300000003</v>
      </c>
    </row>
    <row r="417" spans="2:4">
      <c r="B417" s="203" t="s">
        <v>672</v>
      </c>
      <c r="C417" s="133">
        <v>11834423</v>
      </c>
      <c r="D417" s="133">
        <v>7919047.0300000003</v>
      </c>
    </row>
    <row r="418" spans="2:4">
      <c r="B418" s="204" t="s">
        <v>2740</v>
      </c>
      <c r="C418" s="133">
        <v>33937524</v>
      </c>
      <c r="D418" s="133">
        <v>19440776.689999998</v>
      </c>
    </row>
    <row r="419" spans="2:4">
      <c r="B419" s="203" t="s">
        <v>2602</v>
      </c>
      <c r="C419" s="133">
        <v>33937524</v>
      </c>
      <c r="D419" s="133">
        <v>19440776.689999998</v>
      </c>
    </row>
    <row r="420" spans="2:4">
      <c r="B420" s="204" t="s">
        <v>2741</v>
      </c>
      <c r="C420" s="133">
        <v>10000000</v>
      </c>
      <c r="D420" s="133">
        <v>8550034.6899999995</v>
      </c>
    </row>
    <row r="421" spans="2:4">
      <c r="B421" s="203" t="s">
        <v>1006</v>
      </c>
      <c r="C421" s="133">
        <v>10000000</v>
      </c>
      <c r="D421" s="133">
        <v>4007159.38</v>
      </c>
    </row>
    <row r="422" spans="2:4">
      <c r="B422" s="203" t="s">
        <v>3590</v>
      </c>
      <c r="C422" s="133">
        <v>0</v>
      </c>
      <c r="D422" s="133">
        <v>4542875.3099999996</v>
      </c>
    </row>
    <row r="423" spans="2:4">
      <c r="B423" s="204" t="s">
        <v>336</v>
      </c>
      <c r="C423" s="133">
        <v>28339230</v>
      </c>
      <c r="D423" s="133">
        <v>0</v>
      </c>
    </row>
    <row r="424" spans="2:4">
      <c r="B424" s="203" t="s">
        <v>673</v>
      </c>
      <c r="C424" s="133">
        <v>28339230</v>
      </c>
      <c r="D424" s="133">
        <v>0</v>
      </c>
    </row>
    <row r="425" spans="2:4">
      <c r="B425" s="204" t="s">
        <v>337</v>
      </c>
      <c r="C425" s="133">
        <v>21792574</v>
      </c>
      <c r="D425" s="133">
        <v>0</v>
      </c>
    </row>
    <row r="426" spans="2:4">
      <c r="B426" s="203" t="s">
        <v>674</v>
      </c>
      <c r="C426" s="133">
        <v>21792574</v>
      </c>
      <c r="D426" s="133">
        <v>0</v>
      </c>
    </row>
    <row r="427" spans="2:4">
      <c r="B427" s="204" t="s">
        <v>1158</v>
      </c>
      <c r="C427" s="133">
        <v>6606206</v>
      </c>
      <c r="D427" s="133">
        <v>0</v>
      </c>
    </row>
    <row r="428" spans="2:4">
      <c r="B428" s="203" t="s">
        <v>1159</v>
      </c>
      <c r="C428" s="133">
        <v>6606206</v>
      </c>
      <c r="D428" s="133">
        <v>0</v>
      </c>
    </row>
    <row r="429" spans="2:4">
      <c r="B429" s="204" t="s">
        <v>1160</v>
      </c>
      <c r="C429" s="133">
        <v>11116179</v>
      </c>
      <c r="D429" s="133">
        <v>0</v>
      </c>
    </row>
    <row r="430" spans="2:4">
      <c r="B430" s="203" t="s">
        <v>1161</v>
      </c>
      <c r="C430" s="133">
        <v>11116179</v>
      </c>
      <c r="D430" s="133">
        <v>0</v>
      </c>
    </row>
    <row r="431" spans="2:4">
      <c r="B431" s="204" t="s">
        <v>1162</v>
      </c>
      <c r="C431" s="133">
        <v>11116179</v>
      </c>
      <c r="D431" s="133">
        <v>0</v>
      </c>
    </row>
    <row r="432" spans="2:4">
      <c r="B432" s="203" t="s">
        <v>1163</v>
      </c>
      <c r="C432" s="133">
        <v>11116179</v>
      </c>
      <c r="D432" s="133">
        <v>0</v>
      </c>
    </row>
    <row r="433" spans="2:4">
      <c r="B433" s="204" t="s">
        <v>1164</v>
      </c>
      <c r="C433" s="133">
        <v>11116179</v>
      </c>
      <c r="D433" s="133">
        <v>0</v>
      </c>
    </row>
    <row r="434" spans="2:4">
      <c r="B434" s="203" t="s">
        <v>1165</v>
      </c>
      <c r="C434" s="133">
        <v>11116179</v>
      </c>
      <c r="D434" s="133">
        <v>0</v>
      </c>
    </row>
    <row r="435" spans="2:4">
      <c r="B435" s="204" t="s">
        <v>1166</v>
      </c>
      <c r="C435" s="133">
        <v>12403731</v>
      </c>
      <c r="D435" s="133">
        <v>0</v>
      </c>
    </row>
    <row r="436" spans="2:4">
      <c r="B436" s="203" t="s">
        <v>1167</v>
      </c>
      <c r="C436" s="133">
        <v>12403731</v>
      </c>
      <c r="D436" s="133">
        <v>0</v>
      </c>
    </row>
    <row r="437" spans="2:4">
      <c r="B437" s="204" t="s">
        <v>1168</v>
      </c>
      <c r="C437" s="133">
        <v>4628889</v>
      </c>
      <c r="D437" s="133">
        <v>0</v>
      </c>
    </row>
    <row r="438" spans="2:4">
      <c r="B438" s="203" t="s">
        <v>1169</v>
      </c>
      <c r="C438" s="133">
        <v>4628889</v>
      </c>
      <c r="D438" s="133">
        <v>0</v>
      </c>
    </row>
    <row r="439" spans="2:4">
      <c r="B439" s="204" t="s">
        <v>1170</v>
      </c>
      <c r="C439" s="133">
        <v>4628889</v>
      </c>
      <c r="D439" s="133">
        <v>0</v>
      </c>
    </row>
    <row r="440" spans="2:4">
      <c r="B440" s="203" t="s">
        <v>1171</v>
      </c>
      <c r="C440" s="133">
        <v>4628889</v>
      </c>
      <c r="D440" s="133">
        <v>0</v>
      </c>
    </row>
    <row r="441" spans="2:4">
      <c r="B441" s="204" t="s">
        <v>1172</v>
      </c>
      <c r="C441" s="133">
        <v>11116179</v>
      </c>
      <c r="D441" s="133">
        <v>0</v>
      </c>
    </row>
    <row r="442" spans="2:4">
      <c r="B442" s="203" t="s">
        <v>1173</v>
      </c>
      <c r="C442" s="133">
        <v>11116179</v>
      </c>
      <c r="D442" s="133">
        <v>0</v>
      </c>
    </row>
    <row r="443" spans="2:4">
      <c r="B443" s="204" t="s">
        <v>1174</v>
      </c>
      <c r="C443" s="133">
        <v>12403731</v>
      </c>
      <c r="D443" s="133">
        <v>0</v>
      </c>
    </row>
    <row r="444" spans="2:4">
      <c r="B444" s="203" t="s">
        <v>1175</v>
      </c>
      <c r="C444" s="133">
        <v>12403731</v>
      </c>
      <c r="D444" s="133">
        <v>0</v>
      </c>
    </row>
    <row r="445" spans="2:4">
      <c r="B445" s="204" t="s">
        <v>1416</v>
      </c>
      <c r="C445" s="133">
        <v>6779437</v>
      </c>
      <c r="D445" s="133">
        <v>1539961.66</v>
      </c>
    </row>
    <row r="446" spans="2:4">
      <c r="B446" s="203" t="s">
        <v>1417</v>
      </c>
      <c r="C446" s="133">
        <v>6779437</v>
      </c>
      <c r="D446" s="133">
        <v>1539961.66</v>
      </c>
    </row>
    <row r="447" spans="2:4">
      <c r="B447" s="204" t="s">
        <v>2742</v>
      </c>
      <c r="C447" s="133">
        <v>11289410</v>
      </c>
      <c r="D447" s="133">
        <v>2482056.9500000002</v>
      </c>
    </row>
    <row r="448" spans="2:4">
      <c r="B448" s="203" t="s">
        <v>1418</v>
      </c>
      <c r="C448" s="133">
        <v>11289410</v>
      </c>
      <c r="D448" s="133">
        <v>2482056.9500000002</v>
      </c>
    </row>
    <row r="449" spans="2:4">
      <c r="B449" s="204" t="s">
        <v>338</v>
      </c>
      <c r="C449" s="133">
        <v>12204671</v>
      </c>
      <c r="D449" s="133">
        <v>10000000</v>
      </c>
    </row>
    <row r="450" spans="2:4">
      <c r="B450" s="203" t="s">
        <v>675</v>
      </c>
      <c r="C450" s="133">
        <v>12204671</v>
      </c>
      <c r="D450" s="133">
        <v>10000000</v>
      </c>
    </row>
    <row r="451" spans="2:4">
      <c r="B451" s="204" t="s">
        <v>2743</v>
      </c>
      <c r="C451" s="133">
        <v>11289410</v>
      </c>
      <c r="D451" s="133">
        <v>2540104.1800000002</v>
      </c>
    </row>
    <row r="452" spans="2:4">
      <c r="B452" s="203" t="s">
        <v>1419</v>
      </c>
      <c r="C452" s="133">
        <v>11289410</v>
      </c>
      <c r="D452" s="133">
        <v>2540104.1800000002</v>
      </c>
    </row>
    <row r="453" spans="2:4">
      <c r="B453" s="204" t="s">
        <v>982</v>
      </c>
      <c r="C453" s="133">
        <v>10896287</v>
      </c>
      <c r="D453" s="133">
        <v>0</v>
      </c>
    </row>
    <row r="454" spans="2:4">
      <c r="B454" s="203" t="s">
        <v>983</v>
      </c>
      <c r="C454" s="133">
        <v>10896287</v>
      </c>
      <c r="D454" s="133">
        <v>0</v>
      </c>
    </row>
    <row r="455" spans="2:4">
      <c r="B455" s="204" t="s">
        <v>2744</v>
      </c>
      <c r="C455" s="133">
        <v>11289410</v>
      </c>
      <c r="D455" s="133">
        <v>2540104.19</v>
      </c>
    </row>
    <row r="456" spans="2:4">
      <c r="B456" s="203" t="s">
        <v>1420</v>
      </c>
      <c r="C456" s="133">
        <v>11289410</v>
      </c>
      <c r="D456" s="133">
        <v>2540104.19</v>
      </c>
    </row>
    <row r="457" spans="2:4">
      <c r="B457" s="204" t="s">
        <v>339</v>
      </c>
      <c r="C457" s="133">
        <v>14249504</v>
      </c>
      <c r="D457" s="133">
        <v>10193824</v>
      </c>
    </row>
    <row r="458" spans="2:4">
      <c r="B458" s="203" t="s">
        <v>676</v>
      </c>
      <c r="C458" s="133">
        <v>14249504</v>
      </c>
      <c r="D458" s="133">
        <v>10193824</v>
      </c>
    </row>
    <row r="459" spans="2:4">
      <c r="B459" s="204" t="s">
        <v>1421</v>
      </c>
      <c r="C459" s="133">
        <v>11289410</v>
      </c>
      <c r="D459" s="133">
        <v>2540104.19</v>
      </c>
    </row>
    <row r="460" spans="2:4">
      <c r="B460" s="203" t="s">
        <v>1422</v>
      </c>
      <c r="C460" s="133">
        <v>11289410</v>
      </c>
      <c r="D460" s="133">
        <v>2540104.19</v>
      </c>
    </row>
    <row r="461" spans="2:4">
      <c r="B461" s="204" t="s">
        <v>1423</v>
      </c>
      <c r="C461" s="133">
        <v>11289410</v>
      </c>
      <c r="D461" s="133">
        <v>2540104.19</v>
      </c>
    </row>
    <row r="462" spans="2:4">
      <c r="B462" s="203" t="s">
        <v>1424</v>
      </c>
      <c r="C462" s="133">
        <v>11289410</v>
      </c>
      <c r="D462" s="133">
        <v>2540104.19</v>
      </c>
    </row>
    <row r="463" spans="2:4">
      <c r="B463" s="204" t="s">
        <v>2745</v>
      </c>
      <c r="C463" s="133">
        <v>4802120</v>
      </c>
      <c r="D463" s="133">
        <v>0</v>
      </c>
    </row>
    <row r="464" spans="2:4">
      <c r="B464" s="203" t="s">
        <v>1425</v>
      </c>
      <c r="C464" s="133">
        <v>4802120</v>
      </c>
      <c r="D464" s="133">
        <v>0</v>
      </c>
    </row>
    <row r="465" spans="2:4">
      <c r="B465" s="204" t="s">
        <v>340</v>
      </c>
      <c r="C465" s="133">
        <v>10203084</v>
      </c>
      <c r="D465" s="133">
        <v>0</v>
      </c>
    </row>
    <row r="466" spans="2:4">
      <c r="B466" s="203" t="s">
        <v>677</v>
      </c>
      <c r="C466" s="133">
        <v>10203084</v>
      </c>
      <c r="D466" s="133">
        <v>0</v>
      </c>
    </row>
    <row r="467" spans="2:4">
      <c r="B467" s="204" t="s">
        <v>1426</v>
      </c>
      <c r="C467" s="133">
        <v>11289410</v>
      </c>
      <c r="D467" s="133">
        <v>0</v>
      </c>
    </row>
    <row r="468" spans="2:4">
      <c r="B468" s="203" t="s">
        <v>1427</v>
      </c>
      <c r="C468" s="133">
        <v>11289410</v>
      </c>
      <c r="D468" s="133">
        <v>0</v>
      </c>
    </row>
    <row r="469" spans="2:4">
      <c r="B469" s="204" t="s">
        <v>2746</v>
      </c>
      <c r="C469" s="133">
        <v>4802120</v>
      </c>
      <c r="D469" s="133">
        <v>0</v>
      </c>
    </row>
    <row r="470" spans="2:4">
      <c r="B470" s="203" t="s">
        <v>1428</v>
      </c>
      <c r="C470" s="133">
        <v>4802120</v>
      </c>
      <c r="D470" s="133">
        <v>0</v>
      </c>
    </row>
    <row r="471" spans="2:4">
      <c r="B471" s="204" t="s">
        <v>341</v>
      </c>
      <c r="C471" s="133">
        <v>32892022</v>
      </c>
      <c r="D471" s="133">
        <v>0</v>
      </c>
    </row>
    <row r="472" spans="2:4">
      <c r="B472" s="203" t="s">
        <v>678</v>
      </c>
      <c r="C472" s="133">
        <v>32892022</v>
      </c>
      <c r="D472" s="133">
        <v>0</v>
      </c>
    </row>
    <row r="473" spans="2:4">
      <c r="B473" s="204" t="s">
        <v>2747</v>
      </c>
      <c r="C473" s="133">
        <v>6779437</v>
      </c>
      <c r="D473" s="133">
        <v>0</v>
      </c>
    </row>
    <row r="474" spans="2:4">
      <c r="B474" s="203" t="s">
        <v>1429</v>
      </c>
      <c r="C474" s="133">
        <v>6779437</v>
      </c>
      <c r="D474" s="133">
        <v>0</v>
      </c>
    </row>
    <row r="475" spans="2:4">
      <c r="B475" s="204" t="s">
        <v>2166</v>
      </c>
      <c r="C475" s="133">
        <v>21792574</v>
      </c>
      <c r="D475" s="133">
        <v>0</v>
      </c>
    </row>
    <row r="476" spans="2:4">
      <c r="B476" s="203" t="s">
        <v>2167</v>
      </c>
      <c r="C476" s="133">
        <v>21792574</v>
      </c>
      <c r="D476" s="133">
        <v>0</v>
      </c>
    </row>
    <row r="477" spans="2:4">
      <c r="B477" s="204" t="s">
        <v>1430</v>
      </c>
      <c r="C477" s="133">
        <v>12576962</v>
      </c>
      <c r="D477" s="133">
        <v>0</v>
      </c>
    </row>
    <row r="478" spans="2:4">
      <c r="B478" s="203" t="s">
        <v>1431</v>
      </c>
      <c r="C478" s="133">
        <v>12576962</v>
      </c>
      <c r="D478" s="133">
        <v>0</v>
      </c>
    </row>
    <row r="479" spans="2:4">
      <c r="B479" s="204" t="s">
        <v>342</v>
      </c>
      <c r="C479" s="133">
        <v>56668645</v>
      </c>
      <c r="D479" s="133">
        <v>43120739</v>
      </c>
    </row>
    <row r="480" spans="2:4">
      <c r="B480" s="203" t="s">
        <v>679</v>
      </c>
      <c r="C480" s="133">
        <v>56668645</v>
      </c>
      <c r="D480" s="133">
        <v>43120739</v>
      </c>
    </row>
    <row r="481" spans="2:4">
      <c r="B481" s="204" t="s">
        <v>343</v>
      </c>
      <c r="C481" s="133">
        <v>86721396</v>
      </c>
      <c r="D481" s="133">
        <v>20728401.579999998</v>
      </c>
    </row>
    <row r="482" spans="2:4">
      <c r="B482" s="203" t="s">
        <v>680</v>
      </c>
      <c r="C482" s="133">
        <v>74143721</v>
      </c>
      <c r="D482" s="133">
        <v>0</v>
      </c>
    </row>
    <row r="483" spans="2:4">
      <c r="B483" s="203" t="s">
        <v>681</v>
      </c>
      <c r="C483" s="133">
        <v>6797056</v>
      </c>
      <c r="D483" s="133">
        <v>6251910</v>
      </c>
    </row>
    <row r="484" spans="2:4">
      <c r="B484" s="203" t="s">
        <v>3051</v>
      </c>
      <c r="C484" s="133">
        <v>5780619</v>
      </c>
      <c r="D484" s="133">
        <v>14476491.58</v>
      </c>
    </row>
    <row r="485" spans="2:4">
      <c r="B485" s="204" t="s">
        <v>2748</v>
      </c>
      <c r="C485" s="133">
        <v>82008</v>
      </c>
      <c r="D485" s="133">
        <v>0</v>
      </c>
    </row>
    <row r="486" spans="2:4">
      <c r="B486" s="203" t="s">
        <v>681</v>
      </c>
      <c r="C486" s="133">
        <v>82008</v>
      </c>
      <c r="D486" s="133">
        <v>0</v>
      </c>
    </row>
    <row r="487" spans="2:4">
      <c r="B487" s="204" t="s">
        <v>344</v>
      </c>
      <c r="C487" s="133">
        <v>20216062</v>
      </c>
      <c r="D487" s="133">
        <v>0</v>
      </c>
    </row>
    <row r="488" spans="2:4">
      <c r="B488" s="203" t="s">
        <v>682</v>
      </c>
      <c r="C488" s="133">
        <v>20216062</v>
      </c>
      <c r="D488" s="133">
        <v>0</v>
      </c>
    </row>
    <row r="489" spans="2:4">
      <c r="B489" s="204" t="s">
        <v>2749</v>
      </c>
      <c r="C489" s="133">
        <v>7819574</v>
      </c>
      <c r="D489" s="133">
        <v>0</v>
      </c>
    </row>
    <row r="490" spans="2:4">
      <c r="B490" s="203" t="s">
        <v>683</v>
      </c>
      <c r="C490" s="133">
        <v>7819574</v>
      </c>
      <c r="D490" s="133">
        <v>0</v>
      </c>
    </row>
    <row r="491" spans="2:4">
      <c r="B491" s="204" t="s">
        <v>2750</v>
      </c>
      <c r="C491" s="133">
        <v>15458511</v>
      </c>
      <c r="D491" s="133">
        <v>3699743</v>
      </c>
    </row>
    <row r="492" spans="2:4">
      <c r="B492" s="203" t="s">
        <v>684</v>
      </c>
      <c r="C492" s="133">
        <v>8857004</v>
      </c>
      <c r="D492" s="133">
        <v>3699743</v>
      </c>
    </row>
    <row r="493" spans="2:4">
      <c r="B493" s="203" t="s">
        <v>3084</v>
      </c>
      <c r="C493" s="133">
        <v>6601507</v>
      </c>
      <c r="D493" s="133">
        <v>0</v>
      </c>
    </row>
    <row r="494" spans="2:4">
      <c r="B494" s="204" t="s">
        <v>3085</v>
      </c>
      <c r="C494" s="133">
        <v>7473189</v>
      </c>
      <c r="D494" s="133">
        <v>0</v>
      </c>
    </row>
    <row r="495" spans="2:4">
      <c r="B495" s="203" t="s">
        <v>3086</v>
      </c>
      <c r="C495" s="133">
        <v>7473189</v>
      </c>
      <c r="D495" s="133">
        <v>0</v>
      </c>
    </row>
    <row r="496" spans="2:4">
      <c r="B496" s="204" t="s">
        <v>3087</v>
      </c>
      <c r="C496" s="133">
        <v>7477542</v>
      </c>
      <c r="D496" s="133">
        <v>0</v>
      </c>
    </row>
    <row r="497" spans="2:4">
      <c r="B497" s="203" t="s">
        <v>3088</v>
      </c>
      <c r="C497" s="133">
        <v>7477542</v>
      </c>
      <c r="D497" s="133">
        <v>0</v>
      </c>
    </row>
    <row r="498" spans="2:4">
      <c r="B498" s="204" t="s">
        <v>345</v>
      </c>
      <c r="C498" s="133">
        <v>15366806</v>
      </c>
      <c r="D498" s="133">
        <v>12948211.52</v>
      </c>
    </row>
    <row r="499" spans="2:4">
      <c r="B499" s="203" t="s">
        <v>685</v>
      </c>
      <c r="C499" s="133">
        <v>15366806</v>
      </c>
      <c r="D499" s="133">
        <v>12948211.52</v>
      </c>
    </row>
    <row r="500" spans="2:4">
      <c r="B500" s="204" t="s">
        <v>3990</v>
      </c>
      <c r="C500" s="133">
        <v>0</v>
      </c>
      <c r="D500" s="133">
        <v>0</v>
      </c>
    </row>
    <row r="501" spans="2:4">
      <c r="B501" s="203" t="s">
        <v>3989</v>
      </c>
      <c r="C501" s="133">
        <v>0</v>
      </c>
      <c r="D501" s="133">
        <v>0</v>
      </c>
    </row>
    <row r="502" spans="2:4">
      <c r="B502" s="204" t="s">
        <v>346</v>
      </c>
      <c r="C502" s="133">
        <v>9160677</v>
      </c>
      <c r="D502" s="133">
        <v>4048347</v>
      </c>
    </row>
    <row r="503" spans="2:4">
      <c r="B503" s="203" t="s">
        <v>686</v>
      </c>
      <c r="C503" s="133">
        <v>9160677</v>
      </c>
      <c r="D503" s="133">
        <v>4048347</v>
      </c>
    </row>
    <row r="504" spans="2:4">
      <c r="B504" s="204" t="s">
        <v>3988</v>
      </c>
      <c r="C504" s="133">
        <v>0</v>
      </c>
      <c r="D504" s="133">
        <v>0</v>
      </c>
    </row>
    <row r="505" spans="2:4">
      <c r="B505" s="203" t="s">
        <v>3987</v>
      </c>
      <c r="C505" s="133">
        <v>0</v>
      </c>
      <c r="D505" s="133">
        <v>0</v>
      </c>
    </row>
    <row r="506" spans="2:4">
      <c r="B506" s="204" t="s">
        <v>3986</v>
      </c>
      <c r="C506" s="133">
        <v>0</v>
      </c>
      <c r="D506" s="133">
        <v>0</v>
      </c>
    </row>
    <row r="507" spans="2:4">
      <c r="B507" s="203" t="s">
        <v>3985</v>
      </c>
      <c r="C507" s="133">
        <v>0</v>
      </c>
      <c r="D507" s="133">
        <v>0</v>
      </c>
    </row>
    <row r="508" spans="2:4">
      <c r="B508" s="204" t="s">
        <v>3984</v>
      </c>
      <c r="C508" s="133">
        <v>0</v>
      </c>
      <c r="D508" s="133">
        <v>0</v>
      </c>
    </row>
    <row r="509" spans="2:4">
      <c r="B509" s="203" t="s">
        <v>3983</v>
      </c>
      <c r="C509" s="133">
        <v>0</v>
      </c>
      <c r="D509" s="133">
        <v>0</v>
      </c>
    </row>
    <row r="510" spans="2:4">
      <c r="B510" s="204" t="s">
        <v>1073</v>
      </c>
      <c r="C510" s="133">
        <v>3343087</v>
      </c>
      <c r="D510" s="133">
        <v>0</v>
      </c>
    </row>
    <row r="511" spans="2:4">
      <c r="B511" s="203" t="s">
        <v>1074</v>
      </c>
      <c r="C511" s="133">
        <v>3343087</v>
      </c>
      <c r="D511" s="133">
        <v>0</v>
      </c>
    </row>
    <row r="512" spans="2:4">
      <c r="B512" s="204" t="s">
        <v>2984</v>
      </c>
      <c r="C512" s="133">
        <v>8357720</v>
      </c>
      <c r="D512" s="133">
        <v>0</v>
      </c>
    </row>
    <row r="513" spans="2:4">
      <c r="B513" s="203" t="s">
        <v>2985</v>
      </c>
      <c r="C513" s="133">
        <v>8357720</v>
      </c>
      <c r="D513" s="133">
        <v>0</v>
      </c>
    </row>
    <row r="514" spans="2:4">
      <c r="B514" s="204" t="s">
        <v>3416</v>
      </c>
      <c r="C514" s="133">
        <v>0</v>
      </c>
      <c r="D514" s="133">
        <v>0</v>
      </c>
    </row>
    <row r="515" spans="2:4">
      <c r="B515" s="203" t="s">
        <v>3417</v>
      </c>
      <c r="C515" s="133">
        <v>0</v>
      </c>
      <c r="D515" s="133">
        <v>0</v>
      </c>
    </row>
    <row r="516" spans="2:4">
      <c r="B516" s="204" t="s">
        <v>3418</v>
      </c>
      <c r="C516" s="133">
        <v>0</v>
      </c>
      <c r="D516" s="133">
        <v>0</v>
      </c>
    </row>
    <row r="517" spans="2:4">
      <c r="B517" s="203" t="s">
        <v>3419</v>
      </c>
      <c r="C517" s="133">
        <v>0</v>
      </c>
      <c r="D517" s="133">
        <v>0</v>
      </c>
    </row>
    <row r="518" spans="2:4">
      <c r="B518" s="204" t="s">
        <v>3420</v>
      </c>
      <c r="C518" s="133">
        <v>0</v>
      </c>
      <c r="D518" s="133">
        <v>0</v>
      </c>
    </row>
    <row r="519" spans="2:4">
      <c r="B519" s="203" t="s">
        <v>3421</v>
      </c>
      <c r="C519" s="133">
        <v>0</v>
      </c>
      <c r="D519" s="133">
        <v>0</v>
      </c>
    </row>
    <row r="520" spans="2:4">
      <c r="B520" s="204" t="s">
        <v>3422</v>
      </c>
      <c r="C520" s="133">
        <v>0</v>
      </c>
      <c r="D520" s="133">
        <v>0</v>
      </c>
    </row>
    <row r="521" spans="2:4">
      <c r="B521" s="203" t="s">
        <v>3423</v>
      </c>
      <c r="C521" s="133">
        <v>0</v>
      </c>
      <c r="D521" s="133">
        <v>0</v>
      </c>
    </row>
    <row r="522" spans="2:4">
      <c r="B522" s="205" t="s">
        <v>283</v>
      </c>
      <c r="C522" s="135">
        <v>18551684</v>
      </c>
      <c r="D522" s="135">
        <v>42733842.170000002</v>
      </c>
    </row>
    <row r="523" spans="2:4">
      <c r="B523" s="204" t="s">
        <v>3089</v>
      </c>
      <c r="C523" s="133">
        <v>1372434</v>
      </c>
      <c r="D523" s="133">
        <v>3036276.8800000004</v>
      </c>
    </row>
    <row r="524" spans="2:4">
      <c r="B524" s="203" t="s">
        <v>2537</v>
      </c>
      <c r="C524" s="133">
        <v>1372434</v>
      </c>
      <c r="D524" s="133">
        <v>3036276.8800000004</v>
      </c>
    </row>
    <row r="525" spans="2:4">
      <c r="B525" s="204" t="s">
        <v>3090</v>
      </c>
      <c r="C525" s="133">
        <v>2874885</v>
      </c>
      <c r="D525" s="133">
        <v>0</v>
      </c>
    </row>
    <row r="526" spans="2:4">
      <c r="B526" s="203" t="s">
        <v>2539</v>
      </c>
      <c r="C526" s="133">
        <v>2874885</v>
      </c>
      <c r="D526" s="133">
        <v>0</v>
      </c>
    </row>
    <row r="527" spans="2:4">
      <c r="B527" s="204" t="s">
        <v>3091</v>
      </c>
      <c r="C527" s="133">
        <v>3641703</v>
      </c>
      <c r="D527" s="133">
        <v>0</v>
      </c>
    </row>
    <row r="528" spans="2:4">
      <c r="B528" s="203" t="s">
        <v>2538</v>
      </c>
      <c r="C528" s="133">
        <v>3641703</v>
      </c>
      <c r="D528" s="133">
        <v>0</v>
      </c>
    </row>
    <row r="529" spans="2:4">
      <c r="B529" s="204" t="s">
        <v>3092</v>
      </c>
      <c r="C529" s="133">
        <v>10662662</v>
      </c>
      <c r="D529" s="133">
        <v>0</v>
      </c>
    </row>
    <row r="530" spans="2:4">
      <c r="B530" s="203" t="s">
        <v>2540</v>
      </c>
      <c r="C530" s="133">
        <v>10662662</v>
      </c>
      <c r="D530" s="133">
        <v>0</v>
      </c>
    </row>
    <row r="531" spans="2:4">
      <c r="B531" s="204" t="s">
        <v>343</v>
      </c>
      <c r="C531" s="133">
        <v>0</v>
      </c>
      <c r="D531" s="133">
        <v>0</v>
      </c>
    </row>
    <row r="532" spans="2:4">
      <c r="B532" s="203" t="s">
        <v>680</v>
      </c>
      <c r="C532" s="133">
        <v>0</v>
      </c>
      <c r="D532" s="133">
        <v>0</v>
      </c>
    </row>
    <row r="533" spans="2:4">
      <c r="B533" s="204" t="s">
        <v>3464</v>
      </c>
      <c r="C533" s="133">
        <v>0</v>
      </c>
      <c r="D533" s="133">
        <v>39697565.289999999</v>
      </c>
    </row>
    <row r="534" spans="2:4">
      <c r="B534" s="203" t="s">
        <v>3465</v>
      </c>
      <c r="C534" s="133">
        <v>0</v>
      </c>
      <c r="D534" s="133">
        <v>39697565.289999999</v>
      </c>
    </row>
    <row r="535" spans="2:4">
      <c r="B535" s="205" t="s">
        <v>298</v>
      </c>
      <c r="C535" s="135">
        <v>0</v>
      </c>
      <c r="D535" s="135">
        <v>0</v>
      </c>
    </row>
    <row r="536" spans="2:4">
      <c r="B536" s="204" t="s">
        <v>3669</v>
      </c>
      <c r="C536" s="133">
        <v>0</v>
      </c>
      <c r="D536" s="133">
        <v>0</v>
      </c>
    </row>
    <row r="537" spans="2:4">
      <c r="B537" s="203" t="s">
        <v>3668</v>
      </c>
      <c r="C537" s="133">
        <v>0</v>
      </c>
      <c r="D537" s="133">
        <v>0</v>
      </c>
    </row>
    <row r="538" spans="2:4">
      <c r="B538" s="205" t="s">
        <v>284</v>
      </c>
      <c r="C538" s="135">
        <v>262241299</v>
      </c>
      <c r="D538" s="135">
        <v>109319661.73999999</v>
      </c>
    </row>
    <row r="539" spans="2:4">
      <c r="B539" s="204" t="s">
        <v>327</v>
      </c>
      <c r="C539" s="133">
        <v>262241299</v>
      </c>
      <c r="D539" s="133">
        <v>109319661.73999999</v>
      </c>
    </row>
    <row r="540" spans="2:4">
      <c r="B540" s="203" t="s">
        <v>3415</v>
      </c>
      <c r="C540" s="133">
        <v>262241299</v>
      </c>
      <c r="D540" s="133">
        <v>109319661.73999999</v>
      </c>
    </row>
    <row r="541" spans="2:4">
      <c r="B541" s="206" t="s">
        <v>347</v>
      </c>
      <c r="C541" s="133">
        <v>1970776375</v>
      </c>
      <c r="D541" s="133">
        <v>239213329.78999996</v>
      </c>
    </row>
    <row r="542" spans="2:4">
      <c r="B542" s="205" t="s">
        <v>281</v>
      </c>
      <c r="C542" s="135">
        <v>1970776375</v>
      </c>
      <c r="D542" s="135">
        <v>239213329.78999996</v>
      </c>
    </row>
    <row r="543" spans="2:4">
      <c r="B543" s="204" t="s">
        <v>2751</v>
      </c>
      <c r="C543" s="133">
        <v>1250000000</v>
      </c>
      <c r="D543" s="133">
        <v>70175273.709999993</v>
      </c>
    </row>
    <row r="544" spans="2:4">
      <c r="B544" s="203" t="s">
        <v>687</v>
      </c>
      <c r="C544" s="133">
        <v>1250000000</v>
      </c>
      <c r="D544" s="133">
        <v>70175273.709999993</v>
      </c>
    </row>
    <row r="545" spans="2:4">
      <c r="B545" s="204" t="s">
        <v>1007</v>
      </c>
      <c r="C545" s="133">
        <v>70393227</v>
      </c>
      <c r="D545" s="133">
        <v>0</v>
      </c>
    </row>
    <row r="546" spans="2:4">
      <c r="B546" s="203" t="s">
        <v>1008</v>
      </c>
      <c r="C546" s="133">
        <v>70393227</v>
      </c>
      <c r="D546" s="133">
        <v>0</v>
      </c>
    </row>
    <row r="547" spans="2:4">
      <c r="B547" s="204" t="s">
        <v>1176</v>
      </c>
      <c r="C547" s="133">
        <v>12403731</v>
      </c>
      <c r="D547" s="133">
        <v>0</v>
      </c>
    </row>
    <row r="548" spans="2:4">
      <c r="B548" s="203" t="s">
        <v>1177</v>
      </c>
      <c r="C548" s="133">
        <v>12403731</v>
      </c>
      <c r="D548" s="133">
        <v>0</v>
      </c>
    </row>
    <row r="549" spans="2:4">
      <c r="B549" s="204" t="s">
        <v>2752</v>
      </c>
      <c r="C549" s="133">
        <v>33243422</v>
      </c>
      <c r="D549" s="133">
        <v>0</v>
      </c>
    </row>
    <row r="550" spans="2:4">
      <c r="B550" s="203" t="s">
        <v>2603</v>
      </c>
      <c r="C550" s="133">
        <v>33243422</v>
      </c>
      <c r="D550" s="133">
        <v>0</v>
      </c>
    </row>
    <row r="551" spans="2:4">
      <c r="B551" s="204" t="s">
        <v>1178</v>
      </c>
      <c r="C551" s="133">
        <v>6606206</v>
      </c>
      <c r="D551" s="133">
        <v>0</v>
      </c>
    </row>
    <row r="552" spans="2:4">
      <c r="B552" s="203" t="s">
        <v>1179</v>
      </c>
      <c r="C552" s="133">
        <v>6606206</v>
      </c>
      <c r="D552" s="133">
        <v>0</v>
      </c>
    </row>
    <row r="553" spans="2:4">
      <c r="B553" s="204" t="s">
        <v>1180</v>
      </c>
      <c r="C553" s="133">
        <v>11116179</v>
      </c>
      <c r="D553" s="133">
        <v>0</v>
      </c>
    </row>
    <row r="554" spans="2:4">
      <c r="B554" s="203" t="s">
        <v>1181</v>
      </c>
      <c r="C554" s="133">
        <v>11116179</v>
      </c>
      <c r="D554" s="133">
        <v>0</v>
      </c>
    </row>
    <row r="555" spans="2:4">
      <c r="B555" s="204" t="s">
        <v>2753</v>
      </c>
      <c r="C555" s="133">
        <v>62324114</v>
      </c>
      <c r="D555" s="133">
        <v>10578410.369999999</v>
      </c>
    </row>
    <row r="556" spans="2:4">
      <c r="B556" s="203" t="s">
        <v>2604</v>
      </c>
      <c r="C556" s="133">
        <v>62324114</v>
      </c>
      <c r="D556" s="133">
        <v>10578410.369999999</v>
      </c>
    </row>
    <row r="557" spans="2:4">
      <c r="B557" s="204" t="s">
        <v>1182</v>
      </c>
      <c r="C557" s="133">
        <v>6606206</v>
      </c>
      <c r="D557" s="133">
        <v>0</v>
      </c>
    </row>
    <row r="558" spans="2:4">
      <c r="B558" s="203" t="s">
        <v>1183</v>
      </c>
      <c r="C558" s="133">
        <v>6606206</v>
      </c>
      <c r="D558" s="133">
        <v>0</v>
      </c>
    </row>
    <row r="559" spans="2:4">
      <c r="B559" s="204" t="s">
        <v>348</v>
      </c>
      <c r="C559" s="133">
        <v>18028485</v>
      </c>
      <c r="D559" s="133">
        <v>0</v>
      </c>
    </row>
    <row r="560" spans="2:4">
      <c r="B560" s="203" t="s">
        <v>688</v>
      </c>
      <c r="C560" s="133">
        <v>18028485</v>
      </c>
      <c r="D560" s="133">
        <v>0</v>
      </c>
    </row>
    <row r="561" spans="2:4">
      <c r="B561" s="204" t="s">
        <v>2754</v>
      </c>
      <c r="C561" s="133">
        <v>17933797</v>
      </c>
      <c r="D561" s="133">
        <v>0</v>
      </c>
    </row>
    <row r="562" spans="2:4">
      <c r="B562" s="203" t="s">
        <v>2605</v>
      </c>
      <c r="C562" s="133">
        <v>17933797</v>
      </c>
      <c r="D562" s="133">
        <v>0</v>
      </c>
    </row>
    <row r="563" spans="2:4">
      <c r="B563" s="204" t="s">
        <v>2606</v>
      </c>
      <c r="C563" s="133">
        <v>27747236</v>
      </c>
      <c r="D563" s="133">
        <v>0</v>
      </c>
    </row>
    <row r="564" spans="2:4">
      <c r="B564" s="203" t="s">
        <v>2607</v>
      </c>
      <c r="C564" s="133">
        <v>27747236</v>
      </c>
      <c r="D564" s="133">
        <v>0</v>
      </c>
    </row>
    <row r="565" spans="2:4">
      <c r="B565" s="204" t="s">
        <v>349</v>
      </c>
      <c r="C565" s="133">
        <v>7086485</v>
      </c>
      <c r="D565" s="133">
        <v>24175848.18</v>
      </c>
    </row>
    <row r="566" spans="2:4">
      <c r="B566" s="203" t="s">
        <v>689</v>
      </c>
      <c r="C566" s="133">
        <v>7086485</v>
      </c>
      <c r="D566" s="133">
        <v>24175848.18</v>
      </c>
    </row>
    <row r="567" spans="2:4">
      <c r="B567" s="204" t="s">
        <v>3466</v>
      </c>
      <c r="C567" s="133">
        <v>0</v>
      </c>
      <c r="D567" s="133">
        <v>13670210.189999999</v>
      </c>
    </row>
    <row r="568" spans="2:4">
      <c r="B568" s="203" t="s">
        <v>3467</v>
      </c>
      <c r="C568" s="133">
        <v>0</v>
      </c>
      <c r="D568" s="133">
        <v>13670210.189999999</v>
      </c>
    </row>
    <row r="569" spans="2:4">
      <c r="B569" s="204" t="s">
        <v>3468</v>
      </c>
      <c r="C569" s="133">
        <v>0</v>
      </c>
      <c r="D569" s="133">
        <v>15066979.060000001</v>
      </c>
    </row>
    <row r="570" spans="2:4">
      <c r="B570" s="203" t="s">
        <v>3469</v>
      </c>
      <c r="C570" s="133">
        <v>0</v>
      </c>
      <c r="D570" s="133">
        <v>15066979.060000001</v>
      </c>
    </row>
    <row r="571" spans="2:4">
      <c r="B571" s="204" t="s">
        <v>2168</v>
      </c>
      <c r="C571" s="133">
        <v>6779437</v>
      </c>
      <c r="D571" s="133">
        <v>1564303.51</v>
      </c>
    </row>
    <row r="572" spans="2:4">
      <c r="B572" s="203" t="s">
        <v>2169</v>
      </c>
      <c r="C572" s="133">
        <v>6779437</v>
      </c>
      <c r="D572" s="133">
        <v>1564303.51</v>
      </c>
    </row>
    <row r="573" spans="2:4">
      <c r="B573" s="204" t="s">
        <v>2170</v>
      </c>
      <c r="C573" s="133">
        <v>4802120</v>
      </c>
      <c r="D573" s="133">
        <v>1090823.2</v>
      </c>
    </row>
    <row r="574" spans="2:4">
      <c r="B574" s="203" t="s">
        <v>2171</v>
      </c>
      <c r="C574" s="133">
        <v>4802120</v>
      </c>
      <c r="D574" s="133">
        <v>1090823.2</v>
      </c>
    </row>
    <row r="575" spans="2:4">
      <c r="B575" s="204" t="s">
        <v>2172</v>
      </c>
      <c r="C575" s="133">
        <v>6779437</v>
      </c>
      <c r="D575" s="133">
        <v>1564303.51</v>
      </c>
    </row>
    <row r="576" spans="2:4">
      <c r="B576" s="203" t="s">
        <v>2173</v>
      </c>
      <c r="C576" s="133">
        <v>6779437</v>
      </c>
      <c r="D576" s="133">
        <v>1564303.51</v>
      </c>
    </row>
    <row r="577" spans="2:4">
      <c r="B577" s="204" t="s">
        <v>350</v>
      </c>
      <c r="C577" s="133">
        <v>2111081</v>
      </c>
      <c r="D577" s="133">
        <v>6039133.4699999997</v>
      </c>
    </row>
    <row r="578" spans="2:4">
      <c r="B578" s="203" t="s">
        <v>690</v>
      </c>
      <c r="C578" s="133">
        <v>2111081</v>
      </c>
      <c r="D578" s="133">
        <v>6039133.4699999997</v>
      </c>
    </row>
    <row r="579" spans="2:4">
      <c r="B579" s="204" t="s">
        <v>3093</v>
      </c>
      <c r="C579" s="133">
        <v>3694504</v>
      </c>
      <c r="D579" s="133">
        <v>0</v>
      </c>
    </row>
    <row r="580" spans="2:4">
      <c r="B580" s="203" t="s">
        <v>3094</v>
      </c>
      <c r="C580" s="133">
        <v>3694504</v>
      </c>
      <c r="D580" s="133">
        <v>0</v>
      </c>
    </row>
    <row r="581" spans="2:4">
      <c r="B581" s="204" t="s">
        <v>1075</v>
      </c>
      <c r="C581" s="133">
        <v>27066154</v>
      </c>
      <c r="D581" s="133">
        <v>0</v>
      </c>
    </row>
    <row r="582" spans="2:4">
      <c r="B582" s="203" t="s">
        <v>1076</v>
      </c>
      <c r="C582" s="133">
        <v>27066154</v>
      </c>
      <c r="D582" s="133">
        <v>0</v>
      </c>
    </row>
    <row r="583" spans="2:4">
      <c r="B583" s="204" t="s">
        <v>3982</v>
      </c>
      <c r="C583" s="133">
        <v>0</v>
      </c>
      <c r="D583" s="133">
        <v>0</v>
      </c>
    </row>
    <row r="584" spans="2:4">
      <c r="B584" s="203" t="s">
        <v>3981</v>
      </c>
      <c r="C584" s="133">
        <v>0</v>
      </c>
      <c r="D584" s="133">
        <v>0</v>
      </c>
    </row>
    <row r="585" spans="2:4">
      <c r="B585" s="204" t="s">
        <v>3980</v>
      </c>
      <c r="C585" s="133">
        <v>0</v>
      </c>
      <c r="D585" s="133">
        <v>0</v>
      </c>
    </row>
    <row r="586" spans="2:4">
      <c r="B586" s="203" t="s">
        <v>3979</v>
      </c>
      <c r="C586" s="133">
        <v>0</v>
      </c>
      <c r="D586" s="133">
        <v>0</v>
      </c>
    </row>
    <row r="587" spans="2:4">
      <c r="B587" s="204" t="s">
        <v>3978</v>
      </c>
      <c r="C587" s="133">
        <v>0</v>
      </c>
      <c r="D587" s="133">
        <v>0</v>
      </c>
    </row>
    <row r="588" spans="2:4">
      <c r="B588" s="203" t="s">
        <v>3977</v>
      </c>
      <c r="C588" s="133">
        <v>0</v>
      </c>
      <c r="D588" s="133">
        <v>0</v>
      </c>
    </row>
    <row r="589" spans="2:4">
      <c r="B589" s="204" t="s">
        <v>3976</v>
      </c>
      <c r="C589" s="133">
        <v>0</v>
      </c>
      <c r="D589" s="133">
        <v>0</v>
      </c>
    </row>
    <row r="590" spans="2:4">
      <c r="B590" s="203" t="s">
        <v>3975</v>
      </c>
      <c r="C590" s="133">
        <v>0</v>
      </c>
      <c r="D590" s="133">
        <v>0</v>
      </c>
    </row>
    <row r="591" spans="2:4">
      <c r="B591" s="204" t="s">
        <v>3974</v>
      </c>
      <c r="C591" s="133">
        <v>0</v>
      </c>
      <c r="D591" s="133">
        <v>0</v>
      </c>
    </row>
    <row r="592" spans="2:4">
      <c r="B592" s="203" t="s">
        <v>3973</v>
      </c>
      <c r="C592" s="133">
        <v>0</v>
      </c>
      <c r="D592" s="133">
        <v>0</v>
      </c>
    </row>
    <row r="593" spans="2:4">
      <c r="B593" s="204" t="s">
        <v>351</v>
      </c>
      <c r="C593" s="133">
        <v>396054554</v>
      </c>
      <c r="D593" s="133">
        <v>95288044.590000004</v>
      </c>
    </row>
    <row r="594" spans="2:4">
      <c r="B594" s="203" t="s">
        <v>691</v>
      </c>
      <c r="C594" s="133">
        <v>396054554</v>
      </c>
      <c r="D594" s="133">
        <v>95288044.590000004</v>
      </c>
    </row>
    <row r="595" spans="2:4">
      <c r="B595" s="206" t="s">
        <v>287</v>
      </c>
      <c r="C595" s="133">
        <v>3157458149</v>
      </c>
      <c r="D595" s="133">
        <v>1598271497.0900002</v>
      </c>
    </row>
    <row r="596" spans="2:4">
      <c r="B596" s="205" t="s">
        <v>281</v>
      </c>
      <c r="C596" s="135">
        <v>2839965997</v>
      </c>
      <c r="D596" s="135">
        <v>1378477176.7800002</v>
      </c>
    </row>
    <row r="597" spans="2:4">
      <c r="B597" s="204" t="s">
        <v>3052</v>
      </c>
      <c r="C597" s="133">
        <v>17837386</v>
      </c>
      <c r="D597" s="133">
        <v>0</v>
      </c>
    </row>
    <row r="598" spans="2:4">
      <c r="B598" s="203" t="s">
        <v>2608</v>
      </c>
      <c r="C598" s="133">
        <v>17837386</v>
      </c>
      <c r="D598" s="133">
        <v>0</v>
      </c>
    </row>
    <row r="599" spans="2:4">
      <c r="B599" s="204" t="s">
        <v>3095</v>
      </c>
      <c r="C599" s="133">
        <v>10740698</v>
      </c>
      <c r="D599" s="133">
        <v>0</v>
      </c>
    </row>
    <row r="600" spans="2:4">
      <c r="B600" s="203" t="s">
        <v>3096</v>
      </c>
      <c r="C600" s="133">
        <v>10740698</v>
      </c>
      <c r="D600" s="133">
        <v>0</v>
      </c>
    </row>
    <row r="601" spans="2:4">
      <c r="B601" s="204" t="s">
        <v>2755</v>
      </c>
      <c r="C601" s="133">
        <v>11035275</v>
      </c>
      <c r="D601" s="133">
        <v>0</v>
      </c>
    </row>
    <row r="602" spans="2:4">
      <c r="B602" s="203" t="s">
        <v>1184</v>
      </c>
      <c r="C602" s="133">
        <v>11035275</v>
      </c>
      <c r="D602" s="133">
        <v>0</v>
      </c>
    </row>
    <row r="603" spans="2:4">
      <c r="B603" s="204" t="s">
        <v>352</v>
      </c>
      <c r="C603" s="133">
        <v>8038270</v>
      </c>
      <c r="D603" s="133">
        <v>0</v>
      </c>
    </row>
    <row r="604" spans="2:4">
      <c r="B604" s="203" t="s">
        <v>692</v>
      </c>
      <c r="C604" s="133">
        <v>8038270</v>
      </c>
      <c r="D604" s="133">
        <v>0</v>
      </c>
    </row>
    <row r="605" spans="2:4">
      <c r="B605" s="204" t="s">
        <v>1185</v>
      </c>
      <c r="C605" s="133">
        <v>4595200</v>
      </c>
      <c r="D605" s="133">
        <v>0</v>
      </c>
    </row>
    <row r="606" spans="2:4">
      <c r="B606" s="203" t="s">
        <v>1186</v>
      </c>
      <c r="C606" s="133">
        <v>4595200</v>
      </c>
      <c r="D606" s="133">
        <v>0</v>
      </c>
    </row>
    <row r="607" spans="2:4">
      <c r="B607" s="204" t="s">
        <v>2756</v>
      </c>
      <c r="C607" s="133">
        <v>12313456</v>
      </c>
      <c r="D607" s="133">
        <v>0</v>
      </c>
    </row>
    <row r="608" spans="2:4">
      <c r="B608" s="203" t="s">
        <v>1187</v>
      </c>
      <c r="C608" s="133">
        <v>12313456</v>
      </c>
      <c r="D608" s="133">
        <v>0</v>
      </c>
    </row>
    <row r="609" spans="2:4">
      <c r="B609" s="204" t="s">
        <v>353</v>
      </c>
      <c r="C609" s="133">
        <v>14208763</v>
      </c>
      <c r="D609" s="133">
        <v>0</v>
      </c>
    </row>
    <row r="610" spans="2:4">
      <c r="B610" s="203" t="s">
        <v>693</v>
      </c>
      <c r="C610" s="133">
        <v>14208763</v>
      </c>
      <c r="D610" s="133">
        <v>0</v>
      </c>
    </row>
    <row r="611" spans="2:4">
      <c r="B611" s="204" t="s">
        <v>354</v>
      </c>
      <c r="C611" s="133">
        <v>11951551</v>
      </c>
      <c r="D611" s="133">
        <v>737500</v>
      </c>
    </row>
    <row r="612" spans="2:4">
      <c r="B612" s="203" t="s">
        <v>694</v>
      </c>
      <c r="C612" s="133">
        <v>11951551</v>
      </c>
      <c r="D612" s="133">
        <v>737500</v>
      </c>
    </row>
    <row r="613" spans="2:4">
      <c r="B613" s="204" t="s">
        <v>2757</v>
      </c>
      <c r="C613" s="133">
        <v>7102971</v>
      </c>
      <c r="D613" s="133">
        <v>0</v>
      </c>
    </row>
    <row r="614" spans="2:4">
      <c r="B614" s="203" t="s">
        <v>1009</v>
      </c>
      <c r="C614" s="133">
        <v>7102971</v>
      </c>
      <c r="D614" s="133">
        <v>0</v>
      </c>
    </row>
    <row r="615" spans="2:4">
      <c r="B615" s="204" t="s">
        <v>355</v>
      </c>
      <c r="C615" s="133">
        <v>54508365</v>
      </c>
      <c r="D615" s="133">
        <v>15623271.010000002</v>
      </c>
    </row>
    <row r="616" spans="2:4">
      <c r="B616" s="203" t="s">
        <v>695</v>
      </c>
      <c r="C616" s="133">
        <v>54508365</v>
      </c>
      <c r="D616" s="133">
        <v>15623271.010000002</v>
      </c>
    </row>
    <row r="617" spans="2:4">
      <c r="B617" s="204" t="s">
        <v>3053</v>
      </c>
      <c r="C617" s="133">
        <v>17078119</v>
      </c>
      <c r="D617" s="133">
        <v>0</v>
      </c>
    </row>
    <row r="618" spans="2:4">
      <c r="B618" s="203" t="s">
        <v>2611</v>
      </c>
      <c r="C618" s="133">
        <v>17078119</v>
      </c>
      <c r="D618" s="133">
        <v>0</v>
      </c>
    </row>
    <row r="619" spans="2:4">
      <c r="B619" s="204" t="s">
        <v>356</v>
      </c>
      <c r="C619" s="133">
        <v>37399895</v>
      </c>
      <c r="D619" s="133">
        <v>0</v>
      </c>
    </row>
    <row r="620" spans="2:4">
      <c r="B620" s="203" t="s">
        <v>696</v>
      </c>
      <c r="C620" s="133">
        <v>37399895</v>
      </c>
      <c r="D620" s="133">
        <v>0</v>
      </c>
    </row>
    <row r="621" spans="2:4">
      <c r="B621" s="204" t="s">
        <v>3054</v>
      </c>
      <c r="C621" s="133">
        <v>29578279</v>
      </c>
      <c r="D621" s="133">
        <v>0</v>
      </c>
    </row>
    <row r="622" spans="2:4">
      <c r="B622" s="203" t="s">
        <v>2608</v>
      </c>
      <c r="C622" s="133">
        <v>29578279</v>
      </c>
      <c r="D622" s="133">
        <v>0</v>
      </c>
    </row>
    <row r="623" spans="2:4">
      <c r="B623" s="204" t="s">
        <v>357</v>
      </c>
      <c r="C623" s="133">
        <v>11859548</v>
      </c>
      <c r="D623" s="133">
        <v>4605680.74</v>
      </c>
    </row>
    <row r="624" spans="2:4">
      <c r="B624" s="203" t="s">
        <v>697</v>
      </c>
      <c r="C624" s="133">
        <v>11859548</v>
      </c>
      <c r="D624" s="133">
        <v>4605680.74</v>
      </c>
    </row>
    <row r="625" spans="2:4">
      <c r="B625" s="204" t="s">
        <v>2609</v>
      </c>
      <c r="C625" s="133">
        <v>67561129</v>
      </c>
      <c r="D625" s="133">
        <v>40000000</v>
      </c>
    </row>
    <row r="626" spans="2:4">
      <c r="B626" s="203" t="s">
        <v>2610</v>
      </c>
      <c r="C626" s="133">
        <v>62629959</v>
      </c>
      <c r="D626" s="133">
        <v>40000000</v>
      </c>
    </row>
    <row r="627" spans="2:4">
      <c r="B627" s="203" t="s">
        <v>3097</v>
      </c>
      <c r="C627" s="133">
        <v>4931170</v>
      </c>
      <c r="D627" s="133">
        <v>0</v>
      </c>
    </row>
    <row r="628" spans="2:4">
      <c r="B628" s="204" t="s">
        <v>2986</v>
      </c>
      <c r="C628" s="133">
        <v>60671173</v>
      </c>
      <c r="D628" s="133">
        <v>32000000</v>
      </c>
    </row>
    <row r="629" spans="2:4">
      <c r="B629" s="203" t="s">
        <v>2987</v>
      </c>
      <c r="C629" s="133">
        <v>60671173</v>
      </c>
      <c r="D629" s="133">
        <v>32000000</v>
      </c>
    </row>
    <row r="630" spans="2:4">
      <c r="B630" s="204" t="s">
        <v>1853</v>
      </c>
      <c r="C630" s="133">
        <v>12486882</v>
      </c>
      <c r="D630" s="133">
        <v>0</v>
      </c>
    </row>
    <row r="631" spans="2:4">
      <c r="B631" s="203" t="s">
        <v>1854</v>
      </c>
      <c r="C631" s="133">
        <v>12486882</v>
      </c>
      <c r="D631" s="133">
        <v>0</v>
      </c>
    </row>
    <row r="632" spans="2:4">
      <c r="B632" s="204" t="s">
        <v>3098</v>
      </c>
      <c r="C632" s="133">
        <v>3043403</v>
      </c>
      <c r="D632" s="133">
        <v>0</v>
      </c>
    </row>
    <row r="633" spans="2:4">
      <c r="B633" s="203" t="s">
        <v>3099</v>
      </c>
      <c r="C633" s="133">
        <v>3043403</v>
      </c>
      <c r="D633" s="133">
        <v>0</v>
      </c>
    </row>
    <row r="634" spans="2:4">
      <c r="B634" s="204" t="s">
        <v>1855</v>
      </c>
      <c r="C634" s="133">
        <v>11208701</v>
      </c>
      <c r="D634" s="133">
        <v>2495055.81</v>
      </c>
    </row>
    <row r="635" spans="2:4">
      <c r="B635" s="203" t="s">
        <v>1856</v>
      </c>
      <c r="C635" s="133">
        <v>11208701</v>
      </c>
      <c r="D635" s="133">
        <v>2495055.81</v>
      </c>
    </row>
    <row r="636" spans="2:4">
      <c r="B636" s="204" t="s">
        <v>1857</v>
      </c>
      <c r="C636" s="133">
        <v>11208701</v>
      </c>
      <c r="D636" s="133">
        <v>2495055.81</v>
      </c>
    </row>
    <row r="637" spans="2:4">
      <c r="B637" s="203" t="s">
        <v>1858</v>
      </c>
      <c r="C637" s="133">
        <v>11208701</v>
      </c>
      <c r="D637" s="133">
        <v>2495055.81</v>
      </c>
    </row>
    <row r="638" spans="2:4">
      <c r="B638" s="204" t="s">
        <v>2758</v>
      </c>
      <c r="C638" s="133">
        <v>11208701</v>
      </c>
      <c r="D638" s="133">
        <v>2495055.81</v>
      </c>
    </row>
    <row r="639" spans="2:4">
      <c r="B639" s="203" t="s">
        <v>1859</v>
      </c>
      <c r="C639" s="133">
        <v>11208701</v>
      </c>
      <c r="D639" s="133">
        <v>2495055.81</v>
      </c>
    </row>
    <row r="640" spans="2:4">
      <c r="B640" s="204" t="s">
        <v>1860</v>
      </c>
      <c r="C640" s="133">
        <v>6731551</v>
      </c>
      <c r="D640" s="133">
        <v>1595304.67</v>
      </c>
    </row>
    <row r="641" spans="2:4">
      <c r="B641" s="203" t="s">
        <v>1861</v>
      </c>
      <c r="C641" s="133">
        <v>6731551</v>
      </c>
      <c r="D641" s="133">
        <v>1595304.67</v>
      </c>
    </row>
    <row r="642" spans="2:4">
      <c r="B642" s="204" t="s">
        <v>1862</v>
      </c>
      <c r="C642" s="133">
        <v>4768626</v>
      </c>
      <c r="D642" s="133">
        <v>1088833.44</v>
      </c>
    </row>
    <row r="643" spans="2:4">
      <c r="B643" s="203" t="s">
        <v>1863</v>
      </c>
      <c r="C643" s="133">
        <v>4768626</v>
      </c>
      <c r="D643" s="133">
        <v>1088833.44</v>
      </c>
    </row>
    <row r="644" spans="2:4">
      <c r="B644" s="204" t="s">
        <v>1864</v>
      </c>
      <c r="C644" s="133">
        <v>4768626</v>
      </c>
      <c r="D644" s="133">
        <v>1088833.45</v>
      </c>
    </row>
    <row r="645" spans="2:4">
      <c r="B645" s="203" t="s">
        <v>1865</v>
      </c>
      <c r="C645" s="133">
        <v>4768626</v>
      </c>
      <c r="D645" s="133">
        <v>1088833.45</v>
      </c>
    </row>
    <row r="646" spans="2:4">
      <c r="B646" s="204" t="s">
        <v>2759</v>
      </c>
      <c r="C646" s="133">
        <v>11208701</v>
      </c>
      <c r="D646" s="133">
        <v>2506068</v>
      </c>
    </row>
    <row r="647" spans="2:4">
      <c r="B647" s="203" t="s">
        <v>1866</v>
      </c>
      <c r="C647" s="133">
        <v>11208701</v>
      </c>
      <c r="D647" s="133">
        <v>2506068</v>
      </c>
    </row>
    <row r="648" spans="2:4">
      <c r="B648" s="204" t="s">
        <v>358</v>
      </c>
      <c r="C648" s="133">
        <v>2763625</v>
      </c>
      <c r="D648" s="133">
        <v>26880006.02</v>
      </c>
    </row>
    <row r="649" spans="2:4">
      <c r="B649" s="203" t="s">
        <v>698</v>
      </c>
      <c r="C649" s="133">
        <v>2763625</v>
      </c>
      <c r="D649" s="133">
        <v>26880006.02</v>
      </c>
    </row>
    <row r="650" spans="2:4">
      <c r="B650" s="204" t="s">
        <v>1867</v>
      </c>
      <c r="C650" s="133">
        <v>11208701</v>
      </c>
      <c r="D650" s="133">
        <v>2506067.9900000002</v>
      </c>
    </row>
    <row r="651" spans="2:4">
      <c r="B651" s="203" t="s">
        <v>1868</v>
      </c>
      <c r="C651" s="133">
        <v>11208701</v>
      </c>
      <c r="D651" s="133">
        <v>2506067.9900000002</v>
      </c>
    </row>
    <row r="652" spans="2:4">
      <c r="B652" s="204" t="s">
        <v>1869</v>
      </c>
      <c r="C652" s="133">
        <v>6731551</v>
      </c>
      <c r="D652" s="133">
        <v>1519414.04</v>
      </c>
    </row>
    <row r="653" spans="2:4">
      <c r="B653" s="203" t="s">
        <v>1870</v>
      </c>
      <c r="C653" s="133">
        <v>6731551</v>
      </c>
      <c r="D653" s="133">
        <v>1519414.04</v>
      </c>
    </row>
    <row r="654" spans="2:4">
      <c r="B654" s="204" t="s">
        <v>2760</v>
      </c>
      <c r="C654" s="133">
        <v>6731551</v>
      </c>
      <c r="D654" s="133">
        <v>1519414.04</v>
      </c>
    </row>
    <row r="655" spans="2:4">
      <c r="B655" s="203" t="s">
        <v>1871</v>
      </c>
      <c r="C655" s="133">
        <v>6731551</v>
      </c>
      <c r="D655" s="133">
        <v>1519414.04</v>
      </c>
    </row>
    <row r="656" spans="2:4">
      <c r="B656" s="204" t="s">
        <v>1010</v>
      </c>
      <c r="C656" s="133">
        <v>9944159</v>
      </c>
      <c r="D656" s="133">
        <v>0</v>
      </c>
    </row>
    <row r="657" spans="2:4">
      <c r="B657" s="203" t="s">
        <v>1011</v>
      </c>
      <c r="C657" s="133">
        <v>9944159</v>
      </c>
      <c r="D657" s="133">
        <v>0</v>
      </c>
    </row>
    <row r="658" spans="2:4">
      <c r="B658" s="204" t="s">
        <v>2761</v>
      </c>
      <c r="C658" s="133">
        <v>12486882</v>
      </c>
      <c r="D658" s="133">
        <v>2884427.29</v>
      </c>
    </row>
    <row r="659" spans="2:4">
      <c r="B659" s="203" t="s">
        <v>1872</v>
      </c>
      <c r="C659" s="133">
        <v>12486882</v>
      </c>
      <c r="D659" s="133">
        <v>2884427.29</v>
      </c>
    </row>
    <row r="660" spans="2:4">
      <c r="B660" s="204" t="s">
        <v>1873</v>
      </c>
      <c r="C660" s="133">
        <v>11208701</v>
      </c>
      <c r="D660" s="133">
        <v>2437448.94</v>
      </c>
    </row>
    <row r="661" spans="2:4">
      <c r="B661" s="203" t="s">
        <v>1874</v>
      </c>
      <c r="C661" s="133">
        <v>11208701</v>
      </c>
      <c r="D661" s="133">
        <v>2437448.94</v>
      </c>
    </row>
    <row r="662" spans="2:4">
      <c r="B662" s="204" t="s">
        <v>1875</v>
      </c>
      <c r="C662" s="133">
        <v>6731551</v>
      </c>
      <c r="D662" s="133">
        <v>0</v>
      </c>
    </row>
    <row r="663" spans="2:4">
      <c r="B663" s="203" t="s">
        <v>1876</v>
      </c>
      <c r="C663" s="133">
        <v>6731551</v>
      </c>
      <c r="D663" s="133">
        <v>0</v>
      </c>
    </row>
    <row r="664" spans="2:4">
      <c r="B664" s="204" t="s">
        <v>3100</v>
      </c>
      <c r="C664" s="133">
        <v>3754097</v>
      </c>
      <c r="D664" s="133">
        <v>0</v>
      </c>
    </row>
    <row r="665" spans="2:4">
      <c r="B665" s="203" t="s">
        <v>3101</v>
      </c>
      <c r="C665" s="133">
        <v>3754097</v>
      </c>
      <c r="D665" s="133">
        <v>0</v>
      </c>
    </row>
    <row r="666" spans="2:4">
      <c r="B666" s="204" t="s">
        <v>1877</v>
      </c>
      <c r="C666" s="133">
        <v>6731551</v>
      </c>
      <c r="D666" s="133">
        <v>0</v>
      </c>
    </row>
    <row r="667" spans="2:4">
      <c r="B667" s="203" t="s">
        <v>1878</v>
      </c>
      <c r="C667" s="133">
        <v>6731551</v>
      </c>
      <c r="D667" s="133">
        <v>0</v>
      </c>
    </row>
    <row r="668" spans="2:4">
      <c r="B668" s="204" t="s">
        <v>2762</v>
      </c>
      <c r="C668" s="133">
        <v>6731551</v>
      </c>
      <c r="D668" s="133">
        <v>0</v>
      </c>
    </row>
    <row r="669" spans="2:4">
      <c r="B669" s="203" t="s">
        <v>1879</v>
      </c>
      <c r="C669" s="133">
        <v>6731551</v>
      </c>
      <c r="D669" s="133">
        <v>0</v>
      </c>
    </row>
    <row r="670" spans="2:4">
      <c r="B670" s="204" t="s">
        <v>1012</v>
      </c>
      <c r="C670" s="133">
        <v>17047130</v>
      </c>
      <c r="D670" s="133">
        <v>0</v>
      </c>
    </row>
    <row r="671" spans="2:4">
      <c r="B671" s="203" t="s">
        <v>1013</v>
      </c>
      <c r="C671" s="133">
        <v>17047130</v>
      </c>
      <c r="D671" s="133">
        <v>0</v>
      </c>
    </row>
    <row r="672" spans="2:4">
      <c r="B672" s="204" t="s">
        <v>1880</v>
      </c>
      <c r="C672" s="133">
        <v>21746580</v>
      </c>
      <c r="D672" s="133">
        <v>0</v>
      </c>
    </row>
    <row r="673" spans="2:4">
      <c r="B673" s="203" t="s">
        <v>1881</v>
      </c>
      <c r="C673" s="133">
        <v>21746580</v>
      </c>
      <c r="D673" s="133">
        <v>0</v>
      </c>
    </row>
    <row r="674" spans="2:4">
      <c r="B674" s="204" t="s">
        <v>2763</v>
      </c>
      <c r="C674" s="133">
        <v>25327139</v>
      </c>
      <c r="D674" s="133">
        <v>0</v>
      </c>
    </row>
    <row r="675" spans="2:4">
      <c r="B675" s="203" t="s">
        <v>2611</v>
      </c>
      <c r="C675" s="133">
        <v>25327139</v>
      </c>
      <c r="D675" s="133">
        <v>0</v>
      </c>
    </row>
    <row r="676" spans="2:4">
      <c r="B676" s="204" t="s">
        <v>1882</v>
      </c>
      <c r="C676" s="133">
        <v>11208701</v>
      </c>
      <c r="D676" s="133">
        <v>2413072.25</v>
      </c>
    </row>
    <row r="677" spans="2:4">
      <c r="B677" s="203" t="s">
        <v>1883</v>
      </c>
      <c r="C677" s="133">
        <v>11208701</v>
      </c>
      <c r="D677" s="133">
        <v>2413072.25</v>
      </c>
    </row>
    <row r="678" spans="2:4">
      <c r="B678" s="204" t="s">
        <v>2764</v>
      </c>
      <c r="C678" s="133">
        <v>73882266</v>
      </c>
      <c r="D678" s="133">
        <v>0</v>
      </c>
    </row>
    <row r="679" spans="2:4">
      <c r="B679" s="203" t="s">
        <v>2608</v>
      </c>
      <c r="C679" s="133">
        <v>73882266</v>
      </c>
      <c r="D679" s="133">
        <v>0</v>
      </c>
    </row>
    <row r="680" spans="2:4">
      <c r="B680" s="204" t="s">
        <v>1884</v>
      </c>
      <c r="C680" s="133">
        <v>6731551</v>
      </c>
      <c r="D680" s="133">
        <v>1559023.52</v>
      </c>
    </row>
    <row r="681" spans="2:4">
      <c r="B681" s="203" t="s">
        <v>1885</v>
      </c>
      <c r="C681" s="133">
        <v>6731551</v>
      </c>
      <c r="D681" s="133">
        <v>1559023.52</v>
      </c>
    </row>
    <row r="682" spans="2:4">
      <c r="B682" s="204" t="s">
        <v>1886</v>
      </c>
      <c r="C682" s="133">
        <v>6731551</v>
      </c>
      <c r="D682" s="133">
        <v>1559023.52</v>
      </c>
    </row>
    <row r="683" spans="2:4">
      <c r="B683" s="203" t="s">
        <v>1887</v>
      </c>
      <c r="C683" s="133">
        <v>6731551</v>
      </c>
      <c r="D683" s="133">
        <v>1559023.52</v>
      </c>
    </row>
    <row r="684" spans="2:4">
      <c r="B684" s="204" t="s">
        <v>2765</v>
      </c>
      <c r="C684" s="133">
        <v>6731551</v>
      </c>
      <c r="D684" s="133">
        <v>1559023.52</v>
      </c>
    </row>
    <row r="685" spans="2:4">
      <c r="B685" s="203" t="s">
        <v>1888</v>
      </c>
      <c r="C685" s="133">
        <v>6731551</v>
      </c>
      <c r="D685" s="133">
        <v>1559023.52</v>
      </c>
    </row>
    <row r="686" spans="2:4">
      <c r="B686" s="204" t="s">
        <v>1014</v>
      </c>
      <c r="C686" s="133">
        <v>42879899</v>
      </c>
      <c r="D686" s="133">
        <v>0</v>
      </c>
    </row>
    <row r="687" spans="2:4">
      <c r="B687" s="203" t="s">
        <v>1015</v>
      </c>
      <c r="C687" s="133">
        <v>34241206</v>
      </c>
      <c r="D687" s="133">
        <v>0</v>
      </c>
    </row>
    <row r="688" spans="2:4">
      <c r="B688" s="203" t="s">
        <v>3102</v>
      </c>
      <c r="C688" s="133">
        <v>8638693</v>
      </c>
      <c r="D688" s="133">
        <v>0</v>
      </c>
    </row>
    <row r="689" spans="2:4">
      <c r="B689" s="204" t="s">
        <v>359</v>
      </c>
      <c r="C689" s="133">
        <v>17520178</v>
      </c>
      <c r="D689" s="133">
        <v>818099.05</v>
      </c>
    </row>
    <row r="690" spans="2:4">
      <c r="B690" s="203" t="s">
        <v>699</v>
      </c>
      <c r="C690" s="133">
        <v>17520178</v>
      </c>
      <c r="D690" s="133">
        <v>818099.05</v>
      </c>
    </row>
    <row r="691" spans="2:4">
      <c r="B691" s="204" t="s">
        <v>2766</v>
      </c>
      <c r="C691" s="133">
        <v>4768626</v>
      </c>
      <c r="D691" s="133">
        <v>1072940.79</v>
      </c>
    </row>
    <row r="692" spans="2:4">
      <c r="B692" s="203" t="s">
        <v>1889</v>
      </c>
      <c r="C692" s="133">
        <v>4768626</v>
      </c>
      <c r="D692" s="133">
        <v>1072940.79</v>
      </c>
    </row>
    <row r="693" spans="2:4">
      <c r="B693" s="204" t="s">
        <v>3103</v>
      </c>
      <c r="C693" s="133">
        <v>13364163</v>
      </c>
      <c r="D693" s="133">
        <v>0</v>
      </c>
    </row>
    <row r="694" spans="2:4">
      <c r="B694" s="203" t="s">
        <v>3104</v>
      </c>
      <c r="C694" s="133">
        <v>13364163</v>
      </c>
      <c r="D694" s="133">
        <v>0</v>
      </c>
    </row>
    <row r="695" spans="2:4">
      <c r="B695" s="204" t="s">
        <v>1890</v>
      </c>
      <c r="C695" s="133">
        <v>6731551</v>
      </c>
      <c r="D695" s="133">
        <v>1514598.83</v>
      </c>
    </row>
    <row r="696" spans="2:4">
      <c r="B696" s="203" t="s">
        <v>1891</v>
      </c>
      <c r="C696" s="133">
        <v>6731551</v>
      </c>
      <c r="D696" s="133">
        <v>1514598.83</v>
      </c>
    </row>
    <row r="697" spans="2:4">
      <c r="B697" s="204" t="s">
        <v>1892</v>
      </c>
      <c r="C697" s="133">
        <v>6731551</v>
      </c>
      <c r="D697" s="133">
        <v>1514598.83</v>
      </c>
    </row>
    <row r="698" spans="2:4">
      <c r="B698" s="203" t="s">
        <v>1893</v>
      </c>
      <c r="C698" s="133">
        <v>6731551</v>
      </c>
      <c r="D698" s="133">
        <v>1514598.83</v>
      </c>
    </row>
    <row r="699" spans="2:4">
      <c r="B699" s="204" t="s">
        <v>1894</v>
      </c>
      <c r="C699" s="133">
        <v>6731551</v>
      </c>
      <c r="D699" s="133">
        <v>1514598.83</v>
      </c>
    </row>
    <row r="700" spans="2:4">
      <c r="B700" s="203" t="s">
        <v>1895</v>
      </c>
      <c r="C700" s="133">
        <v>6731551</v>
      </c>
      <c r="D700" s="133">
        <v>1514598.83</v>
      </c>
    </row>
    <row r="701" spans="2:4">
      <c r="B701" s="204" t="s">
        <v>1896</v>
      </c>
      <c r="C701" s="133">
        <v>4768626</v>
      </c>
      <c r="D701" s="133">
        <v>1082884.58</v>
      </c>
    </row>
    <row r="702" spans="2:4">
      <c r="B702" s="203" t="s">
        <v>1897</v>
      </c>
      <c r="C702" s="133">
        <v>4768626</v>
      </c>
      <c r="D702" s="133">
        <v>1082884.58</v>
      </c>
    </row>
    <row r="703" spans="2:4">
      <c r="B703" s="204" t="s">
        <v>1898</v>
      </c>
      <c r="C703" s="133">
        <v>4768626</v>
      </c>
      <c r="D703" s="133">
        <v>1082884.58</v>
      </c>
    </row>
    <row r="704" spans="2:4">
      <c r="B704" s="203" t="s">
        <v>1899</v>
      </c>
      <c r="C704" s="133">
        <v>4768626</v>
      </c>
      <c r="D704" s="133">
        <v>1082884.58</v>
      </c>
    </row>
    <row r="705" spans="2:4">
      <c r="B705" s="204" t="s">
        <v>1900</v>
      </c>
      <c r="C705" s="133">
        <v>4768626</v>
      </c>
      <c r="D705" s="133">
        <v>1082884.58</v>
      </c>
    </row>
    <row r="706" spans="2:4">
      <c r="B706" s="203" t="s">
        <v>1901</v>
      </c>
      <c r="C706" s="133">
        <v>4768626</v>
      </c>
      <c r="D706" s="133">
        <v>1082884.58</v>
      </c>
    </row>
    <row r="707" spans="2:4">
      <c r="B707" s="204" t="s">
        <v>2767</v>
      </c>
      <c r="C707" s="133">
        <v>6731551</v>
      </c>
      <c r="D707" s="133">
        <v>1492141.73</v>
      </c>
    </row>
    <row r="708" spans="2:4">
      <c r="B708" s="203" t="s">
        <v>1902</v>
      </c>
      <c r="C708" s="133">
        <v>6731551</v>
      </c>
      <c r="D708" s="133">
        <v>1492141.73</v>
      </c>
    </row>
    <row r="709" spans="2:4">
      <c r="B709" s="204" t="s">
        <v>3667</v>
      </c>
      <c r="C709" s="133">
        <v>0</v>
      </c>
      <c r="D709" s="133">
        <v>15447461.91</v>
      </c>
    </row>
    <row r="710" spans="2:4">
      <c r="B710" s="203" t="s">
        <v>3666</v>
      </c>
      <c r="C710" s="133">
        <v>0</v>
      </c>
      <c r="D710" s="133">
        <v>15447461.91</v>
      </c>
    </row>
    <row r="711" spans="2:4">
      <c r="B711" s="204" t="s">
        <v>1903</v>
      </c>
      <c r="C711" s="133">
        <v>4768626</v>
      </c>
      <c r="D711" s="133">
        <v>1082884.56</v>
      </c>
    </row>
    <row r="712" spans="2:4">
      <c r="B712" s="203" t="s">
        <v>1904</v>
      </c>
      <c r="C712" s="133">
        <v>4768626</v>
      </c>
      <c r="D712" s="133">
        <v>1082884.56</v>
      </c>
    </row>
    <row r="713" spans="2:4">
      <c r="B713" s="204" t="s">
        <v>1905</v>
      </c>
      <c r="C713" s="133">
        <v>6731551</v>
      </c>
      <c r="D713" s="133">
        <v>1611998.8</v>
      </c>
    </row>
    <row r="714" spans="2:4">
      <c r="B714" s="203" t="s">
        <v>1906</v>
      </c>
      <c r="C714" s="133">
        <v>6731551</v>
      </c>
      <c r="D714" s="133">
        <v>1611998.8</v>
      </c>
    </row>
    <row r="715" spans="2:4">
      <c r="B715" s="204" t="s">
        <v>2768</v>
      </c>
      <c r="C715" s="133">
        <v>11208701</v>
      </c>
      <c r="D715" s="133">
        <v>2489491.1</v>
      </c>
    </row>
    <row r="716" spans="2:4">
      <c r="B716" s="203" t="s">
        <v>1907</v>
      </c>
      <c r="C716" s="133">
        <v>11208701</v>
      </c>
      <c r="D716" s="133">
        <v>2489491.1</v>
      </c>
    </row>
    <row r="717" spans="2:4">
      <c r="B717" s="204" t="s">
        <v>360</v>
      </c>
      <c r="C717" s="133">
        <v>196254331</v>
      </c>
      <c r="D717" s="133">
        <v>143354493.94</v>
      </c>
    </row>
    <row r="718" spans="2:4">
      <c r="B718" s="203" t="s">
        <v>700</v>
      </c>
      <c r="C718" s="133">
        <v>188538682</v>
      </c>
      <c r="D718" s="133">
        <v>143354493.94</v>
      </c>
    </row>
    <row r="719" spans="2:4">
      <c r="B719" s="203" t="s">
        <v>3105</v>
      </c>
      <c r="C719" s="133">
        <v>7715649</v>
      </c>
      <c r="D719" s="133">
        <v>0</v>
      </c>
    </row>
    <row r="720" spans="2:4">
      <c r="B720" s="204" t="s">
        <v>1908</v>
      </c>
      <c r="C720" s="133">
        <v>11208701</v>
      </c>
      <c r="D720" s="133">
        <v>2489491.1</v>
      </c>
    </row>
    <row r="721" spans="2:4">
      <c r="B721" s="203" t="s">
        <v>1909</v>
      </c>
      <c r="C721" s="133">
        <v>11208701</v>
      </c>
      <c r="D721" s="133">
        <v>2489491.1</v>
      </c>
    </row>
    <row r="722" spans="2:4">
      <c r="B722" s="204" t="s">
        <v>1910</v>
      </c>
      <c r="C722" s="133">
        <v>11208701</v>
      </c>
      <c r="D722" s="133">
        <v>2489491.1</v>
      </c>
    </row>
    <row r="723" spans="2:4">
      <c r="B723" s="203" t="s">
        <v>1911</v>
      </c>
      <c r="C723" s="133">
        <v>11208701</v>
      </c>
      <c r="D723" s="133">
        <v>2489491.1</v>
      </c>
    </row>
    <row r="724" spans="2:4">
      <c r="B724" s="204" t="s">
        <v>1912</v>
      </c>
      <c r="C724" s="133">
        <v>4768626</v>
      </c>
      <c r="D724" s="133">
        <v>1077476.07</v>
      </c>
    </row>
    <row r="725" spans="2:4">
      <c r="B725" s="203" t="s">
        <v>1913</v>
      </c>
      <c r="C725" s="133">
        <v>4768626</v>
      </c>
      <c r="D725" s="133">
        <v>1077476.07</v>
      </c>
    </row>
    <row r="726" spans="2:4">
      <c r="B726" s="204" t="s">
        <v>3106</v>
      </c>
      <c r="C726" s="133">
        <v>8234119</v>
      </c>
      <c r="D726" s="133">
        <v>0</v>
      </c>
    </row>
    <row r="727" spans="2:4">
      <c r="B727" s="203" t="s">
        <v>3107</v>
      </c>
      <c r="C727" s="133">
        <v>8234119</v>
      </c>
      <c r="D727" s="133">
        <v>0</v>
      </c>
    </row>
    <row r="728" spans="2:4">
      <c r="B728" s="204" t="s">
        <v>1914</v>
      </c>
      <c r="C728" s="133">
        <v>4768626</v>
      </c>
      <c r="D728" s="133">
        <v>1077476.07</v>
      </c>
    </row>
    <row r="729" spans="2:4">
      <c r="B729" s="203" t="s">
        <v>1915</v>
      </c>
      <c r="C729" s="133">
        <v>4768626</v>
      </c>
      <c r="D729" s="133">
        <v>1077476.07</v>
      </c>
    </row>
    <row r="730" spans="2:4">
      <c r="B730" s="204" t="s">
        <v>1916</v>
      </c>
      <c r="C730" s="133">
        <v>4768626</v>
      </c>
      <c r="D730" s="133">
        <v>1077476.07</v>
      </c>
    </row>
    <row r="731" spans="2:4">
      <c r="B731" s="203" t="s">
        <v>1917</v>
      </c>
      <c r="C731" s="133">
        <v>4768626</v>
      </c>
      <c r="D731" s="133">
        <v>1077476.07</v>
      </c>
    </row>
    <row r="732" spans="2:4">
      <c r="B732" s="204" t="s">
        <v>361</v>
      </c>
      <c r="C732" s="133">
        <v>1065535947</v>
      </c>
      <c r="D732" s="133">
        <v>732856375.36000001</v>
      </c>
    </row>
    <row r="733" spans="2:4">
      <c r="B733" s="203" t="s">
        <v>701</v>
      </c>
      <c r="C733" s="133">
        <v>1065535947</v>
      </c>
      <c r="D733" s="133">
        <v>732856375.36000001</v>
      </c>
    </row>
    <row r="734" spans="2:4">
      <c r="B734" s="204" t="s">
        <v>3108</v>
      </c>
      <c r="C734" s="133">
        <v>4922731</v>
      </c>
      <c r="D734" s="133">
        <v>0</v>
      </c>
    </row>
    <row r="735" spans="2:4">
      <c r="B735" s="203" t="s">
        <v>3109</v>
      </c>
      <c r="C735" s="133">
        <v>4922731</v>
      </c>
      <c r="D735" s="133">
        <v>0</v>
      </c>
    </row>
    <row r="736" spans="2:4">
      <c r="B736" s="204" t="s">
        <v>3110</v>
      </c>
      <c r="C736" s="133">
        <v>1955649</v>
      </c>
      <c r="D736" s="133">
        <v>0</v>
      </c>
    </row>
    <row r="737" spans="2:4">
      <c r="B737" s="203" t="s">
        <v>3111</v>
      </c>
      <c r="C737" s="133">
        <v>1955649</v>
      </c>
      <c r="D737" s="133">
        <v>0</v>
      </c>
    </row>
    <row r="738" spans="2:4">
      <c r="B738" s="204" t="s">
        <v>362</v>
      </c>
      <c r="C738" s="133">
        <v>7285276</v>
      </c>
      <c r="D738" s="133">
        <v>0</v>
      </c>
    </row>
    <row r="739" spans="2:4">
      <c r="B739" s="203" t="s">
        <v>702</v>
      </c>
      <c r="C739" s="133">
        <v>7285276</v>
      </c>
      <c r="D739" s="133">
        <v>0</v>
      </c>
    </row>
    <row r="740" spans="2:4">
      <c r="B740" s="204" t="s">
        <v>3972</v>
      </c>
      <c r="C740" s="133">
        <v>0</v>
      </c>
      <c r="D740" s="133">
        <v>0</v>
      </c>
    </row>
    <row r="741" spans="2:4">
      <c r="B741" s="203" t="s">
        <v>3971</v>
      </c>
      <c r="C741" s="133">
        <v>0</v>
      </c>
      <c r="D741" s="133">
        <v>0</v>
      </c>
    </row>
    <row r="742" spans="2:4">
      <c r="B742" s="204" t="s">
        <v>3970</v>
      </c>
      <c r="C742" s="133">
        <v>0</v>
      </c>
      <c r="D742" s="133">
        <v>0</v>
      </c>
    </row>
    <row r="743" spans="2:4">
      <c r="B743" s="203" t="s">
        <v>3969</v>
      </c>
      <c r="C743" s="133">
        <v>0</v>
      </c>
      <c r="D743" s="133">
        <v>0</v>
      </c>
    </row>
    <row r="744" spans="2:4">
      <c r="B744" s="204" t="s">
        <v>2988</v>
      </c>
      <c r="C744" s="133">
        <v>47249975</v>
      </c>
      <c r="D744" s="133">
        <v>30199252.890000001</v>
      </c>
    </row>
    <row r="745" spans="2:4">
      <c r="B745" s="203" t="s">
        <v>2989</v>
      </c>
      <c r="C745" s="133">
        <v>47249975</v>
      </c>
      <c r="D745" s="133">
        <v>486252.89</v>
      </c>
    </row>
    <row r="746" spans="2:4">
      <c r="B746" s="203" t="s">
        <v>3665</v>
      </c>
      <c r="C746" s="133">
        <v>0</v>
      </c>
      <c r="D746" s="133">
        <v>29713000</v>
      </c>
    </row>
    <row r="747" spans="2:4">
      <c r="B747" s="204" t="s">
        <v>3968</v>
      </c>
      <c r="C747" s="133">
        <v>0</v>
      </c>
      <c r="D747" s="133">
        <v>0</v>
      </c>
    </row>
    <row r="748" spans="2:4">
      <c r="B748" s="203" t="s">
        <v>3967</v>
      </c>
      <c r="C748" s="133">
        <v>0</v>
      </c>
      <c r="D748" s="133">
        <v>0</v>
      </c>
    </row>
    <row r="749" spans="2:4">
      <c r="B749" s="204" t="s">
        <v>2612</v>
      </c>
      <c r="C749" s="133">
        <v>141818653</v>
      </c>
      <c r="D749" s="133">
        <v>82862214.129999995</v>
      </c>
    </row>
    <row r="750" spans="2:4">
      <c r="B750" s="203" t="s">
        <v>2613</v>
      </c>
      <c r="C750" s="133">
        <v>141818653</v>
      </c>
      <c r="D750" s="133">
        <v>82862214.129999995</v>
      </c>
    </row>
    <row r="751" spans="2:4">
      <c r="B751" s="204" t="s">
        <v>3966</v>
      </c>
      <c r="C751" s="133">
        <v>0</v>
      </c>
      <c r="D751" s="133">
        <v>0</v>
      </c>
    </row>
    <row r="752" spans="2:4">
      <c r="B752" s="203" t="s">
        <v>3965</v>
      </c>
      <c r="C752" s="133">
        <v>0</v>
      </c>
      <c r="D752" s="133">
        <v>0</v>
      </c>
    </row>
    <row r="753" spans="2:4">
      <c r="B753" s="204" t="s">
        <v>3964</v>
      </c>
      <c r="C753" s="133">
        <v>0</v>
      </c>
      <c r="D753" s="133">
        <v>0</v>
      </c>
    </row>
    <row r="754" spans="2:4">
      <c r="B754" s="203" t="s">
        <v>3963</v>
      </c>
      <c r="C754" s="133">
        <v>0</v>
      </c>
      <c r="D754" s="133">
        <v>0</v>
      </c>
    </row>
    <row r="755" spans="2:4">
      <c r="B755" s="204" t="s">
        <v>2614</v>
      </c>
      <c r="C755" s="133">
        <v>227424974</v>
      </c>
      <c r="D755" s="133">
        <v>62000000</v>
      </c>
    </row>
    <row r="756" spans="2:4">
      <c r="B756" s="203" t="s">
        <v>2615</v>
      </c>
      <c r="C756" s="133">
        <v>227424974</v>
      </c>
      <c r="D756" s="133">
        <v>62000000</v>
      </c>
    </row>
    <row r="757" spans="2:4">
      <c r="B757" s="204" t="s">
        <v>3962</v>
      </c>
      <c r="C757" s="133">
        <v>0</v>
      </c>
      <c r="D757" s="133">
        <v>0</v>
      </c>
    </row>
    <row r="758" spans="2:4">
      <c r="B758" s="203" t="s">
        <v>3961</v>
      </c>
      <c r="C758" s="133">
        <v>0</v>
      </c>
      <c r="D758" s="133">
        <v>0</v>
      </c>
    </row>
    <row r="759" spans="2:4">
      <c r="B759" s="204" t="s">
        <v>3112</v>
      </c>
      <c r="C759" s="133">
        <v>10326196</v>
      </c>
      <c r="D759" s="133">
        <v>0</v>
      </c>
    </row>
    <row r="760" spans="2:4">
      <c r="B760" s="203" t="s">
        <v>3113</v>
      </c>
      <c r="C760" s="133">
        <v>10326196</v>
      </c>
      <c r="D760" s="133">
        <v>0</v>
      </c>
    </row>
    <row r="761" spans="2:4">
      <c r="B761" s="204" t="s">
        <v>3960</v>
      </c>
      <c r="C761" s="133">
        <v>0</v>
      </c>
      <c r="D761" s="133">
        <v>0</v>
      </c>
    </row>
    <row r="762" spans="2:4">
      <c r="B762" s="203" t="s">
        <v>3959</v>
      </c>
      <c r="C762" s="133">
        <v>0</v>
      </c>
      <c r="D762" s="133">
        <v>0</v>
      </c>
    </row>
    <row r="763" spans="2:4">
      <c r="B763" s="204" t="s">
        <v>3958</v>
      </c>
      <c r="C763" s="133">
        <v>0</v>
      </c>
      <c r="D763" s="133">
        <v>0</v>
      </c>
    </row>
    <row r="764" spans="2:4">
      <c r="B764" s="203" t="s">
        <v>3957</v>
      </c>
      <c r="C764" s="133">
        <v>0</v>
      </c>
      <c r="D764" s="133">
        <v>0</v>
      </c>
    </row>
    <row r="765" spans="2:4">
      <c r="B765" s="204" t="s">
        <v>363</v>
      </c>
      <c r="C765" s="133">
        <v>109863228</v>
      </c>
      <c r="D765" s="133">
        <v>38242470.93</v>
      </c>
    </row>
    <row r="766" spans="2:4">
      <c r="B766" s="203" t="s">
        <v>703</v>
      </c>
      <c r="C766" s="133">
        <v>109863228</v>
      </c>
      <c r="D766" s="133">
        <v>38242470.93</v>
      </c>
    </row>
    <row r="767" spans="2:4">
      <c r="B767" s="204" t="s">
        <v>3424</v>
      </c>
      <c r="C767" s="133">
        <v>0</v>
      </c>
      <c r="D767" s="133">
        <v>14422574.66</v>
      </c>
    </row>
    <row r="768" spans="2:4">
      <c r="B768" s="203" t="s">
        <v>3425</v>
      </c>
      <c r="C768" s="133">
        <v>0</v>
      </c>
      <c r="D768" s="133">
        <v>14422574.66</v>
      </c>
    </row>
    <row r="769" spans="2:4">
      <c r="B769" s="204" t="s">
        <v>3114</v>
      </c>
      <c r="C769" s="133">
        <v>8253326</v>
      </c>
      <c r="D769" s="133">
        <v>0</v>
      </c>
    </row>
    <row r="770" spans="2:4">
      <c r="B770" s="203" t="s">
        <v>3115</v>
      </c>
      <c r="C770" s="133">
        <v>8253326</v>
      </c>
      <c r="D770" s="133">
        <v>0</v>
      </c>
    </row>
    <row r="771" spans="2:4">
      <c r="B771" s="204" t="s">
        <v>1077</v>
      </c>
      <c r="C771" s="133">
        <v>124100127</v>
      </c>
      <c r="D771" s="133">
        <v>82953336.420000002</v>
      </c>
    </row>
    <row r="772" spans="2:4">
      <c r="B772" s="203" t="s">
        <v>1078</v>
      </c>
      <c r="C772" s="133">
        <v>124100127</v>
      </c>
      <c r="D772" s="133">
        <v>82953336.420000002</v>
      </c>
    </row>
    <row r="773" spans="2:4">
      <c r="B773" s="205" t="s">
        <v>283</v>
      </c>
      <c r="C773" s="135">
        <v>6479036</v>
      </c>
      <c r="D773" s="135">
        <v>219794320.31</v>
      </c>
    </row>
    <row r="774" spans="2:4">
      <c r="B774" s="204" t="s">
        <v>2541</v>
      </c>
      <c r="C774" s="133">
        <v>6479036</v>
      </c>
      <c r="D774" s="133">
        <v>10359421.699999999</v>
      </c>
    </row>
    <row r="775" spans="2:4">
      <c r="B775" s="203" t="s">
        <v>2542</v>
      </c>
      <c r="C775" s="133">
        <v>6479036</v>
      </c>
      <c r="D775" s="133">
        <v>10359421.699999999</v>
      </c>
    </row>
    <row r="776" spans="2:4">
      <c r="B776" s="204" t="s">
        <v>3054</v>
      </c>
      <c r="C776" s="133">
        <v>0</v>
      </c>
      <c r="D776" s="133">
        <v>167594346.33000001</v>
      </c>
    </row>
    <row r="777" spans="2:4">
      <c r="B777" s="203" t="s">
        <v>3589</v>
      </c>
      <c r="C777" s="133">
        <v>0</v>
      </c>
      <c r="D777" s="133">
        <v>167594346.33000001</v>
      </c>
    </row>
    <row r="778" spans="2:4">
      <c r="B778" s="204" t="s">
        <v>2988</v>
      </c>
      <c r="C778" s="133">
        <v>0</v>
      </c>
      <c r="D778" s="133">
        <v>41840552.280000001</v>
      </c>
    </row>
    <row r="779" spans="2:4">
      <c r="B779" s="203" t="s">
        <v>3665</v>
      </c>
      <c r="C779" s="133">
        <v>0</v>
      </c>
      <c r="D779" s="133">
        <v>41840552.280000001</v>
      </c>
    </row>
    <row r="780" spans="2:4">
      <c r="B780" s="205" t="s">
        <v>284</v>
      </c>
      <c r="C780" s="135">
        <v>180750000</v>
      </c>
      <c r="D780" s="135">
        <v>0</v>
      </c>
    </row>
    <row r="781" spans="2:4">
      <c r="B781" s="204" t="s">
        <v>354</v>
      </c>
      <c r="C781" s="133">
        <v>180750000</v>
      </c>
      <c r="D781" s="133">
        <v>0</v>
      </c>
    </row>
    <row r="782" spans="2:4">
      <c r="B782" s="203" t="s">
        <v>694</v>
      </c>
      <c r="C782" s="133">
        <v>180750000</v>
      </c>
      <c r="D782" s="133">
        <v>0</v>
      </c>
    </row>
    <row r="783" spans="2:4">
      <c r="B783" s="205" t="s">
        <v>285</v>
      </c>
      <c r="C783" s="135">
        <v>130263116</v>
      </c>
      <c r="D783" s="135">
        <v>0</v>
      </c>
    </row>
    <row r="784" spans="2:4">
      <c r="B784" s="204" t="s">
        <v>353</v>
      </c>
      <c r="C784" s="133">
        <v>63658116</v>
      </c>
      <c r="D784" s="133">
        <v>0</v>
      </c>
    </row>
    <row r="785" spans="2:4">
      <c r="B785" s="203" t="s">
        <v>693</v>
      </c>
      <c r="C785" s="133">
        <v>63658116</v>
      </c>
      <c r="D785" s="133">
        <v>0</v>
      </c>
    </row>
    <row r="786" spans="2:4">
      <c r="B786" s="204" t="s">
        <v>354</v>
      </c>
      <c r="C786" s="133">
        <v>66605000</v>
      </c>
      <c r="D786" s="133">
        <v>0</v>
      </c>
    </row>
    <row r="787" spans="2:4">
      <c r="B787" s="203" t="s">
        <v>694</v>
      </c>
      <c r="C787" s="133">
        <v>66605000</v>
      </c>
      <c r="D787" s="133">
        <v>0</v>
      </c>
    </row>
    <row r="788" spans="2:4">
      <c r="B788" s="206" t="s">
        <v>364</v>
      </c>
      <c r="C788" s="133">
        <v>617195655</v>
      </c>
      <c r="D788" s="133">
        <v>520772492.11000001</v>
      </c>
    </row>
    <row r="789" spans="2:4">
      <c r="B789" s="205" t="s">
        <v>281</v>
      </c>
      <c r="C789" s="135">
        <v>435947524</v>
      </c>
      <c r="D789" s="135">
        <v>439696044.74000001</v>
      </c>
    </row>
    <row r="790" spans="2:4">
      <c r="B790" s="204" t="s">
        <v>1188</v>
      </c>
      <c r="C790" s="133">
        <v>11075727</v>
      </c>
      <c r="D790" s="133">
        <v>0</v>
      </c>
    </row>
    <row r="791" spans="2:4">
      <c r="B791" s="203" t="s">
        <v>1189</v>
      </c>
      <c r="C791" s="133">
        <v>11075727</v>
      </c>
      <c r="D791" s="133">
        <v>0</v>
      </c>
    </row>
    <row r="792" spans="2:4">
      <c r="B792" s="204" t="s">
        <v>1190</v>
      </c>
      <c r="C792" s="133">
        <v>4612045</v>
      </c>
      <c r="D792" s="133">
        <v>0</v>
      </c>
    </row>
    <row r="793" spans="2:4">
      <c r="B793" s="203" t="s">
        <v>1191</v>
      </c>
      <c r="C793" s="133">
        <v>4612045</v>
      </c>
      <c r="D793" s="133">
        <v>0</v>
      </c>
    </row>
    <row r="794" spans="2:4">
      <c r="B794" s="204" t="s">
        <v>365</v>
      </c>
      <c r="C794" s="133">
        <v>1427920</v>
      </c>
      <c r="D794" s="133">
        <v>0</v>
      </c>
    </row>
    <row r="795" spans="2:4">
      <c r="B795" s="203" t="s">
        <v>704</v>
      </c>
      <c r="C795" s="133">
        <v>1427920</v>
      </c>
      <c r="D795" s="133">
        <v>0</v>
      </c>
    </row>
    <row r="796" spans="2:4">
      <c r="B796" s="204" t="s">
        <v>2769</v>
      </c>
      <c r="C796" s="133">
        <v>29813568</v>
      </c>
      <c r="D796" s="133">
        <v>18825309.73</v>
      </c>
    </row>
    <row r="797" spans="2:4">
      <c r="B797" s="203" t="s">
        <v>2616</v>
      </c>
      <c r="C797" s="133">
        <v>29813568</v>
      </c>
      <c r="D797" s="133">
        <v>18825309.73</v>
      </c>
    </row>
    <row r="798" spans="2:4">
      <c r="B798" s="204" t="s">
        <v>366</v>
      </c>
      <c r="C798" s="133">
        <v>323502</v>
      </c>
      <c r="D798" s="133">
        <v>0</v>
      </c>
    </row>
    <row r="799" spans="2:4">
      <c r="B799" s="203" t="s">
        <v>705</v>
      </c>
      <c r="C799" s="133">
        <v>323502</v>
      </c>
      <c r="D799" s="133">
        <v>0</v>
      </c>
    </row>
    <row r="800" spans="2:4">
      <c r="B800" s="204" t="s">
        <v>3532</v>
      </c>
      <c r="C800" s="133">
        <v>0</v>
      </c>
      <c r="D800" s="133">
        <v>9884076.4199999999</v>
      </c>
    </row>
    <row r="801" spans="2:4">
      <c r="B801" s="203" t="s">
        <v>3533</v>
      </c>
      <c r="C801" s="133">
        <v>0</v>
      </c>
      <c r="D801" s="133">
        <v>9884076.4199999999</v>
      </c>
    </row>
    <row r="802" spans="2:4">
      <c r="B802" s="204" t="s">
        <v>2770</v>
      </c>
      <c r="C802" s="133">
        <v>19672786</v>
      </c>
      <c r="D802" s="133">
        <v>0</v>
      </c>
    </row>
    <row r="803" spans="2:4">
      <c r="B803" s="203" t="s">
        <v>2617</v>
      </c>
      <c r="C803" s="133">
        <v>19672786</v>
      </c>
      <c r="D803" s="133">
        <v>0</v>
      </c>
    </row>
    <row r="804" spans="2:4">
      <c r="B804" s="204" t="s">
        <v>1192</v>
      </c>
      <c r="C804" s="133">
        <v>6606206</v>
      </c>
      <c r="D804" s="133">
        <v>0</v>
      </c>
    </row>
    <row r="805" spans="2:4">
      <c r="B805" s="203" t="s">
        <v>1193</v>
      </c>
      <c r="C805" s="133">
        <v>6606206</v>
      </c>
      <c r="D805" s="133">
        <v>0</v>
      </c>
    </row>
    <row r="806" spans="2:4">
      <c r="B806" s="204" t="s">
        <v>1194</v>
      </c>
      <c r="C806" s="133">
        <v>12313456</v>
      </c>
      <c r="D806" s="133">
        <v>0</v>
      </c>
    </row>
    <row r="807" spans="2:4">
      <c r="B807" s="203" t="s">
        <v>1195</v>
      </c>
      <c r="C807" s="133">
        <v>12313456</v>
      </c>
      <c r="D807" s="133">
        <v>0</v>
      </c>
    </row>
    <row r="808" spans="2:4">
      <c r="B808" s="204" t="s">
        <v>1432</v>
      </c>
      <c r="C808" s="133">
        <v>6755494</v>
      </c>
      <c r="D808" s="133">
        <v>1539098.81</v>
      </c>
    </row>
    <row r="809" spans="2:4">
      <c r="B809" s="203" t="s">
        <v>1433</v>
      </c>
      <c r="C809" s="133">
        <v>6755494</v>
      </c>
      <c r="D809" s="133">
        <v>1539098.81</v>
      </c>
    </row>
    <row r="810" spans="2:4">
      <c r="B810" s="204" t="s">
        <v>1434</v>
      </c>
      <c r="C810" s="133">
        <v>6755494</v>
      </c>
      <c r="D810" s="133">
        <v>1539098.8</v>
      </c>
    </row>
    <row r="811" spans="2:4">
      <c r="B811" s="203" t="s">
        <v>1435</v>
      </c>
      <c r="C811" s="133">
        <v>6755494</v>
      </c>
      <c r="D811" s="133">
        <v>1539098.8</v>
      </c>
    </row>
    <row r="812" spans="2:4">
      <c r="B812" s="204" t="s">
        <v>1436</v>
      </c>
      <c r="C812" s="133">
        <v>4785373</v>
      </c>
      <c r="D812" s="133">
        <v>1083405.71</v>
      </c>
    </row>
    <row r="813" spans="2:4">
      <c r="B813" s="203" t="s">
        <v>1437</v>
      </c>
      <c r="C813" s="133">
        <v>4785373</v>
      </c>
      <c r="D813" s="133">
        <v>1083405.71</v>
      </c>
    </row>
    <row r="814" spans="2:4">
      <c r="B814" s="204" t="s">
        <v>1438</v>
      </c>
      <c r="C814" s="133">
        <v>6755494</v>
      </c>
      <c r="D814" s="133">
        <v>1494129.24</v>
      </c>
    </row>
    <row r="815" spans="2:4">
      <c r="B815" s="203" t="s">
        <v>1439</v>
      </c>
      <c r="C815" s="133">
        <v>6755494</v>
      </c>
      <c r="D815" s="133">
        <v>1494129.24</v>
      </c>
    </row>
    <row r="816" spans="2:4">
      <c r="B816" s="204" t="s">
        <v>1440</v>
      </c>
      <c r="C816" s="133">
        <v>6755494</v>
      </c>
      <c r="D816" s="133">
        <v>1519098.8</v>
      </c>
    </row>
    <row r="817" spans="2:4">
      <c r="B817" s="203" t="s">
        <v>1441</v>
      </c>
      <c r="C817" s="133">
        <v>6755494</v>
      </c>
      <c r="D817" s="133">
        <v>1519098.8</v>
      </c>
    </row>
    <row r="818" spans="2:4">
      <c r="B818" s="204" t="s">
        <v>1442</v>
      </c>
      <c r="C818" s="133">
        <v>4785373</v>
      </c>
      <c r="D818" s="133">
        <v>0</v>
      </c>
    </row>
    <row r="819" spans="2:4">
      <c r="B819" s="203" t="s">
        <v>1443</v>
      </c>
      <c r="C819" s="133">
        <v>4785373</v>
      </c>
      <c r="D819" s="133">
        <v>0</v>
      </c>
    </row>
    <row r="820" spans="2:4">
      <c r="B820" s="204" t="s">
        <v>1444</v>
      </c>
      <c r="C820" s="133">
        <v>11249055</v>
      </c>
      <c r="D820" s="133">
        <v>0</v>
      </c>
    </row>
    <row r="821" spans="2:4">
      <c r="B821" s="203" t="s">
        <v>1445</v>
      </c>
      <c r="C821" s="133">
        <v>11249055</v>
      </c>
      <c r="D821" s="133">
        <v>0</v>
      </c>
    </row>
    <row r="822" spans="2:4">
      <c r="B822" s="204" t="s">
        <v>1446</v>
      </c>
      <c r="C822" s="133">
        <v>11249055</v>
      </c>
      <c r="D822" s="133">
        <v>0</v>
      </c>
    </row>
    <row r="823" spans="2:4">
      <c r="B823" s="203" t="s">
        <v>1447</v>
      </c>
      <c r="C823" s="133">
        <v>11249055</v>
      </c>
      <c r="D823" s="133">
        <v>0</v>
      </c>
    </row>
    <row r="824" spans="2:4">
      <c r="B824" s="204" t="s">
        <v>1448</v>
      </c>
      <c r="C824" s="133">
        <v>11249055</v>
      </c>
      <c r="D824" s="133">
        <v>0</v>
      </c>
    </row>
    <row r="825" spans="2:4">
      <c r="B825" s="203" t="s">
        <v>1449</v>
      </c>
      <c r="C825" s="133">
        <v>11249055</v>
      </c>
      <c r="D825" s="133">
        <v>0</v>
      </c>
    </row>
    <row r="826" spans="2:4">
      <c r="B826" s="204" t="s">
        <v>1450</v>
      </c>
      <c r="C826" s="133">
        <v>6755494</v>
      </c>
      <c r="D826" s="133">
        <v>0</v>
      </c>
    </row>
    <row r="827" spans="2:4">
      <c r="B827" s="203" t="s">
        <v>1451</v>
      </c>
      <c r="C827" s="133">
        <v>6755494</v>
      </c>
      <c r="D827" s="133">
        <v>0</v>
      </c>
    </row>
    <row r="828" spans="2:4">
      <c r="B828" s="204" t="s">
        <v>367</v>
      </c>
      <c r="C828" s="133">
        <v>46629417</v>
      </c>
      <c r="D828" s="133">
        <v>14422870.890000001</v>
      </c>
    </row>
    <row r="829" spans="2:4">
      <c r="B829" s="203" t="s">
        <v>706</v>
      </c>
      <c r="C829" s="133">
        <v>46629417</v>
      </c>
      <c r="D829" s="133">
        <v>14422870.890000001</v>
      </c>
    </row>
    <row r="830" spans="2:4">
      <c r="B830" s="204" t="s">
        <v>3701</v>
      </c>
      <c r="C830" s="133">
        <v>0</v>
      </c>
      <c r="D830" s="133">
        <v>11876851.35</v>
      </c>
    </row>
    <row r="831" spans="2:4">
      <c r="B831" s="203" t="s">
        <v>3700</v>
      </c>
      <c r="C831" s="133">
        <v>0</v>
      </c>
      <c r="D831" s="133">
        <v>11876851.35</v>
      </c>
    </row>
    <row r="832" spans="2:4">
      <c r="B832" s="204" t="s">
        <v>3664</v>
      </c>
      <c r="C832" s="133">
        <v>0</v>
      </c>
      <c r="D832" s="133">
        <v>0</v>
      </c>
    </row>
    <row r="833" spans="2:4">
      <c r="B833" s="203" t="s">
        <v>3663</v>
      </c>
      <c r="C833" s="133">
        <v>0</v>
      </c>
      <c r="D833" s="133">
        <v>0</v>
      </c>
    </row>
    <row r="834" spans="2:4">
      <c r="B834" s="204" t="s">
        <v>368</v>
      </c>
      <c r="C834" s="133">
        <v>17110090</v>
      </c>
      <c r="D834" s="133">
        <v>220692030.12</v>
      </c>
    </row>
    <row r="835" spans="2:4">
      <c r="B835" s="203" t="s">
        <v>707</v>
      </c>
      <c r="C835" s="133">
        <v>17110090</v>
      </c>
      <c r="D835" s="133">
        <v>220692030.12</v>
      </c>
    </row>
    <row r="836" spans="2:4">
      <c r="B836" s="204" t="s">
        <v>369</v>
      </c>
      <c r="C836" s="133">
        <v>11406726</v>
      </c>
      <c r="D836" s="133">
        <v>81893977.060000002</v>
      </c>
    </row>
    <row r="837" spans="2:4">
      <c r="B837" s="203" t="s">
        <v>708</v>
      </c>
      <c r="C837" s="133">
        <v>11406726</v>
      </c>
      <c r="D837" s="133">
        <v>81893977.060000002</v>
      </c>
    </row>
    <row r="838" spans="2:4">
      <c r="B838" s="204" t="s">
        <v>3662</v>
      </c>
      <c r="C838" s="133">
        <v>0</v>
      </c>
      <c r="D838" s="133">
        <v>0</v>
      </c>
    </row>
    <row r="839" spans="2:4">
      <c r="B839" s="203" t="s">
        <v>3661</v>
      </c>
      <c r="C839" s="133">
        <v>0</v>
      </c>
      <c r="D839" s="133">
        <v>0</v>
      </c>
    </row>
    <row r="840" spans="2:4">
      <c r="B840" s="204" t="s">
        <v>370</v>
      </c>
      <c r="C840" s="133">
        <v>63647720</v>
      </c>
      <c r="D840" s="133">
        <v>1335402</v>
      </c>
    </row>
    <row r="841" spans="2:4">
      <c r="B841" s="203" t="s">
        <v>709</v>
      </c>
      <c r="C841" s="133">
        <v>63647720</v>
      </c>
      <c r="D841" s="133">
        <v>1335402</v>
      </c>
    </row>
    <row r="842" spans="2:4">
      <c r="B842" s="204" t="s">
        <v>1502</v>
      </c>
      <c r="C842" s="133">
        <v>4785373</v>
      </c>
      <c r="D842" s="133">
        <v>0</v>
      </c>
    </row>
    <row r="843" spans="2:4">
      <c r="B843" s="203" t="s">
        <v>1503</v>
      </c>
      <c r="C843" s="133">
        <v>4785373</v>
      </c>
      <c r="D843" s="133">
        <v>0</v>
      </c>
    </row>
    <row r="844" spans="2:4">
      <c r="B844" s="204" t="s">
        <v>1504</v>
      </c>
      <c r="C844" s="133">
        <v>6755494</v>
      </c>
      <c r="D844" s="133">
        <v>0</v>
      </c>
    </row>
    <row r="845" spans="2:4">
      <c r="B845" s="203" t="s">
        <v>1505</v>
      </c>
      <c r="C845" s="133">
        <v>6755494</v>
      </c>
      <c r="D845" s="133">
        <v>0</v>
      </c>
    </row>
    <row r="846" spans="2:4">
      <c r="B846" s="204" t="s">
        <v>3956</v>
      </c>
      <c r="C846" s="133">
        <v>0</v>
      </c>
      <c r="D846" s="133">
        <v>0</v>
      </c>
    </row>
    <row r="847" spans="2:4">
      <c r="B847" s="203" t="s">
        <v>3955</v>
      </c>
      <c r="C847" s="133">
        <v>0</v>
      </c>
      <c r="D847" s="133">
        <v>0</v>
      </c>
    </row>
    <row r="848" spans="2:4">
      <c r="B848" s="204" t="s">
        <v>3954</v>
      </c>
      <c r="C848" s="133">
        <v>0</v>
      </c>
      <c r="D848" s="133">
        <v>0</v>
      </c>
    </row>
    <row r="849" spans="2:4">
      <c r="B849" s="203" t="s">
        <v>3953</v>
      </c>
      <c r="C849" s="133">
        <v>0</v>
      </c>
      <c r="D849" s="133">
        <v>0</v>
      </c>
    </row>
    <row r="850" spans="2:4">
      <c r="B850" s="204" t="s">
        <v>3952</v>
      </c>
      <c r="C850" s="133">
        <v>0</v>
      </c>
      <c r="D850" s="133">
        <v>0</v>
      </c>
    </row>
    <row r="851" spans="2:4">
      <c r="B851" s="203" t="s">
        <v>3951</v>
      </c>
      <c r="C851" s="133">
        <v>0</v>
      </c>
      <c r="D851" s="133">
        <v>0</v>
      </c>
    </row>
    <row r="852" spans="2:4">
      <c r="B852" s="204" t="s">
        <v>3950</v>
      </c>
      <c r="C852" s="133">
        <v>0</v>
      </c>
      <c r="D852" s="133">
        <v>0</v>
      </c>
    </row>
    <row r="853" spans="2:4">
      <c r="B853" s="203" t="s">
        <v>3949</v>
      </c>
      <c r="C853" s="133">
        <v>0</v>
      </c>
      <c r="D853" s="133">
        <v>0</v>
      </c>
    </row>
    <row r="854" spans="2:4">
      <c r="B854" s="204" t="s">
        <v>3660</v>
      </c>
      <c r="C854" s="133">
        <v>0</v>
      </c>
      <c r="D854" s="133">
        <v>0</v>
      </c>
    </row>
    <row r="855" spans="2:4">
      <c r="B855" s="203" t="s">
        <v>3659</v>
      </c>
      <c r="C855" s="133">
        <v>0</v>
      </c>
      <c r="D855" s="133">
        <v>0</v>
      </c>
    </row>
    <row r="856" spans="2:4">
      <c r="B856" s="204" t="s">
        <v>2990</v>
      </c>
      <c r="C856" s="133">
        <v>17615501</v>
      </c>
      <c r="D856" s="133">
        <v>11450076</v>
      </c>
    </row>
    <row r="857" spans="2:4">
      <c r="B857" s="203" t="s">
        <v>2991</v>
      </c>
      <c r="C857" s="133">
        <v>17615501</v>
      </c>
      <c r="D857" s="133">
        <v>11450076</v>
      </c>
    </row>
    <row r="858" spans="2:4">
      <c r="B858" s="204" t="s">
        <v>2992</v>
      </c>
      <c r="C858" s="133">
        <v>19672786</v>
      </c>
      <c r="D858" s="133">
        <v>0</v>
      </c>
    </row>
    <row r="859" spans="2:4">
      <c r="B859" s="203" t="s">
        <v>2993</v>
      </c>
      <c r="C859" s="133">
        <v>19672786</v>
      </c>
      <c r="D859" s="133">
        <v>0</v>
      </c>
    </row>
    <row r="860" spans="2:4">
      <c r="B860" s="204" t="s">
        <v>2994</v>
      </c>
      <c r="C860" s="133">
        <v>24044516</v>
      </c>
      <c r="D860" s="133">
        <v>0</v>
      </c>
    </row>
    <row r="861" spans="2:4">
      <c r="B861" s="203" t="s">
        <v>2995</v>
      </c>
      <c r="C861" s="133">
        <v>24044516</v>
      </c>
      <c r="D861" s="133">
        <v>0</v>
      </c>
    </row>
    <row r="862" spans="2:4">
      <c r="B862" s="204" t="s">
        <v>3116</v>
      </c>
      <c r="C862" s="133">
        <v>10909450</v>
      </c>
      <c r="D862" s="133">
        <v>0</v>
      </c>
    </row>
    <row r="863" spans="2:4">
      <c r="B863" s="203" t="s">
        <v>3117</v>
      </c>
      <c r="C863" s="133">
        <v>10909450</v>
      </c>
      <c r="D863" s="133">
        <v>0</v>
      </c>
    </row>
    <row r="864" spans="2:4">
      <c r="B864" s="204" t="s">
        <v>3118</v>
      </c>
      <c r="C864" s="133">
        <v>1661307</v>
      </c>
      <c r="D864" s="133">
        <v>0</v>
      </c>
    </row>
    <row r="865" spans="2:4">
      <c r="B865" s="203" t="s">
        <v>3119</v>
      </c>
      <c r="C865" s="133">
        <v>1661307</v>
      </c>
      <c r="D865" s="133">
        <v>0</v>
      </c>
    </row>
    <row r="866" spans="2:4">
      <c r="B866" s="204" t="s">
        <v>1079</v>
      </c>
      <c r="C866" s="133">
        <v>37095415</v>
      </c>
      <c r="D866" s="133">
        <v>32999908.229999997</v>
      </c>
    </row>
    <row r="867" spans="2:4">
      <c r="B867" s="203" t="s">
        <v>1080</v>
      </c>
      <c r="C867" s="133">
        <v>37095415</v>
      </c>
      <c r="D867" s="133">
        <v>32999908.229999997</v>
      </c>
    </row>
    <row r="868" spans="2:4">
      <c r="B868" s="204" t="s">
        <v>371</v>
      </c>
      <c r="C868" s="133">
        <v>11673138</v>
      </c>
      <c r="D868" s="133">
        <v>29140711.579999998</v>
      </c>
    </row>
    <row r="869" spans="2:4">
      <c r="B869" s="203" t="s">
        <v>710</v>
      </c>
      <c r="C869" s="133">
        <v>11673138</v>
      </c>
      <c r="D869" s="133">
        <v>29140711.579999998</v>
      </c>
    </row>
    <row r="870" spans="2:4">
      <c r="B870" s="205" t="s">
        <v>283</v>
      </c>
      <c r="C870" s="135">
        <v>881336</v>
      </c>
      <c r="D870" s="135">
        <v>0</v>
      </c>
    </row>
    <row r="871" spans="2:4">
      <c r="B871" s="204" t="s">
        <v>3120</v>
      </c>
      <c r="C871" s="133">
        <v>881336</v>
      </c>
      <c r="D871" s="133">
        <v>0</v>
      </c>
    </row>
    <row r="872" spans="2:4">
      <c r="B872" s="203" t="s">
        <v>2543</v>
      </c>
      <c r="C872" s="133">
        <v>881336</v>
      </c>
      <c r="D872" s="133">
        <v>0</v>
      </c>
    </row>
    <row r="873" spans="2:4">
      <c r="B873" s="204" t="s">
        <v>371</v>
      </c>
      <c r="C873" s="133">
        <v>0</v>
      </c>
      <c r="D873" s="133">
        <v>0</v>
      </c>
    </row>
    <row r="874" spans="2:4">
      <c r="B874" s="203" t="s">
        <v>710</v>
      </c>
      <c r="C874" s="133">
        <v>0</v>
      </c>
      <c r="D874" s="133">
        <v>0</v>
      </c>
    </row>
    <row r="875" spans="2:4">
      <c r="B875" s="205" t="s">
        <v>284</v>
      </c>
      <c r="C875" s="135">
        <v>180366795</v>
      </c>
      <c r="D875" s="135">
        <v>81076447.36999999</v>
      </c>
    </row>
    <row r="876" spans="2:4">
      <c r="B876" s="204" t="s">
        <v>327</v>
      </c>
      <c r="C876" s="133">
        <v>180366795</v>
      </c>
      <c r="D876" s="133">
        <v>81076447.36999999</v>
      </c>
    </row>
    <row r="877" spans="2:4">
      <c r="B877" s="203" t="s">
        <v>3415</v>
      </c>
      <c r="C877" s="133">
        <v>180366795</v>
      </c>
      <c r="D877" s="133">
        <v>81076447.36999999</v>
      </c>
    </row>
    <row r="878" spans="2:4">
      <c r="B878" s="206" t="s">
        <v>288</v>
      </c>
      <c r="C878" s="133">
        <v>730951255</v>
      </c>
      <c r="D878" s="133">
        <v>302958052.34000003</v>
      </c>
    </row>
    <row r="879" spans="2:4">
      <c r="B879" s="205" t="s">
        <v>281</v>
      </c>
      <c r="C879" s="135">
        <v>496777876</v>
      </c>
      <c r="D879" s="135">
        <v>189975110.61000001</v>
      </c>
    </row>
    <row r="880" spans="2:4">
      <c r="B880" s="204" t="s">
        <v>2544</v>
      </c>
      <c r="C880" s="133">
        <v>53986718</v>
      </c>
      <c r="D880" s="133">
        <v>0</v>
      </c>
    </row>
    <row r="881" spans="2:4">
      <c r="B881" s="203" t="s">
        <v>2545</v>
      </c>
      <c r="C881" s="133">
        <v>53986718</v>
      </c>
      <c r="D881" s="133">
        <v>0</v>
      </c>
    </row>
    <row r="882" spans="2:4">
      <c r="B882" s="204" t="s">
        <v>3470</v>
      </c>
      <c r="C882" s="133">
        <v>0</v>
      </c>
      <c r="D882" s="133">
        <v>6757544.6200000001</v>
      </c>
    </row>
    <row r="883" spans="2:4">
      <c r="B883" s="203" t="s">
        <v>3471</v>
      </c>
      <c r="C883" s="133">
        <v>0</v>
      </c>
      <c r="D883" s="133">
        <v>6757544.6200000001</v>
      </c>
    </row>
    <row r="884" spans="2:4">
      <c r="B884" s="204" t="s">
        <v>3588</v>
      </c>
      <c r="C884" s="133">
        <v>0</v>
      </c>
      <c r="D884" s="133">
        <v>0</v>
      </c>
    </row>
    <row r="885" spans="2:4">
      <c r="B885" s="203" t="s">
        <v>3587</v>
      </c>
      <c r="C885" s="133">
        <v>0</v>
      </c>
      <c r="D885" s="133">
        <v>0</v>
      </c>
    </row>
    <row r="886" spans="2:4">
      <c r="B886" s="204" t="s">
        <v>1196</v>
      </c>
      <c r="C886" s="133">
        <v>11075727</v>
      </c>
      <c r="D886" s="133">
        <v>0</v>
      </c>
    </row>
    <row r="887" spans="2:4">
      <c r="B887" s="203" t="s">
        <v>1197</v>
      </c>
      <c r="C887" s="133">
        <v>11075727</v>
      </c>
      <c r="D887" s="133">
        <v>0</v>
      </c>
    </row>
    <row r="888" spans="2:4">
      <c r="B888" s="204" t="s">
        <v>1198</v>
      </c>
      <c r="C888" s="133">
        <v>4612045</v>
      </c>
      <c r="D888" s="133">
        <v>0</v>
      </c>
    </row>
    <row r="889" spans="2:4">
      <c r="B889" s="203" t="s">
        <v>1199</v>
      </c>
      <c r="C889" s="133">
        <v>4612045</v>
      </c>
      <c r="D889" s="133">
        <v>0</v>
      </c>
    </row>
    <row r="890" spans="2:4">
      <c r="B890" s="204" t="s">
        <v>1200</v>
      </c>
      <c r="C890" s="133">
        <v>6582165</v>
      </c>
      <c r="D890" s="133">
        <v>0</v>
      </c>
    </row>
    <row r="891" spans="2:4">
      <c r="B891" s="203" t="s">
        <v>1201</v>
      </c>
      <c r="C891" s="133">
        <v>6582165</v>
      </c>
      <c r="D891" s="133">
        <v>0</v>
      </c>
    </row>
    <row r="892" spans="2:4">
      <c r="B892" s="204" t="s">
        <v>1202</v>
      </c>
      <c r="C892" s="133">
        <v>6582165</v>
      </c>
      <c r="D892" s="133">
        <v>0</v>
      </c>
    </row>
    <row r="893" spans="2:4">
      <c r="B893" s="203" t="s">
        <v>1203</v>
      </c>
      <c r="C893" s="133">
        <v>6582165</v>
      </c>
      <c r="D893" s="133">
        <v>0</v>
      </c>
    </row>
    <row r="894" spans="2:4">
      <c r="B894" s="204" t="s">
        <v>1204</v>
      </c>
      <c r="C894" s="133">
        <v>4612045</v>
      </c>
      <c r="D894" s="133">
        <v>0</v>
      </c>
    </row>
    <row r="895" spans="2:4">
      <c r="B895" s="203" t="s">
        <v>1205</v>
      </c>
      <c r="C895" s="133">
        <v>4612045</v>
      </c>
      <c r="D895" s="133">
        <v>0</v>
      </c>
    </row>
    <row r="896" spans="2:4">
      <c r="B896" s="204" t="s">
        <v>1206</v>
      </c>
      <c r="C896" s="133">
        <v>11075727</v>
      </c>
      <c r="D896" s="133">
        <v>0</v>
      </c>
    </row>
    <row r="897" spans="2:4">
      <c r="B897" s="203" t="s">
        <v>1207</v>
      </c>
      <c r="C897" s="133">
        <v>11075727</v>
      </c>
      <c r="D897" s="133">
        <v>0</v>
      </c>
    </row>
    <row r="898" spans="2:4">
      <c r="B898" s="204" t="s">
        <v>1208</v>
      </c>
      <c r="C898" s="133">
        <v>6582165</v>
      </c>
      <c r="D898" s="133">
        <v>0</v>
      </c>
    </row>
    <row r="899" spans="2:4">
      <c r="B899" s="203" t="s">
        <v>1209</v>
      </c>
      <c r="C899" s="133">
        <v>6582165</v>
      </c>
      <c r="D899" s="133">
        <v>0</v>
      </c>
    </row>
    <row r="900" spans="2:4">
      <c r="B900" s="204" t="s">
        <v>1210</v>
      </c>
      <c r="C900" s="133">
        <v>11075727</v>
      </c>
      <c r="D900" s="133">
        <v>0</v>
      </c>
    </row>
    <row r="901" spans="2:4">
      <c r="B901" s="203" t="s">
        <v>1211</v>
      </c>
      <c r="C901" s="133">
        <v>11075727</v>
      </c>
      <c r="D901" s="133">
        <v>0</v>
      </c>
    </row>
    <row r="902" spans="2:4">
      <c r="B902" s="204" t="s">
        <v>1506</v>
      </c>
      <c r="C902" s="133">
        <v>6659723</v>
      </c>
      <c r="D902" s="133">
        <v>0</v>
      </c>
    </row>
    <row r="903" spans="2:4">
      <c r="B903" s="203" t="s">
        <v>1507</v>
      </c>
      <c r="C903" s="133">
        <v>6659723</v>
      </c>
      <c r="D903" s="133">
        <v>0</v>
      </c>
    </row>
    <row r="904" spans="2:4">
      <c r="B904" s="204" t="s">
        <v>1508</v>
      </c>
      <c r="C904" s="133">
        <v>4718384</v>
      </c>
      <c r="D904" s="133">
        <v>0</v>
      </c>
    </row>
    <row r="905" spans="2:4">
      <c r="B905" s="203" t="s">
        <v>1509</v>
      </c>
      <c r="C905" s="133">
        <v>4718384</v>
      </c>
      <c r="D905" s="133">
        <v>0</v>
      </c>
    </row>
    <row r="906" spans="2:4">
      <c r="B906" s="204" t="s">
        <v>1510</v>
      </c>
      <c r="C906" s="133">
        <v>4718384</v>
      </c>
      <c r="D906" s="133">
        <v>1077140.92</v>
      </c>
    </row>
    <row r="907" spans="2:4">
      <c r="B907" s="203" t="s">
        <v>1511</v>
      </c>
      <c r="C907" s="133">
        <v>4718384</v>
      </c>
      <c r="D907" s="133">
        <v>1077140.92</v>
      </c>
    </row>
    <row r="908" spans="2:4">
      <c r="B908" s="204" t="s">
        <v>1512</v>
      </c>
      <c r="C908" s="133">
        <v>4718384</v>
      </c>
      <c r="D908" s="133">
        <v>1077140.93</v>
      </c>
    </row>
    <row r="909" spans="2:4">
      <c r="B909" s="203" t="s">
        <v>1513</v>
      </c>
      <c r="C909" s="133">
        <v>4718384</v>
      </c>
      <c r="D909" s="133">
        <v>1077140.93</v>
      </c>
    </row>
    <row r="910" spans="2:4">
      <c r="B910" s="204" t="s">
        <v>3948</v>
      </c>
      <c r="C910" s="133">
        <v>0</v>
      </c>
      <c r="D910" s="133">
        <v>0</v>
      </c>
    </row>
    <row r="911" spans="2:4">
      <c r="B911" s="203" t="s">
        <v>3947</v>
      </c>
      <c r="C911" s="133">
        <v>0</v>
      </c>
      <c r="D911" s="133">
        <v>0</v>
      </c>
    </row>
    <row r="912" spans="2:4">
      <c r="B912" s="204" t="s">
        <v>3946</v>
      </c>
      <c r="C912" s="133">
        <v>0</v>
      </c>
      <c r="D912" s="133">
        <v>0</v>
      </c>
    </row>
    <row r="913" spans="2:4">
      <c r="B913" s="203" t="s">
        <v>3945</v>
      </c>
      <c r="C913" s="133">
        <v>0</v>
      </c>
      <c r="D913" s="133">
        <v>0</v>
      </c>
    </row>
    <row r="914" spans="2:4">
      <c r="B914" s="204" t="s">
        <v>3944</v>
      </c>
      <c r="C914" s="133">
        <v>0</v>
      </c>
      <c r="D914" s="133">
        <v>0</v>
      </c>
    </row>
    <row r="915" spans="2:4">
      <c r="B915" s="203" t="s">
        <v>3943</v>
      </c>
      <c r="C915" s="133">
        <v>0</v>
      </c>
      <c r="D915" s="133">
        <v>0</v>
      </c>
    </row>
    <row r="916" spans="2:4">
      <c r="B916" s="204" t="s">
        <v>372</v>
      </c>
      <c r="C916" s="133">
        <v>3761235</v>
      </c>
      <c r="D916" s="133">
        <v>0</v>
      </c>
    </row>
    <row r="917" spans="2:4">
      <c r="B917" s="203" t="s">
        <v>711</v>
      </c>
      <c r="C917" s="133">
        <v>3761235</v>
      </c>
      <c r="D917" s="133">
        <v>0</v>
      </c>
    </row>
    <row r="918" spans="2:4">
      <c r="B918" s="204" t="s">
        <v>3121</v>
      </c>
      <c r="C918" s="133">
        <v>14068616</v>
      </c>
      <c r="D918" s="133">
        <v>8507625.2400000002</v>
      </c>
    </row>
    <row r="919" spans="2:4">
      <c r="B919" s="203" t="s">
        <v>3122</v>
      </c>
      <c r="C919" s="133">
        <v>14068616</v>
      </c>
      <c r="D919" s="133">
        <v>8507625.2400000002</v>
      </c>
    </row>
    <row r="920" spans="2:4">
      <c r="B920" s="204" t="s">
        <v>3123</v>
      </c>
      <c r="C920" s="133">
        <v>27364844</v>
      </c>
      <c r="D920" s="133">
        <v>0</v>
      </c>
    </row>
    <row r="921" spans="2:4">
      <c r="B921" s="203" t="s">
        <v>3124</v>
      </c>
      <c r="C921" s="133">
        <v>27364844</v>
      </c>
      <c r="D921" s="133">
        <v>0</v>
      </c>
    </row>
    <row r="922" spans="2:4">
      <c r="B922" s="204" t="s">
        <v>3125</v>
      </c>
      <c r="C922" s="133">
        <v>18846960</v>
      </c>
      <c r="D922" s="133">
        <v>0</v>
      </c>
    </row>
    <row r="923" spans="2:4">
      <c r="B923" s="203" t="s">
        <v>3126</v>
      </c>
      <c r="C923" s="133">
        <v>18846960</v>
      </c>
      <c r="D923" s="133">
        <v>0</v>
      </c>
    </row>
    <row r="924" spans="2:4">
      <c r="B924" s="204" t="s">
        <v>3127</v>
      </c>
      <c r="C924" s="133">
        <v>43469467</v>
      </c>
      <c r="D924" s="133">
        <v>20000000</v>
      </c>
    </row>
    <row r="925" spans="2:4">
      <c r="B925" s="203" t="s">
        <v>3128</v>
      </c>
      <c r="C925" s="133">
        <v>43469467</v>
      </c>
      <c r="D925" s="133">
        <v>20000000</v>
      </c>
    </row>
    <row r="926" spans="2:4">
      <c r="B926" s="204" t="s">
        <v>373</v>
      </c>
      <c r="C926" s="133">
        <v>47401671</v>
      </c>
      <c r="D926" s="133">
        <v>0</v>
      </c>
    </row>
    <row r="927" spans="2:4">
      <c r="B927" s="203" t="s">
        <v>712</v>
      </c>
      <c r="C927" s="133">
        <v>47401671</v>
      </c>
      <c r="D927" s="133">
        <v>0</v>
      </c>
    </row>
    <row r="928" spans="2:4">
      <c r="B928" s="204" t="s">
        <v>1016</v>
      </c>
      <c r="C928" s="133">
        <v>6500000</v>
      </c>
      <c r="D928" s="133">
        <v>0</v>
      </c>
    </row>
    <row r="929" spans="2:4">
      <c r="B929" s="203" t="s">
        <v>1017</v>
      </c>
      <c r="C929" s="133">
        <v>6500000</v>
      </c>
      <c r="D929" s="133">
        <v>0</v>
      </c>
    </row>
    <row r="930" spans="2:4">
      <c r="B930" s="204" t="s">
        <v>2620</v>
      </c>
      <c r="C930" s="133">
        <v>13688816</v>
      </c>
      <c r="D930" s="133">
        <v>6780547.9299999997</v>
      </c>
    </row>
    <row r="931" spans="2:4">
      <c r="B931" s="203" t="s">
        <v>2621</v>
      </c>
      <c r="C931" s="133">
        <v>13688816</v>
      </c>
      <c r="D931" s="133">
        <v>6780547.9299999997</v>
      </c>
    </row>
    <row r="932" spans="2:4">
      <c r="B932" s="204" t="s">
        <v>3426</v>
      </c>
      <c r="C932" s="133">
        <v>0</v>
      </c>
      <c r="D932" s="133">
        <v>0</v>
      </c>
    </row>
    <row r="933" spans="2:4">
      <c r="B933" s="203" t="s">
        <v>3427</v>
      </c>
      <c r="C933" s="133">
        <v>0</v>
      </c>
      <c r="D933" s="133">
        <v>0</v>
      </c>
    </row>
    <row r="934" spans="2:4">
      <c r="B934" s="204" t="s">
        <v>3129</v>
      </c>
      <c r="C934" s="133">
        <v>25025236</v>
      </c>
      <c r="D934" s="133">
        <v>17950728.09</v>
      </c>
    </row>
    <row r="935" spans="2:4">
      <c r="B935" s="203" t="s">
        <v>3130</v>
      </c>
      <c r="C935" s="133">
        <v>25025236</v>
      </c>
      <c r="D935" s="133">
        <v>17950728.09</v>
      </c>
    </row>
    <row r="936" spans="2:4">
      <c r="B936" s="204" t="s">
        <v>3131</v>
      </c>
      <c r="C936" s="133">
        <v>3596254</v>
      </c>
      <c r="D936" s="133">
        <v>0</v>
      </c>
    </row>
    <row r="937" spans="2:4">
      <c r="B937" s="203" t="s">
        <v>3132</v>
      </c>
      <c r="C937" s="133">
        <v>3596254</v>
      </c>
      <c r="D937" s="133">
        <v>0</v>
      </c>
    </row>
    <row r="938" spans="2:4">
      <c r="B938" s="204" t="s">
        <v>3133</v>
      </c>
      <c r="C938" s="133">
        <v>3224770</v>
      </c>
      <c r="D938" s="133">
        <v>0</v>
      </c>
    </row>
    <row r="939" spans="2:4">
      <c r="B939" s="203" t="s">
        <v>3134</v>
      </c>
      <c r="C939" s="133">
        <v>3224770</v>
      </c>
      <c r="D939" s="133">
        <v>0</v>
      </c>
    </row>
    <row r="940" spans="2:4">
      <c r="B940" s="204" t="s">
        <v>3055</v>
      </c>
      <c r="C940" s="133">
        <v>16963601</v>
      </c>
      <c r="D940" s="133">
        <v>16900000</v>
      </c>
    </row>
    <row r="941" spans="2:4">
      <c r="B941" s="203" t="s">
        <v>3056</v>
      </c>
      <c r="C941" s="133">
        <v>16963601</v>
      </c>
      <c r="D941" s="133">
        <v>16900000</v>
      </c>
    </row>
    <row r="942" spans="2:4">
      <c r="B942" s="204" t="s">
        <v>3135</v>
      </c>
      <c r="C942" s="133">
        <v>30379220</v>
      </c>
      <c r="D942" s="133">
        <v>0</v>
      </c>
    </row>
    <row r="943" spans="2:4">
      <c r="B943" s="203" t="s">
        <v>3136</v>
      </c>
      <c r="C943" s="133">
        <v>30379220</v>
      </c>
      <c r="D943" s="133">
        <v>0</v>
      </c>
    </row>
    <row r="944" spans="2:4">
      <c r="B944" s="204" t="s">
        <v>3137</v>
      </c>
      <c r="C944" s="133">
        <v>27614814</v>
      </c>
      <c r="D944" s="133">
        <v>25603874.309999999</v>
      </c>
    </row>
    <row r="945" spans="2:4">
      <c r="B945" s="203" t="s">
        <v>3138</v>
      </c>
      <c r="C945" s="133">
        <v>27614814</v>
      </c>
      <c r="D945" s="133">
        <v>25603874.309999999</v>
      </c>
    </row>
    <row r="946" spans="2:4">
      <c r="B946" s="204" t="s">
        <v>3139</v>
      </c>
      <c r="C946" s="133">
        <v>4275812</v>
      </c>
      <c r="D946" s="133">
        <v>0</v>
      </c>
    </row>
    <row r="947" spans="2:4">
      <c r="B947" s="203" t="s">
        <v>3140</v>
      </c>
      <c r="C947" s="133">
        <v>4275812</v>
      </c>
      <c r="D947" s="133">
        <v>0</v>
      </c>
    </row>
    <row r="948" spans="2:4">
      <c r="B948" s="204" t="s">
        <v>3428</v>
      </c>
      <c r="C948" s="133">
        <v>0</v>
      </c>
      <c r="D948" s="133">
        <v>0</v>
      </c>
    </row>
    <row r="949" spans="2:4">
      <c r="B949" s="203" t="s">
        <v>3427</v>
      </c>
      <c r="C949" s="133">
        <v>0</v>
      </c>
      <c r="D949" s="133">
        <v>0</v>
      </c>
    </row>
    <row r="950" spans="2:4">
      <c r="B950" s="204" t="s">
        <v>374</v>
      </c>
      <c r="C950" s="133">
        <v>69496778</v>
      </c>
      <c r="D950" s="133">
        <v>85320508.569999993</v>
      </c>
    </row>
    <row r="951" spans="2:4">
      <c r="B951" s="203" t="s">
        <v>713</v>
      </c>
      <c r="C951" s="133">
        <v>69496778</v>
      </c>
      <c r="D951" s="133">
        <v>85320508.569999993</v>
      </c>
    </row>
    <row r="952" spans="2:4">
      <c r="B952" s="204" t="s">
        <v>3141</v>
      </c>
      <c r="C952" s="133">
        <v>4100423</v>
      </c>
      <c r="D952" s="133">
        <v>0</v>
      </c>
    </row>
    <row r="953" spans="2:4">
      <c r="B953" s="203" t="s">
        <v>3142</v>
      </c>
      <c r="C953" s="133">
        <v>4100423</v>
      </c>
      <c r="D953" s="133">
        <v>0</v>
      </c>
    </row>
    <row r="954" spans="2:4">
      <c r="B954" s="205" t="s">
        <v>283</v>
      </c>
      <c r="C954" s="135">
        <v>47840351</v>
      </c>
      <c r="D954" s="135">
        <v>0</v>
      </c>
    </row>
    <row r="955" spans="2:4">
      <c r="B955" s="204" t="s">
        <v>2771</v>
      </c>
      <c r="C955" s="133">
        <v>47840351</v>
      </c>
      <c r="D955" s="133">
        <v>0</v>
      </c>
    </row>
    <row r="956" spans="2:4">
      <c r="B956" s="203" t="s">
        <v>2566</v>
      </c>
      <c r="C956" s="133">
        <v>47840351</v>
      </c>
      <c r="D956" s="133">
        <v>0</v>
      </c>
    </row>
    <row r="957" spans="2:4">
      <c r="B957" s="204" t="s">
        <v>3472</v>
      </c>
      <c r="C957" s="133">
        <v>0</v>
      </c>
      <c r="D957" s="133">
        <v>0</v>
      </c>
    </row>
    <row r="958" spans="2:4">
      <c r="B958" s="203" t="s">
        <v>3473</v>
      </c>
      <c r="C958" s="133">
        <v>0</v>
      </c>
      <c r="D958" s="133">
        <v>0</v>
      </c>
    </row>
    <row r="959" spans="2:4">
      <c r="B959" s="205" t="s">
        <v>298</v>
      </c>
      <c r="C959" s="135">
        <v>186333028</v>
      </c>
      <c r="D959" s="135">
        <v>112982941.73</v>
      </c>
    </row>
    <row r="960" spans="2:4">
      <c r="B960" s="204" t="s">
        <v>2618</v>
      </c>
      <c r="C960" s="133">
        <v>186333028</v>
      </c>
      <c r="D960" s="133">
        <v>112982941.73</v>
      </c>
    </row>
    <row r="961" spans="2:4">
      <c r="B961" s="203" t="s">
        <v>2619</v>
      </c>
      <c r="C961" s="133">
        <v>186333028</v>
      </c>
      <c r="D961" s="133">
        <v>112982941.73</v>
      </c>
    </row>
    <row r="962" spans="2:4">
      <c r="B962" s="206" t="s">
        <v>375</v>
      </c>
      <c r="C962" s="133">
        <v>1289534134</v>
      </c>
      <c r="D962" s="133">
        <v>501415231.57999998</v>
      </c>
    </row>
    <row r="963" spans="2:4">
      <c r="B963" s="205" t="s">
        <v>281</v>
      </c>
      <c r="C963" s="135">
        <v>1289534134</v>
      </c>
      <c r="D963" s="135">
        <v>501415231.57999998</v>
      </c>
    </row>
    <row r="964" spans="2:4">
      <c r="B964" s="204" t="s">
        <v>1212</v>
      </c>
      <c r="C964" s="133">
        <v>11035275</v>
      </c>
      <c r="D964" s="133">
        <v>0</v>
      </c>
    </row>
    <row r="965" spans="2:4">
      <c r="B965" s="203" t="s">
        <v>1213</v>
      </c>
      <c r="C965" s="133">
        <v>11035275</v>
      </c>
      <c r="D965" s="133">
        <v>0</v>
      </c>
    </row>
    <row r="966" spans="2:4">
      <c r="B966" s="204" t="s">
        <v>1214</v>
      </c>
      <c r="C966" s="133">
        <v>4595200</v>
      </c>
      <c r="D966" s="133">
        <v>0</v>
      </c>
    </row>
    <row r="967" spans="2:4">
      <c r="B967" s="203" t="s">
        <v>1215</v>
      </c>
      <c r="C967" s="133">
        <v>4595200</v>
      </c>
      <c r="D967" s="133">
        <v>0</v>
      </c>
    </row>
    <row r="968" spans="2:4">
      <c r="B968" s="204" t="s">
        <v>1216</v>
      </c>
      <c r="C968" s="133">
        <v>6558125</v>
      </c>
      <c r="D968" s="133">
        <v>0</v>
      </c>
    </row>
    <row r="969" spans="2:4">
      <c r="B969" s="203" t="s">
        <v>1217</v>
      </c>
      <c r="C969" s="133">
        <v>6558125</v>
      </c>
      <c r="D969" s="133">
        <v>0</v>
      </c>
    </row>
    <row r="970" spans="2:4">
      <c r="B970" s="204" t="s">
        <v>2772</v>
      </c>
      <c r="C970" s="133">
        <v>11035275</v>
      </c>
      <c r="D970" s="133">
        <v>0</v>
      </c>
    </row>
    <row r="971" spans="2:4">
      <c r="B971" s="203" t="s">
        <v>1218</v>
      </c>
      <c r="C971" s="133">
        <v>11035275</v>
      </c>
      <c r="D971" s="133">
        <v>0</v>
      </c>
    </row>
    <row r="972" spans="2:4">
      <c r="B972" s="204" t="s">
        <v>376</v>
      </c>
      <c r="C972" s="133">
        <v>242940000</v>
      </c>
      <c r="D972" s="133">
        <v>19888640.290000003</v>
      </c>
    </row>
    <row r="973" spans="2:4">
      <c r="B973" s="203" t="s">
        <v>714</v>
      </c>
      <c r="C973" s="133">
        <v>242940000</v>
      </c>
      <c r="D973" s="133">
        <v>19888640.290000003</v>
      </c>
    </row>
    <row r="974" spans="2:4">
      <c r="B974" s="204" t="s">
        <v>1219</v>
      </c>
      <c r="C974" s="133">
        <v>4595200</v>
      </c>
      <c r="D974" s="133">
        <v>0</v>
      </c>
    </row>
    <row r="975" spans="2:4">
      <c r="B975" s="203" t="s">
        <v>1220</v>
      </c>
      <c r="C975" s="133">
        <v>4595200</v>
      </c>
      <c r="D975" s="133">
        <v>0</v>
      </c>
    </row>
    <row r="976" spans="2:4">
      <c r="B976" s="204" t="s">
        <v>1221</v>
      </c>
      <c r="C976" s="133">
        <v>4595200</v>
      </c>
      <c r="D976" s="133">
        <v>0</v>
      </c>
    </row>
    <row r="977" spans="2:4">
      <c r="B977" s="203" t="s">
        <v>1222</v>
      </c>
      <c r="C977" s="133">
        <v>4595200</v>
      </c>
      <c r="D977" s="133">
        <v>0</v>
      </c>
    </row>
    <row r="978" spans="2:4">
      <c r="B978" s="204" t="s">
        <v>2773</v>
      </c>
      <c r="C978" s="133">
        <v>4595200</v>
      </c>
      <c r="D978" s="133">
        <v>0</v>
      </c>
    </row>
    <row r="979" spans="2:4">
      <c r="B979" s="203" t="s">
        <v>1223</v>
      </c>
      <c r="C979" s="133">
        <v>4595200</v>
      </c>
      <c r="D979" s="133">
        <v>0</v>
      </c>
    </row>
    <row r="980" spans="2:4">
      <c r="B980" s="204" t="s">
        <v>1224</v>
      </c>
      <c r="C980" s="133">
        <v>12313456</v>
      </c>
      <c r="D980" s="133">
        <v>3078364.12</v>
      </c>
    </row>
    <row r="981" spans="2:4">
      <c r="B981" s="203" t="s">
        <v>1225</v>
      </c>
      <c r="C981" s="133">
        <v>12313456</v>
      </c>
      <c r="D981" s="133">
        <v>3078364.12</v>
      </c>
    </row>
    <row r="982" spans="2:4">
      <c r="B982" s="204" t="s">
        <v>377</v>
      </c>
      <c r="C982" s="133">
        <v>42419829</v>
      </c>
      <c r="D982" s="133">
        <v>21436109.859999999</v>
      </c>
    </row>
    <row r="983" spans="2:4">
      <c r="B983" s="203" t="s">
        <v>715</v>
      </c>
      <c r="C983" s="133">
        <v>42419829</v>
      </c>
      <c r="D983" s="133">
        <v>21436109.859999999</v>
      </c>
    </row>
    <row r="984" spans="2:4">
      <c r="B984" s="204" t="s">
        <v>378</v>
      </c>
      <c r="C984" s="133">
        <v>223614962</v>
      </c>
      <c r="D984" s="133">
        <v>9824400</v>
      </c>
    </row>
    <row r="985" spans="2:4">
      <c r="B985" s="203" t="s">
        <v>716</v>
      </c>
      <c r="C985" s="133">
        <v>223614962</v>
      </c>
      <c r="D985" s="133">
        <v>9824400</v>
      </c>
    </row>
    <row r="986" spans="2:4">
      <c r="B986" s="204" t="s">
        <v>1018</v>
      </c>
      <c r="C986" s="133">
        <v>567772</v>
      </c>
      <c r="D986" s="133">
        <v>0</v>
      </c>
    </row>
    <row r="987" spans="2:4">
      <c r="B987" s="203" t="s">
        <v>1019</v>
      </c>
      <c r="C987" s="133">
        <v>567772</v>
      </c>
      <c r="D987" s="133">
        <v>0</v>
      </c>
    </row>
    <row r="988" spans="2:4">
      <c r="B988" s="204" t="s">
        <v>1514</v>
      </c>
      <c r="C988" s="133">
        <v>4768626</v>
      </c>
      <c r="D988" s="133">
        <v>0</v>
      </c>
    </row>
    <row r="989" spans="2:4">
      <c r="B989" s="203" t="s">
        <v>1515</v>
      </c>
      <c r="C989" s="133">
        <v>4768626</v>
      </c>
      <c r="D989" s="133">
        <v>0</v>
      </c>
    </row>
    <row r="990" spans="2:4">
      <c r="B990" s="203" t="s">
        <v>3942</v>
      </c>
      <c r="C990" s="133">
        <v>0</v>
      </c>
      <c r="D990" s="133">
        <v>0</v>
      </c>
    </row>
    <row r="991" spans="2:4">
      <c r="B991" s="204" t="s">
        <v>2774</v>
      </c>
      <c r="C991" s="133">
        <v>4768626</v>
      </c>
      <c r="D991" s="133">
        <v>1072940.79</v>
      </c>
    </row>
    <row r="992" spans="2:4">
      <c r="B992" s="203" t="s">
        <v>1516</v>
      </c>
      <c r="C992" s="133">
        <v>4768626</v>
      </c>
      <c r="D992" s="133">
        <v>1072940.79</v>
      </c>
    </row>
    <row r="993" spans="2:4">
      <c r="B993" s="203" t="s">
        <v>3941</v>
      </c>
      <c r="C993" s="133">
        <v>0</v>
      </c>
      <c r="D993" s="133">
        <v>0</v>
      </c>
    </row>
    <row r="994" spans="2:4">
      <c r="B994" s="204" t="s">
        <v>379</v>
      </c>
      <c r="C994" s="133">
        <v>1627563</v>
      </c>
      <c r="D994" s="133">
        <v>0</v>
      </c>
    </row>
    <row r="995" spans="2:4">
      <c r="B995" s="203" t="s">
        <v>717</v>
      </c>
      <c r="C995" s="133">
        <v>1627563</v>
      </c>
      <c r="D995" s="133">
        <v>0</v>
      </c>
    </row>
    <row r="996" spans="2:4">
      <c r="B996" s="204" t="s">
        <v>1517</v>
      </c>
      <c r="C996" s="133">
        <v>6731551</v>
      </c>
      <c r="D996" s="133">
        <v>1514598.83</v>
      </c>
    </row>
    <row r="997" spans="2:4">
      <c r="B997" s="203" t="s">
        <v>1518</v>
      </c>
      <c r="C997" s="133">
        <v>6731551</v>
      </c>
      <c r="D997" s="133">
        <v>1514598.83</v>
      </c>
    </row>
    <row r="998" spans="2:4">
      <c r="B998" s="203" t="s">
        <v>3940</v>
      </c>
      <c r="C998" s="133">
        <v>0</v>
      </c>
      <c r="D998" s="133">
        <v>0</v>
      </c>
    </row>
    <row r="999" spans="2:4">
      <c r="B999" s="204" t="s">
        <v>1519</v>
      </c>
      <c r="C999" s="133">
        <v>4768626</v>
      </c>
      <c r="D999" s="133">
        <v>1072940.79</v>
      </c>
    </row>
    <row r="1000" spans="2:4">
      <c r="B1000" s="203" t="s">
        <v>1520</v>
      </c>
      <c r="C1000" s="133">
        <v>4768626</v>
      </c>
      <c r="D1000" s="133">
        <v>1072940.79</v>
      </c>
    </row>
    <row r="1001" spans="2:4">
      <c r="B1001" s="203" t="s">
        <v>3939</v>
      </c>
      <c r="C1001" s="133">
        <v>0</v>
      </c>
      <c r="D1001" s="133">
        <v>0</v>
      </c>
    </row>
    <row r="1002" spans="2:4">
      <c r="B1002" s="204" t="s">
        <v>1521</v>
      </c>
      <c r="C1002" s="133">
        <v>4768626</v>
      </c>
      <c r="D1002" s="133">
        <v>1072940.78</v>
      </c>
    </row>
    <row r="1003" spans="2:4">
      <c r="B1003" s="203" t="s">
        <v>1522</v>
      </c>
      <c r="C1003" s="133">
        <v>4768626</v>
      </c>
      <c r="D1003" s="133">
        <v>1072940.78</v>
      </c>
    </row>
    <row r="1004" spans="2:4">
      <c r="B1004" s="203" t="s">
        <v>3938</v>
      </c>
      <c r="C1004" s="133">
        <v>0</v>
      </c>
      <c r="D1004" s="133">
        <v>0</v>
      </c>
    </row>
    <row r="1005" spans="2:4">
      <c r="B1005" s="204" t="s">
        <v>1523</v>
      </c>
      <c r="C1005" s="133">
        <v>4768626</v>
      </c>
      <c r="D1005" s="133">
        <v>0</v>
      </c>
    </row>
    <row r="1006" spans="2:4">
      <c r="B1006" s="203" t="s">
        <v>1524</v>
      </c>
      <c r="C1006" s="133">
        <v>4768626</v>
      </c>
      <c r="D1006" s="133">
        <v>0</v>
      </c>
    </row>
    <row r="1007" spans="2:4">
      <c r="B1007" s="203" t="s">
        <v>3937</v>
      </c>
      <c r="C1007" s="133">
        <v>0</v>
      </c>
      <c r="D1007" s="133">
        <v>0</v>
      </c>
    </row>
    <row r="1008" spans="2:4">
      <c r="B1008" s="204" t="s">
        <v>1525</v>
      </c>
      <c r="C1008" s="133">
        <v>6731551</v>
      </c>
      <c r="D1008" s="133">
        <v>0</v>
      </c>
    </row>
    <row r="1009" spans="2:4">
      <c r="B1009" s="203" t="s">
        <v>1526</v>
      </c>
      <c r="C1009" s="133">
        <v>6731551</v>
      </c>
      <c r="D1009" s="133">
        <v>0</v>
      </c>
    </row>
    <row r="1010" spans="2:4">
      <c r="B1010" s="203" t="s">
        <v>3936</v>
      </c>
      <c r="C1010" s="133">
        <v>0</v>
      </c>
      <c r="D1010" s="133">
        <v>0</v>
      </c>
    </row>
    <row r="1011" spans="2:4">
      <c r="B1011" s="204" t="s">
        <v>1527</v>
      </c>
      <c r="C1011" s="133">
        <v>4768626</v>
      </c>
      <c r="D1011" s="133">
        <v>0</v>
      </c>
    </row>
    <row r="1012" spans="2:4">
      <c r="B1012" s="203" t="s">
        <v>1528</v>
      </c>
      <c r="C1012" s="133">
        <v>4768626</v>
      </c>
      <c r="D1012" s="133">
        <v>0</v>
      </c>
    </row>
    <row r="1013" spans="2:4">
      <c r="B1013" s="203" t="s">
        <v>3935</v>
      </c>
      <c r="C1013" s="133">
        <v>0</v>
      </c>
      <c r="D1013" s="133">
        <v>0</v>
      </c>
    </row>
    <row r="1014" spans="2:4">
      <c r="B1014" s="204" t="s">
        <v>2775</v>
      </c>
      <c r="C1014" s="133">
        <v>4768626</v>
      </c>
      <c r="D1014" s="133">
        <v>1278286.73</v>
      </c>
    </row>
    <row r="1015" spans="2:4">
      <c r="B1015" s="203" t="s">
        <v>1529</v>
      </c>
      <c r="C1015" s="133">
        <v>4768626</v>
      </c>
      <c r="D1015" s="133">
        <v>1278286.73</v>
      </c>
    </row>
    <row r="1016" spans="2:4">
      <c r="B1016" s="203" t="s">
        <v>3934</v>
      </c>
      <c r="C1016" s="133">
        <v>0</v>
      </c>
      <c r="D1016" s="133">
        <v>0</v>
      </c>
    </row>
    <row r="1017" spans="2:4">
      <c r="B1017" s="204" t="s">
        <v>380</v>
      </c>
      <c r="C1017" s="133">
        <v>1968765</v>
      </c>
      <c r="D1017" s="133">
        <v>0</v>
      </c>
    </row>
    <row r="1018" spans="2:4">
      <c r="B1018" s="203" t="s">
        <v>718</v>
      </c>
      <c r="C1018" s="133">
        <v>1968765</v>
      </c>
      <c r="D1018" s="133">
        <v>0</v>
      </c>
    </row>
    <row r="1019" spans="2:4">
      <c r="B1019" s="204" t="s">
        <v>2174</v>
      </c>
      <c r="C1019" s="133">
        <v>11208701</v>
      </c>
      <c r="D1019" s="133">
        <v>2781247.61</v>
      </c>
    </row>
    <row r="1020" spans="2:4">
      <c r="B1020" s="203" t="s">
        <v>2175</v>
      </c>
      <c r="C1020" s="133">
        <v>11208701</v>
      </c>
      <c r="D1020" s="133">
        <v>2781247.61</v>
      </c>
    </row>
    <row r="1021" spans="2:4">
      <c r="B1021" s="203" t="s">
        <v>3933</v>
      </c>
      <c r="C1021" s="133">
        <v>0</v>
      </c>
      <c r="D1021" s="133">
        <v>0</v>
      </c>
    </row>
    <row r="1022" spans="2:4">
      <c r="B1022" s="204" t="s">
        <v>2776</v>
      </c>
      <c r="C1022" s="133">
        <v>37456292</v>
      </c>
      <c r="D1022" s="133">
        <v>6339163.2999999998</v>
      </c>
    </row>
    <row r="1023" spans="2:4">
      <c r="B1023" s="203" t="s">
        <v>2622</v>
      </c>
      <c r="C1023" s="133">
        <v>37456292</v>
      </c>
      <c r="D1023" s="133">
        <v>6339163.2999999998</v>
      </c>
    </row>
    <row r="1024" spans="2:4">
      <c r="B1024" s="204" t="s">
        <v>1530</v>
      </c>
      <c r="C1024" s="133">
        <v>6731551</v>
      </c>
      <c r="D1024" s="133">
        <v>1816558.88</v>
      </c>
    </row>
    <row r="1025" spans="2:4">
      <c r="B1025" s="203" t="s">
        <v>1531</v>
      </c>
      <c r="C1025" s="133">
        <v>6731551</v>
      </c>
      <c r="D1025" s="133">
        <v>1816558.88</v>
      </c>
    </row>
    <row r="1026" spans="2:4">
      <c r="B1026" s="204" t="s">
        <v>2777</v>
      </c>
      <c r="C1026" s="133">
        <v>24353780</v>
      </c>
      <c r="D1026" s="133">
        <v>0</v>
      </c>
    </row>
    <row r="1027" spans="2:4">
      <c r="B1027" s="203" t="s">
        <v>2623</v>
      </c>
      <c r="C1027" s="133">
        <v>24353780</v>
      </c>
      <c r="D1027" s="133">
        <v>0</v>
      </c>
    </row>
    <row r="1028" spans="2:4">
      <c r="B1028" s="204" t="s">
        <v>2778</v>
      </c>
      <c r="C1028" s="133">
        <v>6731551</v>
      </c>
      <c r="D1028" s="133">
        <v>1816558.88</v>
      </c>
    </row>
    <row r="1029" spans="2:4">
      <c r="B1029" s="203" t="s">
        <v>1532</v>
      </c>
      <c r="C1029" s="133">
        <v>6731551</v>
      </c>
      <c r="D1029" s="133">
        <v>1816558.88</v>
      </c>
    </row>
    <row r="1030" spans="2:4">
      <c r="B1030" s="204" t="s">
        <v>1132</v>
      </c>
      <c r="C1030" s="133">
        <v>13353397</v>
      </c>
      <c r="D1030" s="133">
        <v>14446438.859999999</v>
      </c>
    </row>
    <row r="1031" spans="2:4">
      <c r="B1031" s="203" t="s">
        <v>1133</v>
      </c>
      <c r="C1031" s="133">
        <v>13353397</v>
      </c>
      <c r="D1031" s="133">
        <v>14446438.859999999</v>
      </c>
    </row>
    <row r="1032" spans="2:4">
      <c r="B1032" s="204" t="s">
        <v>2779</v>
      </c>
      <c r="C1032" s="133">
        <v>21746580</v>
      </c>
      <c r="D1032" s="133">
        <v>0</v>
      </c>
    </row>
    <row r="1033" spans="2:4">
      <c r="B1033" s="203" t="s">
        <v>2176</v>
      </c>
      <c r="C1033" s="133">
        <v>21746580</v>
      </c>
      <c r="D1033" s="133">
        <v>0</v>
      </c>
    </row>
    <row r="1034" spans="2:4">
      <c r="B1034" s="204" t="s">
        <v>1533</v>
      </c>
      <c r="C1034" s="133">
        <v>11208701</v>
      </c>
      <c r="D1034" s="133">
        <v>2521956.4700000002</v>
      </c>
    </row>
    <row r="1035" spans="2:4">
      <c r="B1035" s="203" t="s">
        <v>1534</v>
      </c>
      <c r="C1035" s="133">
        <v>11208701</v>
      </c>
      <c r="D1035" s="133">
        <v>2521956.4700000002</v>
      </c>
    </row>
    <row r="1036" spans="2:4">
      <c r="B1036" s="204" t="s">
        <v>381</v>
      </c>
      <c r="C1036" s="133">
        <v>20014292</v>
      </c>
      <c r="D1036" s="133">
        <v>18895547.32</v>
      </c>
    </row>
    <row r="1037" spans="2:4">
      <c r="B1037" s="203" t="s">
        <v>719</v>
      </c>
      <c r="C1037" s="133">
        <v>20014292</v>
      </c>
      <c r="D1037" s="133">
        <v>18895547.32</v>
      </c>
    </row>
    <row r="1038" spans="2:4">
      <c r="B1038" s="204" t="s">
        <v>382</v>
      </c>
      <c r="C1038" s="133">
        <v>4650280</v>
      </c>
      <c r="D1038" s="133">
        <v>0</v>
      </c>
    </row>
    <row r="1039" spans="2:4">
      <c r="B1039" s="203" t="s">
        <v>720</v>
      </c>
      <c r="C1039" s="133">
        <v>4650280</v>
      </c>
      <c r="D1039" s="133">
        <v>0</v>
      </c>
    </row>
    <row r="1040" spans="2:4">
      <c r="B1040" s="204" t="s">
        <v>3057</v>
      </c>
      <c r="C1040" s="133">
        <v>17247191</v>
      </c>
      <c r="D1040" s="133">
        <v>17000000</v>
      </c>
    </row>
    <row r="1041" spans="2:4">
      <c r="B1041" s="203" t="s">
        <v>3058</v>
      </c>
      <c r="C1041" s="133">
        <v>17247191</v>
      </c>
      <c r="D1041" s="133">
        <v>17000000</v>
      </c>
    </row>
    <row r="1042" spans="2:4">
      <c r="B1042" s="204" t="s">
        <v>383</v>
      </c>
      <c r="C1042" s="133">
        <v>43920270</v>
      </c>
      <c r="D1042" s="133">
        <v>2949303.31</v>
      </c>
    </row>
    <row r="1043" spans="2:4">
      <c r="B1043" s="203" t="s">
        <v>721</v>
      </c>
      <c r="C1043" s="133">
        <v>43920270</v>
      </c>
      <c r="D1043" s="133">
        <v>2949303.31</v>
      </c>
    </row>
    <row r="1044" spans="2:4">
      <c r="B1044" s="204" t="s">
        <v>384</v>
      </c>
      <c r="C1044" s="133">
        <v>420087317</v>
      </c>
      <c r="D1044" s="133">
        <v>0</v>
      </c>
    </row>
    <row r="1045" spans="2:4">
      <c r="B1045" s="203" t="s">
        <v>722</v>
      </c>
      <c r="C1045" s="133">
        <v>420087317</v>
      </c>
      <c r="D1045" s="133">
        <v>0</v>
      </c>
    </row>
    <row r="1046" spans="2:4">
      <c r="B1046" s="204" t="s">
        <v>3474</v>
      </c>
      <c r="C1046" s="133">
        <v>0</v>
      </c>
      <c r="D1046" s="133">
        <v>5328108.29</v>
      </c>
    </row>
    <row r="1047" spans="2:4">
      <c r="B1047" s="203" t="s">
        <v>3475</v>
      </c>
      <c r="C1047" s="133">
        <v>0</v>
      </c>
      <c r="D1047" s="133">
        <v>5328108.29</v>
      </c>
    </row>
    <row r="1048" spans="2:4">
      <c r="B1048" s="204" t="s">
        <v>2780</v>
      </c>
      <c r="C1048" s="133">
        <v>16201118</v>
      </c>
      <c r="D1048" s="133">
        <v>9808900.1199999992</v>
      </c>
    </row>
    <row r="1049" spans="2:4">
      <c r="B1049" s="203" t="s">
        <v>1081</v>
      </c>
      <c r="C1049" s="133">
        <v>16201118</v>
      </c>
      <c r="D1049" s="133">
        <v>9808900.1199999992</v>
      </c>
    </row>
    <row r="1050" spans="2:4">
      <c r="B1050" s="204" t="s">
        <v>2624</v>
      </c>
      <c r="C1050" s="133">
        <v>15317807</v>
      </c>
      <c r="D1050" s="133">
        <v>0</v>
      </c>
    </row>
    <row r="1051" spans="2:4">
      <c r="B1051" s="203" t="s">
        <v>2625</v>
      </c>
      <c r="C1051" s="133">
        <v>15317807</v>
      </c>
      <c r="D1051" s="133">
        <v>0</v>
      </c>
    </row>
    <row r="1052" spans="2:4">
      <c r="B1052" s="204" t="s">
        <v>3699</v>
      </c>
      <c r="C1052" s="133">
        <v>0</v>
      </c>
      <c r="D1052" s="133">
        <v>3071176.47</v>
      </c>
    </row>
    <row r="1053" spans="2:4">
      <c r="B1053" s="203" t="s">
        <v>3698</v>
      </c>
      <c r="C1053" s="133">
        <v>0</v>
      </c>
      <c r="D1053" s="133">
        <v>3071176.47</v>
      </c>
    </row>
    <row r="1054" spans="2:4">
      <c r="B1054" s="204" t="s">
        <v>3697</v>
      </c>
      <c r="C1054" s="133">
        <v>0</v>
      </c>
      <c r="D1054" s="133">
        <v>1378852.36</v>
      </c>
    </row>
    <row r="1055" spans="2:4">
      <c r="B1055" s="203" t="s">
        <v>3696</v>
      </c>
      <c r="C1055" s="133">
        <v>0</v>
      </c>
      <c r="D1055" s="133">
        <v>1378852.36</v>
      </c>
    </row>
    <row r="1056" spans="2:4">
      <c r="B1056" s="204" t="s">
        <v>3429</v>
      </c>
      <c r="C1056" s="133">
        <v>0</v>
      </c>
      <c r="D1056" s="133">
        <v>353022197.51999998</v>
      </c>
    </row>
    <row r="1057" spans="2:4">
      <c r="B1057" s="203" t="s">
        <v>3430</v>
      </c>
      <c r="C1057" s="133">
        <v>0</v>
      </c>
      <c r="D1057" s="133">
        <v>353022197.51999998</v>
      </c>
    </row>
    <row r="1058" spans="2:4">
      <c r="B1058" s="206" t="s">
        <v>289</v>
      </c>
      <c r="C1058" s="133">
        <v>540372363</v>
      </c>
      <c r="D1058" s="133">
        <v>137522219.25999999</v>
      </c>
    </row>
    <row r="1059" spans="2:4">
      <c r="B1059" s="205" t="s">
        <v>281</v>
      </c>
      <c r="C1059" s="135">
        <v>344534899</v>
      </c>
      <c r="D1059" s="135">
        <v>70951768.390000001</v>
      </c>
    </row>
    <row r="1060" spans="2:4">
      <c r="B1060" s="204" t="s">
        <v>2781</v>
      </c>
      <c r="C1060" s="133">
        <v>6606206</v>
      </c>
      <c r="D1060" s="133">
        <v>0</v>
      </c>
    </row>
    <row r="1061" spans="2:4">
      <c r="B1061" s="203" t="s">
        <v>1226</v>
      </c>
      <c r="C1061" s="133">
        <v>6606206</v>
      </c>
      <c r="D1061" s="133">
        <v>0</v>
      </c>
    </row>
    <row r="1062" spans="2:4">
      <c r="B1062" s="204" t="s">
        <v>1227</v>
      </c>
      <c r="C1062" s="133">
        <v>6606206</v>
      </c>
      <c r="D1062" s="133">
        <v>0</v>
      </c>
    </row>
    <row r="1063" spans="2:4">
      <c r="B1063" s="203" t="s">
        <v>1228</v>
      </c>
      <c r="C1063" s="133">
        <v>6606206</v>
      </c>
      <c r="D1063" s="133">
        <v>0</v>
      </c>
    </row>
    <row r="1064" spans="2:4">
      <c r="B1064" s="204" t="s">
        <v>2782</v>
      </c>
      <c r="C1064" s="133">
        <v>6606206</v>
      </c>
      <c r="D1064" s="133">
        <v>0</v>
      </c>
    </row>
    <row r="1065" spans="2:4">
      <c r="B1065" s="203" t="s">
        <v>1229</v>
      </c>
      <c r="C1065" s="133">
        <v>6606206</v>
      </c>
      <c r="D1065" s="133">
        <v>0</v>
      </c>
    </row>
    <row r="1066" spans="2:4">
      <c r="B1066" s="204" t="s">
        <v>385</v>
      </c>
      <c r="C1066" s="133">
        <v>13845712</v>
      </c>
      <c r="D1066" s="133">
        <v>6374853.6299999999</v>
      </c>
    </row>
    <row r="1067" spans="2:4">
      <c r="B1067" s="203" t="s">
        <v>723</v>
      </c>
      <c r="C1067" s="133">
        <v>13845712</v>
      </c>
      <c r="D1067" s="133">
        <v>6374853.6299999999</v>
      </c>
    </row>
    <row r="1068" spans="2:4">
      <c r="B1068" s="204" t="s">
        <v>1230</v>
      </c>
      <c r="C1068" s="133">
        <v>11116179</v>
      </c>
      <c r="D1068" s="133">
        <v>0</v>
      </c>
    </row>
    <row r="1069" spans="2:4">
      <c r="B1069" s="203" t="s">
        <v>1231</v>
      </c>
      <c r="C1069" s="133">
        <v>11116179</v>
      </c>
      <c r="D1069" s="133">
        <v>0</v>
      </c>
    </row>
    <row r="1070" spans="2:4">
      <c r="B1070" s="204" t="s">
        <v>2626</v>
      </c>
      <c r="C1070" s="133">
        <v>28344021</v>
      </c>
      <c r="D1070" s="133">
        <v>15000000</v>
      </c>
    </row>
    <row r="1071" spans="2:4">
      <c r="B1071" s="203" t="s">
        <v>2627</v>
      </c>
      <c r="C1071" s="133">
        <v>28344021</v>
      </c>
      <c r="D1071" s="133">
        <v>15000000</v>
      </c>
    </row>
    <row r="1072" spans="2:4">
      <c r="B1072" s="204" t="s">
        <v>386</v>
      </c>
      <c r="C1072" s="133">
        <v>5771408</v>
      </c>
      <c r="D1072" s="133">
        <v>0</v>
      </c>
    </row>
    <row r="1073" spans="2:4">
      <c r="B1073" s="203" t="s">
        <v>724</v>
      </c>
      <c r="C1073" s="133">
        <v>5771408</v>
      </c>
      <c r="D1073" s="133">
        <v>0</v>
      </c>
    </row>
    <row r="1074" spans="2:4">
      <c r="B1074" s="204" t="s">
        <v>387</v>
      </c>
      <c r="C1074" s="133">
        <v>29762921</v>
      </c>
      <c r="D1074" s="133">
        <v>24183733.27</v>
      </c>
    </row>
    <row r="1075" spans="2:4">
      <c r="B1075" s="203" t="s">
        <v>725</v>
      </c>
      <c r="C1075" s="133">
        <v>29762921</v>
      </c>
      <c r="D1075" s="133">
        <v>24183733.27</v>
      </c>
    </row>
    <row r="1076" spans="2:4">
      <c r="B1076" s="204" t="s">
        <v>2177</v>
      </c>
      <c r="C1076" s="133">
        <v>12576962</v>
      </c>
      <c r="D1076" s="133">
        <v>0</v>
      </c>
    </row>
    <row r="1077" spans="2:4">
      <c r="B1077" s="203" t="s">
        <v>2178</v>
      </c>
      <c r="C1077" s="133">
        <v>12576962</v>
      </c>
      <c r="D1077" s="133">
        <v>0</v>
      </c>
    </row>
    <row r="1078" spans="2:4">
      <c r="B1078" s="204" t="s">
        <v>2179</v>
      </c>
      <c r="C1078" s="133">
        <v>21904546</v>
      </c>
      <c r="D1078" s="133">
        <v>0</v>
      </c>
    </row>
    <row r="1079" spans="2:4">
      <c r="B1079" s="203" t="s">
        <v>2180</v>
      </c>
      <c r="C1079" s="133">
        <v>21904546</v>
      </c>
      <c r="D1079" s="133">
        <v>0</v>
      </c>
    </row>
    <row r="1080" spans="2:4">
      <c r="B1080" s="204" t="s">
        <v>2181</v>
      </c>
      <c r="C1080" s="133">
        <v>6779437</v>
      </c>
      <c r="D1080" s="133">
        <v>0</v>
      </c>
    </row>
    <row r="1081" spans="2:4">
      <c r="B1081" s="203" t="s">
        <v>2182</v>
      </c>
      <c r="C1081" s="133">
        <v>6779437</v>
      </c>
      <c r="D1081" s="133">
        <v>0</v>
      </c>
    </row>
    <row r="1082" spans="2:4">
      <c r="B1082" s="204" t="s">
        <v>2183</v>
      </c>
      <c r="C1082" s="133">
        <v>6779437</v>
      </c>
      <c r="D1082" s="133">
        <v>0</v>
      </c>
    </row>
    <row r="1083" spans="2:4">
      <c r="B1083" s="203" t="s">
        <v>2184</v>
      </c>
      <c r="C1083" s="133">
        <v>6779437</v>
      </c>
      <c r="D1083" s="133">
        <v>0</v>
      </c>
    </row>
    <row r="1084" spans="2:4">
      <c r="B1084" s="204" t="s">
        <v>3658</v>
      </c>
      <c r="C1084" s="133">
        <v>0</v>
      </c>
      <c r="D1084" s="133">
        <v>2263094.6800000002</v>
      </c>
    </row>
    <row r="1085" spans="2:4">
      <c r="B1085" s="203" t="s">
        <v>3657</v>
      </c>
      <c r="C1085" s="133">
        <v>0</v>
      </c>
      <c r="D1085" s="133">
        <v>2263094.6800000002</v>
      </c>
    </row>
    <row r="1086" spans="2:4">
      <c r="B1086" s="204" t="s">
        <v>2185</v>
      </c>
      <c r="C1086" s="133">
        <v>4802120</v>
      </c>
      <c r="D1086" s="133">
        <v>0</v>
      </c>
    </row>
    <row r="1087" spans="2:4">
      <c r="B1087" s="203" t="s">
        <v>2186</v>
      </c>
      <c r="C1087" s="133">
        <v>4802120</v>
      </c>
      <c r="D1087" s="133">
        <v>0</v>
      </c>
    </row>
    <row r="1088" spans="2:4">
      <c r="B1088" s="204" t="s">
        <v>2187</v>
      </c>
      <c r="C1088" s="133">
        <v>12576962</v>
      </c>
      <c r="D1088" s="133">
        <v>0</v>
      </c>
    </row>
    <row r="1089" spans="2:4">
      <c r="B1089" s="203" t="s">
        <v>2188</v>
      </c>
      <c r="C1089" s="133">
        <v>12576962</v>
      </c>
      <c r="D1089" s="133">
        <v>0</v>
      </c>
    </row>
    <row r="1090" spans="2:4">
      <c r="B1090" s="204" t="s">
        <v>2189</v>
      </c>
      <c r="C1090" s="133">
        <v>6779437</v>
      </c>
      <c r="D1090" s="133">
        <v>0</v>
      </c>
    </row>
    <row r="1091" spans="2:4">
      <c r="B1091" s="203" t="s">
        <v>2190</v>
      </c>
      <c r="C1091" s="133">
        <v>6779437</v>
      </c>
      <c r="D1091" s="133">
        <v>0</v>
      </c>
    </row>
    <row r="1092" spans="2:4">
      <c r="B1092" s="204" t="s">
        <v>2191</v>
      </c>
      <c r="C1092" s="133">
        <v>21904546</v>
      </c>
      <c r="D1092" s="133">
        <v>0</v>
      </c>
    </row>
    <row r="1093" spans="2:4">
      <c r="B1093" s="203" t="s">
        <v>2192</v>
      </c>
      <c r="C1093" s="133">
        <v>21904546</v>
      </c>
      <c r="D1093" s="133">
        <v>0</v>
      </c>
    </row>
    <row r="1094" spans="2:4">
      <c r="B1094" s="204" t="s">
        <v>3143</v>
      </c>
      <c r="C1094" s="133">
        <v>3869591</v>
      </c>
      <c r="D1094" s="133">
        <v>0</v>
      </c>
    </row>
    <row r="1095" spans="2:4">
      <c r="B1095" s="203" t="s">
        <v>3144</v>
      </c>
      <c r="C1095" s="133">
        <v>3869591</v>
      </c>
      <c r="D1095" s="133">
        <v>0</v>
      </c>
    </row>
    <row r="1096" spans="2:4">
      <c r="B1096" s="204" t="s">
        <v>2783</v>
      </c>
      <c r="C1096" s="133">
        <v>4802120</v>
      </c>
      <c r="D1096" s="133">
        <v>1080475.57</v>
      </c>
    </row>
    <row r="1097" spans="2:4">
      <c r="B1097" s="203" t="s">
        <v>2193</v>
      </c>
      <c r="C1097" s="133">
        <v>4802120</v>
      </c>
      <c r="D1097" s="133">
        <v>1080475.57</v>
      </c>
    </row>
    <row r="1098" spans="2:4">
      <c r="B1098" s="204" t="s">
        <v>388</v>
      </c>
      <c r="C1098" s="133">
        <v>525172</v>
      </c>
      <c r="D1098" s="133">
        <v>0</v>
      </c>
    </row>
    <row r="1099" spans="2:4">
      <c r="B1099" s="203" t="s">
        <v>726</v>
      </c>
      <c r="C1099" s="133">
        <v>525172</v>
      </c>
      <c r="D1099" s="133">
        <v>0</v>
      </c>
    </row>
    <row r="1100" spans="2:4">
      <c r="B1100" s="204" t="s">
        <v>2194</v>
      </c>
      <c r="C1100" s="133">
        <v>21904546</v>
      </c>
      <c r="D1100" s="133">
        <v>4928521.3499999996</v>
      </c>
    </row>
    <row r="1101" spans="2:4">
      <c r="B1101" s="203" t="s">
        <v>2195</v>
      </c>
      <c r="C1101" s="133">
        <v>21904546</v>
      </c>
      <c r="D1101" s="133">
        <v>4928521.3499999996</v>
      </c>
    </row>
    <row r="1102" spans="2:4">
      <c r="B1102" s="204" t="s">
        <v>3476</v>
      </c>
      <c r="C1102" s="133">
        <v>0</v>
      </c>
      <c r="D1102" s="133">
        <v>9472438.0099999998</v>
      </c>
    </row>
    <row r="1103" spans="2:4">
      <c r="B1103" s="203" t="s">
        <v>3477</v>
      </c>
      <c r="C1103" s="133">
        <v>0</v>
      </c>
      <c r="D1103" s="133">
        <v>9472438.0099999998</v>
      </c>
    </row>
    <row r="1104" spans="2:4">
      <c r="B1104" s="204" t="s">
        <v>2628</v>
      </c>
      <c r="C1104" s="133">
        <v>26992362</v>
      </c>
      <c r="D1104" s="133">
        <v>0</v>
      </c>
    </row>
    <row r="1105" spans="2:4">
      <c r="B1105" s="203" t="s">
        <v>2629</v>
      </c>
      <c r="C1105" s="133">
        <v>26992362</v>
      </c>
      <c r="D1105" s="133">
        <v>0</v>
      </c>
    </row>
    <row r="1106" spans="2:4">
      <c r="B1106" s="204" t="s">
        <v>1082</v>
      </c>
      <c r="C1106" s="133">
        <v>53038509</v>
      </c>
      <c r="D1106" s="133">
        <v>7648651.8799999999</v>
      </c>
    </row>
    <row r="1107" spans="2:4">
      <c r="B1107" s="203" t="s">
        <v>1083</v>
      </c>
      <c r="C1107" s="133">
        <v>31695044</v>
      </c>
      <c r="D1107" s="133">
        <v>7648651.8799999999</v>
      </c>
    </row>
    <row r="1108" spans="2:4">
      <c r="B1108" s="203" t="s">
        <v>2630</v>
      </c>
      <c r="C1108" s="133">
        <v>21343465</v>
      </c>
      <c r="D1108" s="133">
        <v>0</v>
      </c>
    </row>
    <row r="1109" spans="2:4">
      <c r="B1109" s="204" t="s">
        <v>2631</v>
      </c>
      <c r="C1109" s="133">
        <v>30640293</v>
      </c>
      <c r="D1109" s="133">
        <v>0</v>
      </c>
    </row>
    <row r="1110" spans="2:4">
      <c r="B1110" s="203" t="s">
        <v>2632</v>
      </c>
      <c r="C1110" s="133">
        <v>30640293</v>
      </c>
      <c r="D1110" s="133">
        <v>0</v>
      </c>
    </row>
    <row r="1111" spans="2:4">
      <c r="B1111" s="205" t="s">
        <v>283</v>
      </c>
      <c r="C1111" s="135">
        <v>0</v>
      </c>
      <c r="D1111" s="135">
        <v>0</v>
      </c>
    </row>
    <row r="1112" spans="2:4">
      <c r="B1112" s="204" t="s">
        <v>3478</v>
      </c>
      <c r="C1112" s="133">
        <v>0</v>
      </c>
      <c r="D1112" s="133">
        <v>0</v>
      </c>
    </row>
    <row r="1113" spans="2:4">
      <c r="B1113" s="203" t="s">
        <v>3479</v>
      </c>
      <c r="C1113" s="133">
        <v>0</v>
      </c>
      <c r="D1113" s="133">
        <v>0</v>
      </c>
    </row>
    <row r="1114" spans="2:4">
      <c r="B1114" s="205" t="s">
        <v>284</v>
      </c>
      <c r="C1114" s="135">
        <v>195837464</v>
      </c>
      <c r="D1114" s="135">
        <v>66570450.86999999</v>
      </c>
    </row>
    <row r="1115" spans="2:4">
      <c r="B1115" s="204" t="s">
        <v>327</v>
      </c>
      <c r="C1115" s="133">
        <v>195837464</v>
      </c>
      <c r="D1115" s="133">
        <v>66570450.86999999</v>
      </c>
    </row>
    <row r="1116" spans="2:4">
      <c r="B1116" s="203" t="s">
        <v>3415</v>
      </c>
      <c r="C1116" s="133">
        <v>195837464</v>
      </c>
      <c r="D1116" s="133">
        <v>66570450.86999999</v>
      </c>
    </row>
    <row r="1117" spans="2:4">
      <c r="B1117" s="206" t="s">
        <v>290</v>
      </c>
      <c r="C1117" s="133">
        <v>2061577017</v>
      </c>
      <c r="D1117" s="133">
        <v>760342085.53999996</v>
      </c>
    </row>
    <row r="1118" spans="2:4">
      <c r="B1118" s="205" t="s">
        <v>281</v>
      </c>
      <c r="C1118" s="135">
        <v>1286061628</v>
      </c>
      <c r="D1118" s="135">
        <v>497519012.25</v>
      </c>
    </row>
    <row r="1119" spans="2:4">
      <c r="B1119" s="204" t="s">
        <v>1232</v>
      </c>
      <c r="C1119" s="133">
        <v>11075727</v>
      </c>
      <c r="D1119" s="133">
        <v>0</v>
      </c>
    </row>
    <row r="1120" spans="2:4">
      <c r="B1120" s="203" t="s">
        <v>1233</v>
      </c>
      <c r="C1120" s="133">
        <v>11075727</v>
      </c>
      <c r="D1120" s="133">
        <v>0</v>
      </c>
    </row>
    <row r="1121" spans="2:4">
      <c r="B1121" s="204" t="s">
        <v>3145</v>
      </c>
      <c r="C1121" s="133">
        <v>480823</v>
      </c>
      <c r="D1121" s="133">
        <v>0</v>
      </c>
    </row>
    <row r="1122" spans="2:4">
      <c r="B1122" s="203" t="s">
        <v>3146</v>
      </c>
      <c r="C1122" s="133">
        <v>480823</v>
      </c>
      <c r="D1122" s="133">
        <v>0</v>
      </c>
    </row>
    <row r="1123" spans="2:4">
      <c r="B1123" s="204" t="s">
        <v>2784</v>
      </c>
      <c r="C1123" s="133">
        <v>4612045</v>
      </c>
      <c r="D1123" s="133">
        <v>0</v>
      </c>
    </row>
    <row r="1124" spans="2:4">
      <c r="B1124" s="203" t="s">
        <v>1234</v>
      </c>
      <c r="C1124" s="133">
        <v>4612045</v>
      </c>
      <c r="D1124" s="133">
        <v>0</v>
      </c>
    </row>
    <row r="1125" spans="2:4">
      <c r="B1125" s="204" t="s">
        <v>389</v>
      </c>
      <c r="C1125" s="133">
        <v>228130513</v>
      </c>
      <c r="D1125" s="133">
        <v>0</v>
      </c>
    </row>
    <row r="1126" spans="2:4">
      <c r="B1126" s="203" t="s">
        <v>727</v>
      </c>
      <c r="C1126" s="133">
        <v>228130513</v>
      </c>
      <c r="D1126" s="133">
        <v>0</v>
      </c>
    </row>
    <row r="1127" spans="2:4">
      <c r="B1127" s="204" t="s">
        <v>2785</v>
      </c>
      <c r="C1127" s="133">
        <v>6582165</v>
      </c>
      <c r="D1127" s="133">
        <v>0</v>
      </c>
    </row>
    <row r="1128" spans="2:4">
      <c r="B1128" s="203" t="s">
        <v>1235</v>
      </c>
      <c r="C1128" s="133">
        <v>6582165</v>
      </c>
      <c r="D1128" s="133">
        <v>0</v>
      </c>
    </row>
    <row r="1129" spans="2:4">
      <c r="B1129" s="204" t="s">
        <v>390</v>
      </c>
      <c r="C1129" s="133">
        <v>21163727</v>
      </c>
      <c r="D1129" s="133">
        <v>0</v>
      </c>
    </row>
    <row r="1130" spans="2:4">
      <c r="B1130" s="203" t="s">
        <v>728</v>
      </c>
      <c r="C1130" s="133">
        <v>21163727</v>
      </c>
      <c r="D1130" s="133">
        <v>0</v>
      </c>
    </row>
    <row r="1131" spans="2:4">
      <c r="B1131" s="204" t="s">
        <v>1236</v>
      </c>
      <c r="C1131" s="133">
        <v>4612045</v>
      </c>
      <c r="D1131" s="133">
        <v>0</v>
      </c>
    </row>
    <row r="1132" spans="2:4">
      <c r="B1132" s="203" t="s">
        <v>1237</v>
      </c>
      <c r="C1132" s="133">
        <v>4612045</v>
      </c>
      <c r="D1132" s="133">
        <v>0</v>
      </c>
    </row>
    <row r="1133" spans="2:4">
      <c r="B1133" s="204" t="s">
        <v>1238</v>
      </c>
      <c r="C1133" s="133">
        <v>6582165</v>
      </c>
      <c r="D1133" s="133">
        <v>0</v>
      </c>
    </row>
    <row r="1134" spans="2:4">
      <c r="B1134" s="203" t="s">
        <v>1239</v>
      </c>
      <c r="C1134" s="133">
        <v>6582165</v>
      </c>
      <c r="D1134" s="133">
        <v>0</v>
      </c>
    </row>
    <row r="1135" spans="2:4">
      <c r="B1135" s="204" t="s">
        <v>1240</v>
      </c>
      <c r="C1135" s="133">
        <v>6582165</v>
      </c>
      <c r="D1135" s="133">
        <v>0</v>
      </c>
    </row>
    <row r="1136" spans="2:4">
      <c r="B1136" s="203" t="s">
        <v>1241</v>
      </c>
      <c r="C1136" s="133">
        <v>6582165</v>
      </c>
      <c r="D1136" s="133">
        <v>0</v>
      </c>
    </row>
    <row r="1137" spans="2:4">
      <c r="B1137" s="204" t="s">
        <v>1242</v>
      </c>
      <c r="C1137" s="133">
        <v>11075727</v>
      </c>
      <c r="D1137" s="133">
        <v>0</v>
      </c>
    </row>
    <row r="1138" spans="2:4">
      <c r="B1138" s="203" t="s">
        <v>1243</v>
      </c>
      <c r="C1138" s="133">
        <v>11075727</v>
      </c>
      <c r="D1138" s="133">
        <v>0</v>
      </c>
    </row>
    <row r="1139" spans="2:4">
      <c r="B1139" s="204" t="s">
        <v>3586</v>
      </c>
      <c r="C1139" s="133">
        <v>0</v>
      </c>
      <c r="D1139" s="133">
        <v>114983543.81</v>
      </c>
    </row>
    <row r="1140" spans="2:4">
      <c r="B1140" s="203" t="s">
        <v>3585</v>
      </c>
      <c r="C1140" s="133">
        <v>0</v>
      </c>
      <c r="D1140" s="133">
        <v>114983543.81</v>
      </c>
    </row>
    <row r="1141" spans="2:4">
      <c r="B1141" s="204" t="s">
        <v>1244</v>
      </c>
      <c r="C1141" s="133">
        <v>4612045</v>
      </c>
      <c r="D1141" s="133">
        <v>0</v>
      </c>
    </row>
    <row r="1142" spans="2:4">
      <c r="B1142" s="203" t="s">
        <v>1245</v>
      </c>
      <c r="C1142" s="133">
        <v>4612045</v>
      </c>
      <c r="D1142" s="133">
        <v>0</v>
      </c>
    </row>
    <row r="1143" spans="2:4">
      <c r="B1143" s="204" t="s">
        <v>1246</v>
      </c>
      <c r="C1143" s="133">
        <v>11075727</v>
      </c>
      <c r="D1143" s="133">
        <v>6130062.3700000001</v>
      </c>
    </row>
    <row r="1144" spans="2:4">
      <c r="B1144" s="203" t="s">
        <v>1247</v>
      </c>
      <c r="C1144" s="133">
        <v>11075727</v>
      </c>
      <c r="D1144" s="133">
        <v>6130062.3700000001</v>
      </c>
    </row>
    <row r="1145" spans="2:4">
      <c r="B1145" s="204" t="s">
        <v>1248</v>
      </c>
      <c r="C1145" s="133">
        <v>4612045</v>
      </c>
      <c r="D1145" s="133">
        <v>3807558.85</v>
      </c>
    </row>
    <row r="1146" spans="2:4">
      <c r="B1146" s="203" t="s">
        <v>1249</v>
      </c>
      <c r="C1146" s="133">
        <v>4612045</v>
      </c>
      <c r="D1146" s="133">
        <v>3807558.85</v>
      </c>
    </row>
    <row r="1147" spans="2:4">
      <c r="B1147" s="204" t="s">
        <v>2786</v>
      </c>
      <c r="C1147" s="133">
        <v>11075727</v>
      </c>
      <c r="D1147" s="133">
        <v>0</v>
      </c>
    </row>
    <row r="1148" spans="2:4">
      <c r="B1148" s="203" t="s">
        <v>1250</v>
      </c>
      <c r="C1148" s="133">
        <v>11075727</v>
      </c>
      <c r="D1148" s="133">
        <v>0</v>
      </c>
    </row>
    <row r="1149" spans="2:4">
      <c r="B1149" s="204" t="s">
        <v>391</v>
      </c>
      <c r="C1149" s="133">
        <v>6823495</v>
      </c>
      <c r="D1149" s="133">
        <v>0</v>
      </c>
    </row>
    <row r="1150" spans="2:4">
      <c r="B1150" s="203" t="s">
        <v>729</v>
      </c>
      <c r="C1150" s="133">
        <v>6823495</v>
      </c>
      <c r="D1150" s="133">
        <v>0</v>
      </c>
    </row>
    <row r="1151" spans="2:4">
      <c r="B1151" s="204" t="s">
        <v>3147</v>
      </c>
      <c r="C1151" s="133">
        <v>68639623</v>
      </c>
      <c r="D1151" s="133">
        <v>0</v>
      </c>
    </row>
    <row r="1152" spans="2:4">
      <c r="B1152" s="203" t="s">
        <v>3148</v>
      </c>
      <c r="C1152" s="133">
        <v>68639623</v>
      </c>
      <c r="D1152" s="133">
        <v>0</v>
      </c>
    </row>
    <row r="1153" spans="2:4">
      <c r="B1153" s="204" t="s">
        <v>2787</v>
      </c>
      <c r="C1153" s="133">
        <v>4612045</v>
      </c>
      <c r="D1153" s="133">
        <v>0</v>
      </c>
    </row>
    <row r="1154" spans="2:4">
      <c r="B1154" s="203" t="s">
        <v>1251</v>
      </c>
      <c r="C1154" s="133">
        <v>4612045</v>
      </c>
      <c r="D1154" s="133">
        <v>0</v>
      </c>
    </row>
    <row r="1155" spans="2:4">
      <c r="B1155" s="204" t="s">
        <v>392</v>
      </c>
      <c r="C1155" s="133">
        <v>54003322</v>
      </c>
      <c r="D1155" s="133">
        <v>29303339.189999998</v>
      </c>
    </row>
    <row r="1156" spans="2:4">
      <c r="B1156" s="203" t="s">
        <v>730</v>
      </c>
      <c r="C1156" s="133">
        <v>54003322</v>
      </c>
      <c r="D1156" s="133">
        <v>29303339.189999998</v>
      </c>
    </row>
    <row r="1157" spans="2:4">
      <c r="B1157" s="204" t="s">
        <v>4061</v>
      </c>
      <c r="C1157" s="133">
        <v>0</v>
      </c>
      <c r="D1157" s="133">
        <v>0</v>
      </c>
    </row>
    <row r="1158" spans="2:4">
      <c r="B1158" s="203" t="s">
        <v>4060</v>
      </c>
      <c r="C1158" s="133">
        <v>0</v>
      </c>
      <c r="D1158" s="133">
        <v>0</v>
      </c>
    </row>
    <row r="1159" spans="2:4">
      <c r="B1159" s="204" t="s">
        <v>3149</v>
      </c>
      <c r="C1159" s="133">
        <v>111096393</v>
      </c>
      <c r="D1159" s="133">
        <v>0</v>
      </c>
    </row>
    <row r="1160" spans="2:4">
      <c r="B1160" s="203" t="s">
        <v>3150</v>
      </c>
      <c r="C1160" s="133">
        <v>111096393</v>
      </c>
      <c r="D1160" s="133">
        <v>0</v>
      </c>
    </row>
    <row r="1161" spans="2:4">
      <c r="B1161" s="204" t="s">
        <v>1252</v>
      </c>
      <c r="C1161" s="133">
        <v>4612045</v>
      </c>
      <c r="D1161" s="133">
        <v>0</v>
      </c>
    </row>
    <row r="1162" spans="2:4">
      <c r="B1162" s="203" t="s">
        <v>1253</v>
      </c>
      <c r="C1162" s="133">
        <v>4612045</v>
      </c>
      <c r="D1162" s="133">
        <v>0</v>
      </c>
    </row>
    <row r="1163" spans="2:4">
      <c r="B1163" s="204" t="s">
        <v>1254</v>
      </c>
      <c r="C1163" s="133">
        <v>6582165</v>
      </c>
      <c r="D1163" s="133">
        <v>3178933.2</v>
      </c>
    </row>
    <row r="1164" spans="2:4">
      <c r="B1164" s="203" t="s">
        <v>1255</v>
      </c>
      <c r="C1164" s="133">
        <v>6582165</v>
      </c>
      <c r="D1164" s="133">
        <v>3178933.2</v>
      </c>
    </row>
    <row r="1165" spans="2:4">
      <c r="B1165" s="204" t="s">
        <v>3151</v>
      </c>
      <c r="C1165" s="133">
        <v>147950694</v>
      </c>
      <c r="D1165" s="133">
        <v>84519976.609999999</v>
      </c>
    </row>
    <row r="1166" spans="2:4">
      <c r="B1166" s="203" t="s">
        <v>3152</v>
      </c>
      <c r="C1166" s="133">
        <v>147950694</v>
      </c>
      <c r="D1166" s="133">
        <v>84519976.609999999</v>
      </c>
    </row>
    <row r="1167" spans="2:4">
      <c r="B1167" s="204" t="s">
        <v>1256</v>
      </c>
      <c r="C1167" s="133">
        <v>6582165</v>
      </c>
      <c r="D1167" s="133">
        <v>0</v>
      </c>
    </row>
    <row r="1168" spans="2:4">
      <c r="B1168" s="203" t="s">
        <v>1257</v>
      </c>
      <c r="C1168" s="133">
        <v>6582165</v>
      </c>
      <c r="D1168" s="133">
        <v>0</v>
      </c>
    </row>
    <row r="1169" spans="2:4">
      <c r="B1169" s="204" t="s">
        <v>393</v>
      </c>
      <c r="C1169" s="133">
        <v>6840088</v>
      </c>
      <c r="D1169" s="133">
        <v>0</v>
      </c>
    </row>
    <row r="1170" spans="2:4">
      <c r="B1170" s="203" t="s">
        <v>731</v>
      </c>
      <c r="C1170" s="133">
        <v>6840088</v>
      </c>
      <c r="D1170" s="133">
        <v>0</v>
      </c>
    </row>
    <row r="1171" spans="2:4">
      <c r="B1171" s="204" t="s">
        <v>394</v>
      </c>
      <c r="C1171" s="133">
        <v>5577562</v>
      </c>
      <c r="D1171" s="133">
        <v>0</v>
      </c>
    </row>
    <row r="1172" spans="2:4">
      <c r="B1172" s="203" t="s">
        <v>732</v>
      </c>
      <c r="C1172" s="133">
        <v>5577562</v>
      </c>
      <c r="D1172" s="133">
        <v>0</v>
      </c>
    </row>
    <row r="1173" spans="2:4">
      <c r="B1173" s="204" t="s">
        <v>395</v>
      </c>
      <c r="C1173" s="133">
        <v>8256874</v>
      </c>
      <c r="D1173" s="133">
        <v>0</v>
      </c>
    </row>
    <row r="1174" spans="2:4">
      <c r="B1174" s="203" t="s">
        <v>733</v>
      </c>
      <c r="C1174" s="133">
        <v>8256874</v>
      </c>
      <c r="D1174" s="133">
        <v>0</v>
      </c>
    </row>
    <row r="1175" spans="2:4">
      <c r="B1175" s="204" t="s">
        <v>396</v>
      </c>
      <c r="C1175" s="133">
        <v>100617707</v>
      </c>
      <c r="D1175" s="133">
        <v>44804449.310000002</v>
      </c>
    </row>
    <row r="1176" spans="2:4">
      <c r="B1176" s="203" t="s">
        <v>734</v>
      </c>
      <c r="C1176" s="133">
        <v>100617707</v>
      </c>
      <c r="D1176" s="133">
        <v>44804449.310000002</v>
      </c>
    </row>
    <row r="1177" spans="2:4">
      <c r="B1177" s="204" t="s">
        <v>1918</v>
      </c>
      <c r="C1177" s="133">
        <v>13620359</v>
      </c>
      <c r="D1177" s="133">
        <v>27200390.75</v>
      </c>
    </row>
    <row r="1178" spans="2:4">
      <c r="B1178" s="203" t="s">
        <v>1919</v>
      </c>
      <c r="C1178" s="133">
        <v>13620359</v>
      </c>
      <c r="D1178" s="133">
        <v>27200390.75</v>
      </c>
    </row>
    <row r="1179" spans="2:4">
      <c r="B1179" s="204" t="s">
        <v>1060</v>
      </c>
      <c r="C1179" s="133">
        <v>3442388</v>
      </c>
      <c r="D1179" s="133">
        <v>5412313.7699999996</v>
      </c>
    </row>
    <row r="1180" spans="2:4">
      <c r="B1180" s="203" t="s">
        <v>1061</v>
      </c>
      <c r="C1180" s="133">
        <v>3442388</v>
      </c>
      <c r="D1180" s="133">
        <v>5412313.7699999996</v>
      </c>
    </row>
    <row r="1181" spans="2:4">
      <c r="B1181" s="204" t="s">
        <v>3153</v>
      </c>
      <c r="C1181" s="133">
        <v>9285713</v>
      </c>
      <c r="D1181" s="133">
        <v>0</v>
      </c>
    </row>
    <row r="1182" spans="2:4">
      <c r="B1182" s="203" t="s">
        <v>3154</v>
      </c>
      <c r="C1182" s="133">
        <v>9285713</v>
      </c>
      <c r="D1182" s="133">
        <v>0</v>
      </c>
    </row>
    <row r="1183" spans="2:4">
      <c r="B1183" s="204" t="s">
        <v>3155</v>
      </c>
      <c r="C1183" s="133">
        <v>13525467</v>
      </c>
      <c r="D1183" s="133">
        <v>0</v>
      </c>
    </row>
    <row r="1184" spans="2:4">
      <c r="B1184" s="203" t="s">
        <v>3156</v>
      </c>
      <c r="C1184" s="133">
        <v>13525467</v>
      </c>
      <c r="D1184" s="133">
        <v>0</v>
      </c>
    </row>
    <row r="1185" spans="2:4">
      <c r="B1185" s="204" t="s">
        <v>397</v>
      </c>
      <c r="C1185" s="133">
        <v>17396640</v>
      </c>
      <c r="D1185" s="133">
        <v>22526421.670000002</v>
      </c>
    </row>
    <row r="1186" spans="2:4">
      <c r="B1186" s="203" t="s">
        <v>735</v>
      </c>
      <c r="C1186" s="133">
        <v>17396640</v>
      </c>
      <c r="D1186" s="133">
        <v>22526421.670000002</v>
      </c>
    </row>
    <row r="1187" spans="2:4">
      <c r="B1187" s="204" t="s">
        <v>3932</v>
      </c>
      <c r="C1187" s="133">
        <v>0</v>
      </c>
      <c r="D1187" s="133">
        <v>0</v>
      </c>
    </row>
    <row r="1188" spans="2:4">
      <c r="B1188" s="203" t="s">
        <v>3931</v>
      </c>
      <c r="C1188" s="133">
        <v>0</v>
      </c>
      <c r="D1188" s="133">
        <v>0</v>
      </c>
    </row>
    <row r="1189" spans="2:4">
      <c r="B1189" s="204" t="s">
        <v>3930</v>
      </c>
      <c r="C1189" s="133">
        <v>0</v>
      </c>
      <c r="D1189" s="133">
        <v>0</v>
      </c>
    </row>
    <row r="1190" spans="2:4">
      <c r="B1190" s="203" t="s">
        <v>3929</v>
      </c>
      <c r="C1190" s="133">
        <v>0</v>
      </c>
      <c r="D1190" s="133">
        <v>0</v>
      </c>
    </row>
    <row r="1191" spans="2:4">
      <c r="B1191" s="204" t="s">
        <v>3928</v>
      </c>
      <c r="C1191" s="133">
        <v>0</v>
      </c>
      <c r="D1191" s="133">
        <v>0</v>
      </c>
    </row>
    <row r="1192" spans="2:4">
      <c r="B1192" s="203" t="s">
        <v>3927</v>
      </c>
      <c r="C1192" s="133">
        <v>0</v>
      </c>
      <c r="D1192" s="133">
        <v>0</v>
      </c>
    </row>
    <row r="1193" spans="2:4">
      <c r="B1193" s="204" t="s">
        <v>3926</v>
      </c>
      <c r="C1193" s="133">
        <v>0</v>
      </c>
      <c r="D1193" s="133">
        <v>0</v>
      </c>
    </row>
    <row r="1194" spans="2:4">
      <c r="B1194" s="203" t="s">
        <v>3925</v>
      </c>
      <c r="C1194" s="133">
        <v>0</v>
      </c>
      <c r="D1194" s="133">
        <v>0</v>
      </c>
    </row>
    <row r="1195" spans="2:4">
      <c r="B1195" s="204" t="s">
        <v>398</v>
      </c>
      <c r="C1195" s="133">
        <v>45000000</v>
      </c>
      <c r="D1195" s="133">
        <v>0</v>
      </c>
    </row>
    <row r="1196" spans="2:4">
      <c r="B1196" s="203" t="s">
        <v>736</v>
      </c>
      <c r="C1196" s="133">
        <v>45000000</v>
      </c>
      <c r="D1196" s="133">
        <v>0</v>
      </c>
    </row>
    <row r="1197" spans="2:4">
      <c r="B1197" s="204" t="s">
        <v>2788</v>
      </c>
      <c r="C1197" s="133">
        <v>59146045</v>
      </c>
      <c r="D1197" s="133">
        <v>46791825.600000001</v>
      </c>
    </row>
    <row r="1198" spans="2:4">
      <c r="B1198" s="203" t="s">
        <v>737</v>
      </c>
      <c r="C1198" s="133">
        <v>59146045</v>
      </c>
      <c r="D1198" s="133">
        <v>46791825.600000001</v>
      </c>
    </row>
    <row r="1199" spans="2:4">
      <c r="B1199" s="204" t="s">
        <v>3157</v>
      </c>
      <c r="C1199" s="133">
        <v>16622897</v>
      </c>
      <c r="D1199" s="133">
        <v>0</v>
      </c>
    </row>
    <row r="1200" spans="2:4">
      <c r="B1200" s="203" t="s">
        <v>3158</v>
      </c>
      <c r="C1200" s="133">
        <v>16622897</v>
      </c>
      <c r="D1200" s="133">
        <v>0</v>
      </c>
    </row>
    <row r="1201" spans="2:4">
      <c r="B1201" s="204" t="s">
        <v>3159</v>
      </c>
      <c r="C1201" s="133">
        <v>5106354</v>
      </c>
      <c r="D1201" s="133">
        <v>0</v>
      </c>
    </row>
    <row r="1202" spans="2:4">
      <c r="B1202" s="203" t="s">
        <v>3160</v>
      </c>
      <c r="C1202" s="133">
        <v>5106354</v>
      </c>
      <c r="D1202" s="133">
        <v>0</v>
      </c>
    </row>
    <row r="1203" spans="2:4">
      <c r="B1203" s="204" t="s">
        <v>2633</v>
      </c>
      <c r="C1203" s="133">
        <v>24359264</v>
      </c>
      <c r="D1203" s="133">
        <v>21052844.640000001</v>
      </c>
    </row>
    <row r="1204" spans="2:4">
      <c r="B1204" s="203" t="s">
        <v>2634</v>
      </c>
      <c r="C1204" s="133">
        <v>24359264</v>
      </c>
      <c r="D1204" s="133">
        <v>21052844.640000001</v>
      </c>
    </row>
    <row r="1205" spans="2:4">
      <c r="B1205" s="204" t="s">
        <v>1920</v>
      </c>
      <c r="C1205" s="133">
        <v>11836969</v>
      </c>
      <c r="D1205" s="133">
        <v>4626268.3</v>
      </c>
    </row>
    <row r="1206" spans="2:4">
      <c r="B1206" s="203" t="s">
        <v>1921</v>
      </c>
      <c r="C1206" s="133">
        <v>11836969</v>
      </c>
      <c r="D1206" s="133">
        <v>4626268.3</v>
      </c>
    </row>
    <row r="1207" spans="2:4">
      <c r="B1207" s="204" t="s">
        <v>3161</v>
      </c>
      <c r="C1207" s="133">
        <v>3547813</v>
      </c>
      <c r="D1207" s="133">
        <v>0</v>
      </c>
    </row>
    <row r="1208" spans="2:4">
      <c r="B1208" s="203" t="s">
        <v>3162</v>
      </c>
      <c r="C1208" s="133">
        <v>3547813</v>
      </c>
      <c r="D1208" s="133">
        <v>0</v>
      </c>
    </row>
    <row r="1209" spans="2:4">
      <c r="B1209" s="204" t="s">
        <v>3163</v>
      </c>
      <c r="C1209" s="133">
        <v>3421871</v>
      </c>
      <c r="D1209" s="133">
        <v>5922444.5899999999</v>
      </c>
    </row>
    <row r="1210" spans="2:4">
      <c r="B1210" s="203" t="s">
        <v>3164</v>
      </c>
      <c r="C1210" s="133">
        <v>3421871</v>
      </c>
      <c r="D1210" s="133">
        <v>5922444.5899999999</v>
      </c>
    </row>
    <row r="1211" spans="2:4">
      <c r="B1211" s="204" t="s">
        <v>3165</v>
      </c>
      <c r="C1211" s="133">
        <v>5149582</v>
      </c>
      <c r="D1211" s="133">
        <v>0</v>
      </c>
    </row>
    <row r="1212" spans="2:4">
      <c r="B1212" s="203" t="s">
        <v>3166</v>
      </c>
      <c r="C1212" s="133">
        <v>5149582</v>
      </c>
      <c r="D1212" s="133">
        <v>0</v>
      </c>
    </row>
    <row r="1213" spans="2:4">
      <c r="B1213" s="204" t="s">
        <v>3167</v>
      </c>
      <c r="C1213" s="133">
        <v>3426951</v>
      </c>
      <c r="D1213" s="133">
        <v>6132939.1699999999</v>
      </c>
    </row>
    <row r="1214" spans="2:4">
      <c r="B1214" s="203" t="s">
        <v>3168</v>
      </c>
      <c r="C1214" s="133">
        <v>3426951</v>
      </c>
      <c r="D1214" s="133">
        <v>6132939.1699999999</v>
      </c>
    </row>
    <row r="1215" spans="2:4">
      <c r="B1215" s="204" t="s">
        <v>3480</v>
      </c>
      <c r="C1215" s="133">
        <v>0</v>
      </c>
      <c r="D1215" s="133">
        <v>11914874.85</v>
      </c>
    </row>
    <row r="1216" spans="2:4">
      <c r="B1216" s="203" t="s">
        <v>3481</v>
      </c>
      <c r="C1216" s="133">
        <v>0</v>
      </c>
      <c r="D1216" s="133">
        <v>11914874.85</v>
      </c>
    </row>
    <row r="1217" spans="2:4">
      <c r="B1217" s="204" t="s">
        <v>3482</v>
      </c>
      <c r="C1217" s="133">
        <v>0</v>
      </c>
      <c r="D1217" s="133">
        <v>14437650.359999999</v>
      </c>
    </row>
    <row r="1218" spans="2:4">
      <c r="B1218" s="203" t="s">
        <v>3483</v>
      </c>
      <c r="C1218" s="133">
        <v>0</v>
      </c>
      <c r="D1218" s="133">
        <v>14437650.359999999</v>
      </c>
    </row>
    <row r="1219" spans="2:4">
      <c r="B1219" s="204" t="s">
        <v>3169</v>
      </c>
      <c r="C1219" s="133">
        <v>3785712</v>
      </c>
      <c r="D1219" s="133">
        <v>5941538.5599999996</v>
      </c>
    </row>
    <row r="1220" spans="2:4">
      <c r="B1220" s="203" t="s">
        <v>3170</v>
      </c>
      <c r="C1220" s="133">
        <v>3785712</v>
      </c>
      <c r="D1220" s="133">
        <v>5941538.5599999996</v>
      </c>
    </row>
    <row r="1221" spans="2:4">
      <c r="B1221" s="204" t="s">
        <v>399</v>
      </c>
      <c r="C1221" s="133">
        <v>167601811</v>
      </c>
      <c r="D1221" s="133">
        <v>26053872.450000003</v>
      </c>
    </row>
    <row r="1222" spans="2:4">
      <c r="B1222" s="203" t="s">
        <v>738</v>
      </c>
      <c r="C1222" s="133">
        <v>167601811</v>
      </c>
      <c r="D1222" s="133">
        <v>26053872.450000003</v>
      </c>
    </row>
    <row r="1223" spans="2:4">
      <c r="B1223" s="204" t="s">
        <v>3171</v>
      </c>
      <c r="C1223" s="133">
        <v>3223730</v>
      </c>
      <c r="D1223" s="133">
        <v>2951771.89</v>
      </c>
    </row>
    <row r="1224" spans="2:4">
      <c r="B1224" s="203" t="s">
        <v>3172</v>
      </c>
      <c r="C1224" s="133">
        <v>3223730</v>
      </c>
      <c r="D1224" s="133">
        <v>2951771.89</v>
      </c>
    </row>
    <row r="1225" spans="2:4">
      <c r="B1225" s="204" t="s">
        <v>3173</v>
      </c>
      <c r="C1225" s="133">
        <v>3422679</v>
      </c>
      <c r="D1225" s="133">
        <v>5825992.3099999996</v>
      </c>
    </row>
    <row r="1226" spans="2:4">
      <c r="B1226" s="203" t="s">
        <v>3174</v>
      </c>
      <c r="C1226" s="133">
        <v>3422679</v>
      </c>
      <c r="D1226" s="133">
        <v>5825992.3099999996</v>
      </c>
    </row>
    <row r="1227" spans="2:4">
      <c r="B1227" s="204" t="s">
        <v>3175</v>
      </c>
      <c r="C1227" s="133">
        <v>5455487</v>
      </c>
      <c r="D1227" s="133">
        <v>2000000</v>
      </c>
    </row>
    <row r="1228" spans="2:4">
      <c r="B1228" s="203" t="s">
        <v>3176</v>
      </c>
      <c r="C1228" s="133">
        <v>5455487</v>
      </c>
      <c r="D1228" s="133">
        <v>2000000</v>
      </c>
    </row>
    <row r="1229" spans="2:4">
      <c r="B1229" s="204" t="s">
        <v>3177</v>
      </c>
      <c r="C1229" s="133">
        <v>3217072</v>
      </c>
      <c r="D1229" s="133">
        <v>2000000</v>
      </c>
    </row>
    <row r="1230" spans="2:4">
      <c r="B1230" s="203" t="s">
        <v>3178</v>
      </c>
      <c r="C1230" s="133">
        <v>3217072</v>
      </c>
      <c r="D1230" s="133">
        <v>2000000</v>
      </c>
    </row>
    <row r="1231" spans="2:4">
      <c r="B1231" s="205" t="s">
        <v>283</v>
      </c>
      <c r="C1231" s="135">
        <v>378431625</v>
      </c>
      <c r="D1231" s="135">
        <v>262823073.29000002</v>
      </c>
    </row>
    <row r="1232" spans="2:4">
      <c r="B1232" s="204" t="s">
        <v>3147</v>
      </c>
      <c r="C1232" s="133">
        <v>0</v>
      </c>
      <c r="D1232" s="133">
        <v>1614915.33</v>
      </c>
    </row>
    <row r="1233" spans="2:4">
      <c r="B1233" s="203" t="s">
        <v>3584</v>
      </c>
      <c r="C1233" s="133">
        <v>0</v>
      </c>
      <c r="D1233" s="133">
        <v>1614915.33</v>
      </c>
    </row>
    <row r="1234" spans="2:4">
      <c r="B1234" s="204" t="s">
        <v>3179</v>
      </c>
      <c r="C1234" s="133">
        <v>4883853</v>
      </c>
      <c r="D1234" s="133">
        <v>0</v>
      </c>
    </row>
    <row r="1235" spans="2:4">
      <c r="B1235" s="203" t="s">
        <v>2546</v>
      </c>
      <c r="C1235" s="133">
        <v>4883853</v>
      </c>
      <c r="D1235" s="133">
        <v>0</v>
      </c>
    </row>
    <row r="1236" spans="2:4">
      <c r="B1236" s="204" t="s">
        <v>2789</v>
      </c>
      <c r="C1236" s="133">
        <v>143202536</v>
      </c>
      <c r="D1236" s="133">
        <v>38965435.229999997</v>
      </c>
    </row>
    <row r="1237" spans="2:4">
      <c r="B1237" s="203" t="s">
        <v>2555</v>
      </c>
      <c r="C1237" s="133">
        <v>143202536</v>
      </c>
      <c r="D1237" s="133">
        <v>38965435.229999997</v>
      </c>
    </row>
    <row r="1238" spans="2:4">
      <c r="B1238" s="204" t="s">
        <v>2790</v>
      </c>
      <c r="C1238" s="133">
        <v>61582931</v>
      </c>
      <c r="D1238" s="133">
        <v>29566874.030000001</v>
      </c>
    </row>
    <row r="1239" spans="2:4">
      <c r="B1239" s="203" t="s">
        <v>2556</v>
      </c>
      <c r="C1239" s="133">
        <v>61582931</v>
      </c>
      <c r="D1239" s="133">
        <v>29566874.030000001</v>
      </c>
    </row>
    <row r="1240" spans="2:4">
      <c r="B1240" s="204" t="s">
        <v>3583</v>
      </c>
      <c r="C1240" s="133">
        <v>0</v>
      </c>
      <c r="D1240" s="133">
        <v>67653114.760000005</v>
      </c>
    </row>
    <row r="1241" spans="2:4">
      <c r="B1241" s="203" t="s">
        <v>3582</v>
      </c>
      <c r="C1241" s="133">
        <v>0</v>
      </c>
      <c r="D1241" s="133">
        <v>67653114.760000005</v>
      </c>
    </row>
    <row r="1242" spans="2:4">
      <c r="B1242" s="204" t="s">
        <v>2567</v>
      </c>
      <c r="C1242" s="133">
        <v>126404907</v>
      </c>
      <c r="D1242" s="133">
        <v>71318988.980000004</v>
      </c>
    </row>
    <row r="1243" spans="2:4">
      <c r="B1243" s="203" t="s">
        <v>2568</v>
      </c>
      <c r="C1243" s="133">
        <v>126404907</v>
      </c>
      <c r="D1243" s="133">
        <v>71318988.980000004</v>
      </c>
    </row>
    <row r="1244" spans="2:4">
      <c r="B1244" s="204" t="s">
        <v>2791</v>
      </c>
      <c r="C1244" s="133">
        <v>42357398</v>
      </c>
      <c r="D1244" s="133">
        <v>30053302.23</v>
      </c>
    </row>
    <row r="1245" spans="2:4">
      <c r="B1245" s="203" t="s">
        <v>2572</v>
      </c>
      <c r="C1245" s="133">
        <v>42357398</v>
      </c>
      <c r="D1245" s="133">
        <v>30053302.23</v>
      </c>
    </row>
    <row r="1246" spans="2:4">
      <c r="B1246" s="204" t="s">
        <v>3484</v>
      </c>
      <c r="C1246" s="133">
        <v>0</v>
      </c>
      <c r="D1246" s="133">
        <v>23650442.729999993</v>
      </c>
    </row>
    <row r="1247" spans="2:4">
      <c r="B1247" s="203" t="s">
        <v>3485</v>
      </c>
      <c r="C1247" s="133">
        <v>0</v>
      </c>
      <c r="D1247" s="133">
        <v>23650442.729999993</v>
      </c>
    </row>
    <row r="1248" spans="2:4">
      <c r="B1248" s="205" t="s">
        <v>298</v>
      </c>
      <c r="C1248" s="135">
        <v>397083764</v>
      </c>
      <c r="D1248" s="135">
        <v>0</v>
      </c>
    </row>
    <row r="1249" spans="2:4">
      <c r="B1249" s="204" t="s">
        <v>3180</v>
      </c>
      <c r="C1249" s="133">
        <v>175445213</v>
      </c>
      <c r="D1249" s="133">
        <v>0</v>
      </c>
    </row>
    <row r="1250" spans="2:4">
      <c r="B1250" s="203" t="s">
        <v>3181</v>
      </c>
      <c r="C1250" s="133">
        <v>175445213</v>
      </c>
      <c r="D1250" s="133">
        <v>0</v>
      </c>
    </row>
    <row r="1251" spans="2:4">
      <c r="B1251" s="204" t="s">
        <v>3059</v>
      </c>
      <c r="C1251" s="133">
        <v>221638551</v>
      </c>
      <c r="D1251" s="133">
        <v>0</v>
      </c>
    </row>
    <row r="1252" spans="2:4">
      <c r="B1252" s="203" t="s">
        <v>3060</v>
      </c>
      <c r="C1252" s="133">
        <v>221638551</v>
      </c>
      <c r="D1252" s="133">
        <v>0</v>
      </c>
    </row>
    <row r="1253" spans="2:4">
      <c r="B1253" s="204" t="s">
        <v>3656</v>
      </c>
      <c r="C1253" s="133">
        <v>0</v>
      </c>
      <c r="D1253" s="133">
        <v>0</v>
      </c>
    </row>
    <row r="1254" spans="2:4">
      <c r="B1254" s="203" t="s">
        <v>3655</v>
      </c>
      <c r="C1254" s="133">
        <v>0</v>
      </c>
      <c r="D1254" s="133">
        <v>0</v>
      </c>
    </row>
    <row r="1255" spans="2:4">
      <c r="B1255" s="204" t="s">
        <v>3654</v>
      </c>
      <c r="C1255" s="133">
        <v>0</v>
      </c>
      <c r="D1255" s="133">
        <v>0</v>
      </c>
    </row>
    <row r="1256" spans="2:4">
      <c r="B1256" s="203" t="s">
        <v>3653</v>
      </c>
      <c r="C1256" s="133">
        <v>0</v>
      </c>
      <c r="D1256" s="133">
        <v>0</v>
      </c>
    </row>
    <row r="1257" spans="2:4">
      <c r="B1257" s="206" t="s">
        <v>400</v>
      </c>
      <c r="C1257" s="133">
        <v>470308979</v>
      </c>
      <c r="D1257" s="133">
        <v>191732074.47</v>
      </c>
    </row>
    <row r="1258" spans="2:4">
      <c r="B1258" s="205" t="s">
        <v>281</v>
      </c>
      <c r="C1258" s="135">
        <v>446158646</v>
      </c>
      <c r="D1258" s="135">
        <v>169768164.06999999</v>
      </c>
    </row>
    <row r="1259" spans="2:4">
      <c r="B1259" s="204" t="s">
        <v>3652</v>
      </c>
      <c r="C1259" s="133">
        <v>0</v>
      </c>
      <c r="D1259" s="133">
        <v>0</v>
      </c>
    </row>
    <row r="1260" spans="2:4">
      <c r="B1260" s="203" t="s">
        <v>3651</v>
      </c>
      <c r="C1260" s="133">
        <v>0</v>
      </c>
      <c r="D1260" s="133">
        <v>0</v>
      </c>
    </row>
    <row r="1261" spans="2:4">
      <c r="B1261" s="204" t="s">
        <v>401</v>
      </c>
      <c r="C1261" s="133">
        <v>28137267</v>
      </c>
      <c r="D1261" s="133">
        <v>5111797.21</v>
      </c>
    </row>
    <row r="1262" spans="2:4">
      <c r="B1262" s="203" t="s">
        <v>739</v>
      </c>
      <c r="C1262" s="133">
        <v>28137267</v>
      </c>
      <c r="D1262" s="133">
        <v>5111797.21</v>
      </c>
    </row>
    <row r="1263" spans="2:4">
      <c r="B1263" s="204" t="s">
        <v>3486</v>
      </c>
      <c r="C1263" s="133">
        <v>0</v>
      </c>
      <c r="D1263" s="133">
        <v>29132650.84</v>
      </c>
    </row>
    <row r="1264" spans="2:4">
      <c r="B1264" s="203" t="s">
        <v>3487</v>
      </c>
      <c r="C1264" s="133">
        <v>0</v>
      </c>
      <c r="D1264" s="133">
        <v>29132650.84</v>
      </c>
    </row>
    <row r="1265" spans="2:4">
      <c r="B1265" s="204" t="s">
        <v>1258</v>
      </c>
      <c r="C1265" s="133">
        <v>4544666</v>
      </c>
      <c r="D1265" s="133">
        <v>0</v>
      </c>
    </row>
    <row r="1266" spans="2:4">
      <c r="B1266" s="203" t="s">
        <v>1259</v>
      </c>
      <c r="C1266" s="133">
        <v>4544666</v>
      </c>
      <c r="D1266" s="133">
        <v>0</v>
      </c>
    </row>
    <row r="1267" spans="2:4">
      <c r="B1267" s="204" t="s">
        <v>1260</v>
      </c>
      <c r="C1267" s="133">
        <v>6486005</v>
      </c>
      <c r="D1267" s="133">
        <v>0</v>
      </c>
    </row>
    <row r="1268" spans="2:4">
      <c r="B1268" s="203" t="s">
        <v>1261</v>
      </c>
      <c r="C1268" s="133">
        <v>6486005</v>
      </c>
      <c r="D1268" s="133">
        <v>0</v>
      </c>
    </row>
    <row r="1269" spans="2:4">
      <c r="B1269" s="204" t="s">
        <v>1262</v>
      </c>
      <c r="C1269" s="133">
        <v>12178045</v>
      </c>
      <c r="D1269" s="133">
        <v>0</v>
      </c>
    </row>
    <row r="1270" spans="2:4">
      <c r="B1270" s="203" t="s">
        <v>1263</v>
      </c>
      <c r="C1270" s="133">
        <v>12178045</v>
      </c>
      <c r="D1270" s="133">
        <v>0</v>
      </c>
    </row>
    <row r="1271" spans="2:4">
      <c r="B1271" s="204" t="s">
        <v>2792</v>
      </c>
      <c r="C1271" s="133">
        <v>4544666</v>
      </c>
      <c r="D1271" s="133">
        <v>0</v>
      </c>
    </row>
    <row r="1272" spans="2:4">
      <c r="B1272" s="203" t="s">
        <v>1264</v>
      </c>
      <c r="C1272" s="133">
        <v>4544666</v>
      </c>
      <c r="D1272" s="133">
        <v>0</v>
      </c>
    </row>
    <row r="1273" spans="2:4">
      <c r="B1273" s="204" t="s">
        <v>1265</v>
      </c>
      <c r="C1273" s="133">
        <v>10913919</v>
      </c>
      <c r="D1273" s="133">
        <v>0</v>
      </c>
    </row>
    <row r="1274" spans="2:4">
      <c r="B1274" s="203" t="s">
        <v>1266</v>
      </c>
      <c r="C1274" s="133">
        <v>10913919</v>
      </c>
      <c r="D1274" s="133">
        <v>0</v>
      </c>
    </row>
    <row r="1275" spans="2:4">
      <c r="B1275" s="204" t="s">
        <v>402</v>
      </c>
      <c r="C1275" s="133">
        <v>124911279</v>
      </c>
      <c r="D1275" s="133">
        <v>49646503.350000001</v>
      </c>
    </row>
    <row r="1276" spans="2:4">
      <c r="B1276" s="203" t="s">
        <v>740</v>
      </c>
      <c r="C1276" s="133">
        <v>124911279</v>
      </c>
      <c r="D1276" s="133">
        <v>49646503.350000001</v>
      </c>
    </row>
    <row r="1277" spans="2:4">
      <c r="B1277" s="204" t="s">
        <v>1535</v>
      </c>
      <c r="C1277" s="133">
        <v>4735132</v>
      </c>
      <c r="D1277" s="133">
        <v>0</v>
      </c>
    </row>
    <row r="1278" spans="2:4">
      <c r="B1278" s="203" t="s">
        <v>1536</v>
      </c>
      <c r="C1278" s="133">
        <v>4735132</v>
      </c>
      <c r="D1278" s="133">
        <v>0</v>
      </c>
    </row>
    <row r="1279" spans="2:4">
      <c r="B1279" s="204" t="s">
        <v>1537</v>
      </c>
      <c r="C1279" s="133">
        <v>6683666</v>
      </c>
      <c r="D1279" s="133">
        <v>0</v>
      </c>
    </row>
    <row r="1280" spans="2:4">
      <c r="B1280" s="203" t="s">
        <v>1538</v>
      </c>
      <c r="C1280" s="133">
        <v>6683666</v>
      </c>
      <c r="D1280" s="133">
        <v>0</v>
      </c>
    </row>
    <row r="1281" spans="2:4">
      <c r="B1281" s="204" t="s">
        <v>1539</v>
      </c>
      <c r="C1281" s="133">
        <v>6683666</v>
      </c>
      <c r="D1281" s="133">
        <v>0</v>
      </c>
    </row>
    <row r="1282" spans="2:4">
      <c r="B1282" s="203" t="s">
        <v>1540</v>
      </c>
      <c r="C1282" s="133">
        <v>6683666</v>
      </c>
      <c r="D1282" s="133">
        <v>0</v>
      </c>
    </row>
    <row r="1283" spans="2:4">
      <c r="B1283" s="204" t="s">
        <v>1541</v>
      </c>
      <c r="C1283" s="133">
        <v>11127992</v>
      </c>
      <c r="D1283" s="133">
        <v>0</v>
      </c>
    </row>
    <row r="1284" spans="2:4">
      <c r="B1284" s="203" t="s">
        <v>1542</v>
      </c>
      <c r="C1284" s="133">
        <v>11127992</v>
      </c>
      <c r="D1284" s="133">
        <v>0</v>
      </c>
    </row>
    <row r="1285" spans="2:4">
      <c r="B1285" s="204" t="s">
        <v>1543</v>
      </c>
      <c r="C1285" s="133">
        <v>6683666</v>
      </c>
      <c r="D1285" s="133">
        <v>0</v>
      </c>
    </row>
    <row r="1286" spans="2:4">
      <c r="B1286" s="203" t="s">
        <v>1544</v>
      </c>
      <c r="C1286" s="133">
        <v>6683666</v>
      </c>
      <c r="D1286" s="133">
        <v>0</v>
      </c>
    </row>
    <row r="1287" spans="2:4">
      <c r="B1287" s="204" t="s">
        <v>2793</v>
      </c>
      <c r="C1287" s="133">
        <v>11087637</v>
      </c>
      <c r="D1287" s="133">
        <v>2494718.42</v>
      </c>
    </row>
    <row r="1288" spans="2:4">
      <c r="B1288" s="203" t="s">
        <v>1545</v>
      </c>
      <c r="C1288" s="133">
        <v>11087637</v>
      </c>
      <c r="D1288" s="133">
        <v>2494718.42</v>
      </c>
    </row>
    <row r="1289" spans="2:4">
      <c r="B1289" s="204" t="s">
        <v>2794</v>
      </c>
      <c r="C1289" s="133">
        <v>10000000</v>
      </c>
      <c r="D1289" s="133">
        <v>0</v>
      </c>
    </row>
    <row r="1290" spans="2:4">
      <c r="B1290" s="203" t="s">
        <v>741</v>
      </c>
      <c r="C1290" s="133">
        <v>10000000</v>
      </c>
      <c r="D1290" s="133">
        <v>0</v>
      </c>
    </row>
    <row r="1291" spans="2:4">
      <c r="B1291" s="204" t="s">
        <v>1546</v>
      </c>
      <c r="C1291" s="133">
        <v>11087637</v>
      </c>
      <c r="D1291" s="133">
        <v>2494718.42</v>
      </c>
    </row>
    <row r="1292" spans="2:4">
      <c r="B1292" s="203" t="s">
        <v>1547</v>
      </c>
      <c r="C1292" s="133">
        <v>11087637</v>
      </c>
      <c r="D1292" s="133">
        <v>2494718.42</v>
      </c>
    </row>
    <row r="1293" spans="2:4">
      <c r="B1293" s="204" t="s">
        <v>1548</v>
      </c>
      <c r="C1293" s="133">
        <v>11087637</v>
      </c>
      <c r="D1293" s="133">
        <v>2494718.41</v>
      </c>
    </row>
    <row r="1294" spans="2:4">
      <c r="B1294" s="203" t="s">
        <v>1549</v>
      </c>
      <c r="C1294" s="133">
        <v>11087637</v>
      </c>
      <c r="D1294" s="133">
        <v>2494718.41</v>
      </c>
    </row>
    <row r="1295" spans="2:4">
      <c r="B1295" s="204" t="s">
        <v>3924</v>
      </c>
      <c r="C1295" s="133">
        <v>0</v>
      </c>
      <c r="D1295" s="133">
        <v>0</v>
      </c>
    </row>
    <row r="1296" spans="2:4">
      <c r="B1296" s="203" t="s">
        <v>3923</v>
      </c>
      <c r="C1296" s="133">
        <v>0</v>
      </c>
      <c r="D1296" s="133">
        <v>0</v>
      </c>
    </row>
    <row r="1297" spans="2:4">
      <c r="B1297" s="204" t="s">
        <v>3922</v>
      </c>
      <c r="C1297" s="133">
        <v>0</v>
      </c>
      <c r="D1297" s="133">
        <v>0</v>
      </c>
    </row>
    <row r="1298" spans="2:4">
      <c r="B1298" s="203" t="s">
        <v>3921</v>
      </c>
      <c r="C1298" s="133">
        <v>0</v>
      </c>
      <c r="D1298" s="133">
        <v>0</v>
      </c>
    </row>
    <row r="1299" spans="2:4">
      <c r="B1299" s="204" t="s">
        <v>403</v>
      </c>
      <c r="C1299" s="133">
        <v>39318264</v>
      </c>
      <c r="D1299" s="133">
        <v>12956854.060000001</v>
      </c>
    </row>
    <row r="1300" spans="2:4">
      <c r="B1300" s="203" t="s">
        <v>742</v>
      </c>
      <c r="C1300" s="133">
        <v>39318264</v>
      </c>
      <c r="D1300" s="133">
        <v>12956854.060000001</v>
      </c>
    </row>
    <row r="1301" spans="2:4">
      <c r="B1301" s="204" t="s">
        <v>404</v>
      </c>
      <c r="C1301" s="133">
        <v>35420433</v>
      </c>
      <c r="D1301" s="133">
        <v>0</v>
      </c>
    </row>
    <row r="1302" spans="2:4">
      <c r="B1302" s="203" t="s">
        <v>743</v>
      </c>
      <c r="C1302" s="133">
        <v>35420433</v>
      </c>
      <c r="D1302" s="133">
        <v>0</v>
      </c>
    </row>
    <row r="1303" spans="2:4">
      <c r="B1303" s="204" t="s">
        <v>3182</v>
      </c>
      <c r="C1303" s="133">
        <v>2435924</v>
      </c>
      <c r="D1303" s="133">
        <v>1400335.08</v>
      </c>
    </row>
    <row r="1304" spans="2:4">
      <c r="B1304" s="203" t="s">
        <v>3183</v>
      </c>
      <c r="C1304" s="133">
        <v>2435924</v>
      </c>
      <c r="D1304" s="133">
        <v>1400335.08</v>
      </c>
    </row>
    <row r="1305" spans="2:4">
      <c r="B1305" s="204" t="s">
        <v>1084</v>
      </c>
      <c r="C1305" s="133">
        <v>62810448</v>
      </c>
      <c r="D1305" s="133">
        <v>50968569.789999999</v>
      </c>
    </row>
    <row r="1306" spans="2:4">
      <c r="B1306" s="203" t="s">
        <v>1085</v>
      </c>
      <c r="C1306" s="133">
        <v>62810448</v>
      </c>
      <c r="D1306" s="133">
        <v>50968569.789999999</v>
      </c>
    </row>
    <row r="1307" spans="2:4">
      <c r="B1307" s="204" t="s">
        <v>2635</v>
      </c>
      <c r="C1307" s="133">
        <v>9203989</v>
      </c>
      <c r="D1307" s="133">
        <v>0</v>
      </c>
    </row>
    <row r="1308" spans="2:4">
      <c r="B1308" s="203" t="s">
        <v>2636</v>
      </c>
      <c r="C1308" s="133">
        <v>9203989</v>
      </c>
      <c r="D1308" s="133">
        <v>0</v>
      </c>
    </row>
    <row r="1309" spans="2:4">
      <c r="B1309" s="204" t="s">
        <v>2637</v>
      </c>
      <c r="C1309" s="133">
        <v>14759925</v>
      </c>
      <c r="D1309" s="133">
        <v>12177062.42</v>
      </c>
    </row>
    <row r="1310" spans="2:4">
      <c r="B1310" s="203" t="s">
        <v>2638</v>
      </c>
      <c r="C1310" s="133">
        <v>14759925</v>
      </c>
      <c r="D1310" s="133">
        <v>12177062.42</v>
      </c>
    </row>
    <row r="1311" spans="2:4">
      <c r="B1311" s="204" t="s">
        <v>3184</v>
      </c>
      <c r="C1311" s="133">
        <v>2624537</v>
      </c>
      <c r="D1311" s="133">
        <v>890236.07</v>
      </c>
    </row>
    <row r="1312" spans="2:4">
      <c r="B1312" s="203" t="s">
        <v>3185</v>
      </c>
      <c r="C1312" s="133">
        <v>2624537</v>
      </c>
      <c r="D1312" s="133">
        <v>890236.07</v>
      </c>
    </row>
    <row r="1313" spans="2:4">
      <c r="B1313" s="204" t="s">
        <v>3186</v>
      </c>
      <c r="C1313" s="133">
        <v>4524855</v>
      </c>
      <c r="D1313" s="133">
        <v>0</v>
      </c>
    </row>
    <row r="1314" spans="2:4">
      <c r="B1314" s="203" t="s">
        <v>3187</v>
      </c>
      <c r="C1314" s="133">
        <v>4524855</v>
      </c>
      <c r="D1314" s="133">
        <v>0</v>
      </c>
    </row>
    <row r="1315" spans="2:4">
      <c r="B1315" s="204" t="s">
        <v>3188</v>
      </c>
      <c r="C1315" s="133">
        <v>2084940</v>
      </c>
      <c r="D1315" s="133">
        <v>0</v>
      </c>
    </row>
    <row r="1316" spans="2:4">
      <c r="B1316" s="203" t="s">
        <v>3189</v>
      </c>
      <c r="C1316" s="133">
        <v>2084940</v>
      </c>
      <c r="D1316" s="133">
        <v>0</v>
      </c>
    </row>
    <row r="1317" spans="2:4">
      <c r="B1317" s="204" t="s">
        <v>3190</v>
      </c>
      <c r="C1317" s="133">
        <v>2082451</v>
      </c>
      <c r="D1317" s="133">
        <v>0</v>
      </c>
    </row>
    <row r="1318" spans="2:4">
      <c r="B1318" s="203" t="s">
        <v>3191</v>
      </c>
      <c r="C1318" s="133">
        <v>2082451</v>
      </c>
      <c r="D1318" s="133">
        <v>0</v>
      </c>
    </row>
    <row r="1319" spans="2:4">
      <c r="B1319" s="205" t="s">
        <v>283</v>
      </c>
      <c r="C1319" s="135">
        <v>24150333</v>
      </c>
      <c r="D1319" s="135">
        <v>21963910.399999999</v>
      </c>
    </row>
    <row r="1320" spans="2:4">
      <c r="B1320" s="204" t="s">
        <v>1267</v>
      </c>
      <c r="C1320" s="133">
        <v>24150333</v>
      </c>
      <c r="D1320" s="133">
        <v>21963910.399999999</v>
      </c>
    </row>
    <row r="1321" spans="2:4">
      <c r="B1321" s="203" t="s">
        <v>1268</v>
      </c>
      <c r="C1321" s="133">
        <v>24150333</v>
      </c>
      <c r="D1321" s="133">
        <v>21963910.399999999</v>
      </c>
    </row>
    <row r="1322" spans="2:4">
      <c r="B1322" s="204" t="s">
        <v>3488</v>
      </c>
      <c r="C1322" s="133">
        <v>0</v>
      </c>
      <c r="D1322" s="133">
        <v>0</v>
      </c>
    </row>
    <row r="1323" spans="2:4">
      <c r="B1323" s="203" t="s">
        <v>3489</v>
      </c>
      <c r="C1323" s="133">
        <v>0</v>
      </c>
      <c r="D1323" s="133">
        <v>0</v>
      </c>
    </row>
    <row r="1324" spans="2:4">
      <c r="B1324" s="204" t="s">
        <v>3539</v>
      </c>
      <c r="C1324" s="133">
        <v>0</v>
      </c>
      <c r="D1324" s="133">
        <v>0</v>
      </c>
    </row>
    <row r="1325" spans="2:4">
      <c r="B1325" s="203" t="s">
        <v>3538</v>
      </c>
      <c r="C1325" s="133">
        <v>0</v>
      </c>
      <c r="D1325" s="133">
        <v>0</v>
      </c>
    </row>
    <row r="1326" spans="2:4">
      <c r="B1326" s="206" t="s">
        <v>291</v>
      </c>
      <c r="C1326" s="133">
        <v>1296462000</v>
      </c>
      <c r="D1326" s="133">
        <v>526386638.08999997</v>
      </c>
    </row>
    <row r="1327" spans="2:4">
      <c r="B1327" s="205" t="s">
        <v>281</v>
      </c>
      <c r="C1327" s="135">
        <v>984999597</v>
      </c>
      <c r="D1327" s="135">
        <v>489649474.07999998</v>
      </c>
    </row>
    <row r="1328" spans="2:4">
      <c r="B1328" s="204" t="s">
        <v>1269</v>
      </c>
      <c r="C1328" s="133">
        <v>12313456</v>
      </c>
      <c r="D1328" s="133">
        <v>0</v>
      </c>
    </row>
    <row r="1329" spans="2:4">
      <c r="B1329" s="203" t="s">
        <v>1270</v>
      </c>
      <c r="C1329" s="133">
        <v>12313456</v>
      </c>
      <c r="D1329" s="133">
        <v>0</v>
      </c>
    </row>
    <row r="1330" spans="2:4">
      <c r="B1330" s="204" t="s">
        <v>1271</v>
      </c>
      <c r="C1330" s="133">
        <v>6558125</v>
      </c>
      <c r="D1330" s="133">
        <v>0</v>
      </c>
    </row>
    <row r="1331" spans="2:4">
      <c r="B1331" s="203" t="s">
        <v>1272</v>
      </c>
      <c r="C1331" s="133">
        <v>6558125</v>
      </c>
      <c r="D1331" s="133">
        <v>0</v>
      </c>
    </row>
    <row r="1332" spans="2:4">
      <c r="B1332" s="204" t="s">
        <v>1550</v>
      </c>
      <c r="C1332" s="133">
        <v>6731551</v>
      </c>
      <c r="D1332" s="133">
        <v>0</v>
      </c>
    </row>
    <row r="1333" spans="2:4">
      <c r="B1333" s="203" t="s">
        <v>1551</v>
      </c>
      <c r="C1333" s="133">
        <v>6731551</v>
      </c>
      <c r="D1333" s="133">
        <v>0</v>
      </c>
    </row>
    <row r="1334" spans="2:4">
      <c r="B1334" s="204" t="s">
        <v>3581</v>
      </c>
      <c r="C1334" s="133">
        <v>0</v>
      </c>
      <c r="D1334" s="133">
        <v>0</v>
      </c>
    </row>
    <row r="1335" spans="2:4">
      <c r="B1335" s="203" t="s">
        <v>3580</v>
      </c>
      <c r="C1335" s="133">
        <v>0</v>
      </c>
      <c r="D1335" s="133">
        <v>0</v>
      </c>
    </row>
    <row r="1336" spans="2:4">
      <c r="B1336" s="204" t="s">
        <v>1552</v>
      </c>
      <c r="C1336" s="133">
        <v>11208701</v>
      </c>
      <c r="D1336" s="133">
        <v>0</v>
      </c>
    </row>
    <row r="1337" spans="2:4">
      <c r="B1337" s="203" t="s">
        <v>1553</v>
      </c>
      <c r="C1337" s="133">
        <v>11208701</v>
      </c>
      <c r="D1337" s="133">
        <v>0</v>
      </c>
    </row>
    <row r="1338" spans="2:4">
      <c r="B1338" s="204" t="s">
        <v>1554</v>
      </c>
      <c r="C1338" s="133">
        <v>4768626</v>
      </c>
      <c r="D1338" s="133">
        <v>0</v>
      </c>
    </row>
    <row r="1339" spans="2:4">
      <c r="B1339" s="203" t="s">
        <v>1555</v>
      </c>
      <c r="C1339" s="133">
        <v>4768626</v>
      </c>
      <c r="D1339" s="133">
        <v>0</v>
      </c>
    </row>
    <row r="1340" spans="2:4">
      <c r="B1340" s="204" t="s">
        <v>1556</v>
      </c>
      <c r="C1340" s="133">
        <v>6731551</v>
      </c>
      <c r="D1340" s="133">
        <v>0</v>
      </c>
    </row>
    <row r="1341" spans="2:4">
      <c r="B1341" s="203" t="s">
        <v>1557</v>
      </c>
      <c r="C1341" s="133">
        <v>6731551</v>
      </c>
      <c r="D1341" s="133">
        <v>0</v>
      </c>
    </row>
    <row r="1342" spans="2:4">
      <c r="B1342" s="204" t="s">
        <v>1558</v>
      </c>
      <c r="C1342" s="133">
        <v>6731551</v>
      </c>
      <c r="D1342" s="133">
        <v>0</v>
      </c>
    </row>
    <row r="1343" spans="2:4">
      <c r="B1343" s="203" t="s">
        <v>1559</v>
      </c>
      <c r="C1343" s="133">
        <v>6731551</v>
      </c>
      <c r="D1343" s="133">
        <v>0</v>
      </c>
    </row>
    <row r="1344" spans="2:4">
      <c r="B1344" s="204" t="s">
        <v>1560</v>
      </c>
      <c r="C1344" s="133">
        <v>11208701</v>
      </c>
      <c r="D1344" s="133">
        <v>0</v>
      </c>
    </row>
    <row r="1345" spans="2:4">
      <c r="B1345" s="203" t="s">
        <v>1561</v>
      </c>
      <c r="C1345" s="133">
        <v>11208701</v>
      </c>
      <c r="D1345" s="133">
        <v>0</v>
      </c>
    </row>
    <row r="1346" spans="2:4">
      <c r="B1346" s="204" t="s">
        <v>2795</v>
      </c>
      <c r="C1346" s="133">
        <v>6731551</v>
      </c>
      <c r="D1346" s="133">
        <v>0</v>
      </c>
    </row>
    <row r="1347" spans="2:4">
      <c r="B1347" s="203" t="s">
        <v>1562</v>
      </c>
      <c r="C1347" s="133">
        <v>6731551</v>
      </c>
      <c r="D1347" s="133">
        <v>0</v>
      </c>
    </row>
    <row r="1348" spans="2:4">
      <c r="B1348" s="204" t="s">
        <v>1563</v>
      </c>
      <c r="C1348" s="133">
        <v>4768626</v>
      </c>
      <c r="D1348" s="133">
        <v>0</v>
      </c>
    </row>
    <row r="1349" spans="2:4">
      <c r="B1349" s="203" t="s">
        <v>1564</v>
      </c>
      <c r="C1349" s="133">
        <v>4768626</v>
      </c>
      <c r="D1349" s="133">
        <v>0</v>
      </c>
    </row>
    <row r="1350" spans="2:4">
      <c r="B1350" s="204" t="s">
        <v>1565</v>
      </c>
      <c r="C1350" s="133">
        <v>4768626</v>
      </c>
      <c r="D1350" s="133">
        <v>0</v>
      </c>
    </row>
    <row r="1351" spans="2:4">
      <c r="B1351" s="203" t="s">
        <v>1566</v>
      </c>
      <c r="C1351" s="133">
        <v>4768626</v>
      </c>
      <c r="D1351" s="133">
        <v>0</v>
      </c>
    </row>
    <row r="1352" spans="2:4">
      <c r="B1352" s="204" t="s">
        <v>1567</v>
      </c>
      <c r="C1352" s="133">
        <v>6731551</v>
      </c>
      <c r="D1352" s="133">
        <v>0</v>
      </c>
    </row>
    <row r="1353" spans="2:4">
      <c r="B1353" s="203" t="s">
        <v>1568</v>
      </c>
      <c r="C1353" s="133">
        <v>6731551</v>
      </c>
      <c r="D1353" s="133">
        <v>0</v>
      </c>
    </row>
    <row r="1354" spans="2:4">
      <c r="B1354" s="204" t="s">
        <v>2796</v>
      </c>
      <c r="C1354" s="133">
        <v>6731551</v>
      </c>
      <c r="D1354" s="133">
        <v>0</v>
      </c>
    </row>
    <row r="1355" spans="2:4">
      <c r="B1355" s="203" t="s">
        <v>1569</v>
      </c>
      <c r="C1355" s="133">
        <v>6731551</v>
      </c>
      <c r="D1355" s="133">
        <v>0</v>
      </c>
    </row>
    <row r="1356" spans="2:4">
      <c r="B1356" s="204" t="s">
        <v>405</v>
      </c>
      <c r="C1356" s="133">
        <v>5279492</v>
      </c>
      <c r="D1356" s="133">
        <v>0</v>
      </c>
    </row>
    <row r="1357" spans="2:4">
      <c r="B1357" s="203" t="s">
        <v>744</v>
      </c>
      <c r="C1357" s="133">
        <v>5279492</v>
      </c>
      <c r="D1357" s="133">
        <v>0</v>
      </c>
    </row>
    <row r="1358" spans="2:4">
      <c r="B1358" s="204" t="s">
        <v>406</v>
      </c>
      <c r="C1358" s="133">
        <v>8454073</v>
      </c>
      <c r="D1358" s="133">
        <v>3565422.24</v>
      </c>
    </row>
    <row r="1359" spans="2:4">
      <c r="B1359" s="203" t="s">
        <v>745</v>
      </c>
      <c r="C1359" s="133">
        <v>3685447</v>
      </c>
      <c r="D1359" s="133">
        <v>3565422.24</v>
      </c>
    </row>
    <row r="1360" spans="2:4">
      <c r="B1360" s="203" t="s">
        <v>1570</v>
      </c>
      <c r="C1360" s="133">
        <v>4768626</v>
      </c>
      <c r="D1360" s="133">
        <v>0</v>
      </c>
    </row>
    <row r="1361" spans="2:4">
      <c r="B1361" s="204" t="s">
        <v>2797</v>
      </c>
      <c r="C1361" s="133">
        <v>16041156</v>
      </c>
      <c r="D1361" s="133">
        <v>77203786.329999998</v>
      </c>
    </row>
    <row r="1362" spans="2:4">
      <c r="B1362" s="203" t="s">
        <v>746</v>
      </c>
      <c r="C1362" s="133">
        <v>16041156</v>
      </c>
      <c r="D1362" s="133">
        <v>77203786.329999998</v>
      </c>
    </row>
    <row r="1363" spans="2:4">
      <c r="B1363" s="204" t="s">
        <v>3579</v>
      </c>
      <c r="C1363" s="133">
        <v>0</v>
      </c>
      <c r="D1363" s="133">
        <v>0</v>
      </c>
    </row>
    <row r="1364" spans="2:4">
      <c r="B1364" s="203" t="s">
        <v>3578</v>
      </c>
      <c r="C1364" s="133">
        <v>0</v>
      </c>
      <c r="D1364" s="133">
        <v>0</v>
      </c>
    </row>
    <row r="1365" spans="2:4">
      <c r="B1365" s="204" t="s">
        <v>2798</v>
      </c>
      <c r="C1365" s="133">
        <v>6731551</v>
      </c>
      <c r="D1365" s="133">
        <v>0</v>
      </c>
    </row>
    <row r="1366" spans="2:4">
      <c r="B1366" s="203" t="s">
        <v>1571</v>
      </c>
      <c r="C1366" s="133">
        <v>6731551</v>
      </c>
      <c r="D1366" s="133">
        <v>0</v>
      </c>
    </row>
    <row r="1367" spans="2:4">
      <c r="B1367" s="204" t="s">
        <v>1922</v>
      </c>
      <c r="C1367" s="133">
        <v>23939986</v>
      </c>
      <c r="D1367" s="133">
        <v>0</v>
      </c>
    </row>
    <row r="1368" spans="2:4">
      <c r="B1368" s="203" t="s">
        <v>1923</v>
      </c>
      <c r="C1368" s="133">
        <v>23939986</v>
      </c>
      <c r="D1368" s="133">
        <v>0</v>
      </c>
    </row>
    <row r="1369" spans="2:4">
      <c r="B1369" s="204" t="s">
        <v>1572</v>
      </c>
      <c r="C1369" s="133">
        <v>6731551</v>
      </c>
      <c r="D1369" s="133">
        <v>0</v>
      </c>
    </row>
    <row r="1370" spans="2:4">
      <c r="B1370" s="203" t="s">
        <v>1573</v>
      </c>
      <c r="C1370" s="133">
        <v>6731551</v>
      </c>
      <c r="D1370" s="133">
        <v>0</v>
      </c>
    </row>
    <row r="1371" spans="2:4">
      <c r="B1371" s="204" t="s">
        <v>1574</v>
      </c>
      <c r="C1371" s="133">
        <v>4768626</v>
      </c>
      <c r="D1371" s="133">
        <v>0</v>
      </c>
    </row>
    <row r="1372" spans="2:4">
      <c r="B1372" s="203" t="s">
        <v>1575</v>
      </c>
      <c r="C1372" s="133">
        <v>4768626</v>
      </c>
      <c r="D1372" s="133">
        <v>0</v>
      </c>
    </row>
    <row r="1373" spans="2:4">
      <c r="B1373" s="204" t="s">
        <v>1576</v>
      </c>
      <c r="C1373" s="133">
        <v>4768626</v>
      </c>
      <c r="D1373" s="133">
        <v>0</v>
      </c>
    </row>
    <row r="1374" spans="2:4">
      <c r="B1374" s="203" t="s">
        <v>1577</v>
      </c>
      <c r="C1374" s="133">
        <v>4768626</v>
      </c>
      <c r="D1374" s="133">
        <v>0</v>
      </c>
    </row>
    <row r="1375" spans="2:4">
      <c r="B1375" s="204" t="s">
        <v>1578</v>
      </c>
      <c r="C1375" s="133">
        <v>4768626</v>
      </c>
      <c r="D1375" s="133">
        <v>0</v>
      </c>
    </row>
    <row r="1376" spans="2:4">
      <c r="B1376" s="203" t="s">
        <v>1579</v>
      </c>
      <c r="C1376" s="133">
        <v>4768626</v>
      </c>
      <c r="D1376" s="133">
        <v>0</v>
      </c>
    </row>
    <row r="1377" spans="2:4">
      <c r="B1377" s="204" t="s">
        <v>1580</v>
      </c>
      <c r="C1377" s="133">
        <v>6731551</v>
      </c>
      <c r="D1377" s="133">
        <v>0</v>
      </c>
    </row>
    <row r="1378" spans="2:4">
      <c r="B1378" s="203" t="s">
        <v>1581</v>
      </c>
      <c r="C1378" s="133">
        <v>6731551</v>
      </c>
      <c r="D1378" s="133">
        <v>0</v>
      </c>
    </row>
    <row r="1379" spans="2:4">
      <c r="B1379" s="204" t="s">
        <v>1582</v>
      </c>
      <c r="C1379" s="133">
        <v>4768626</v>
      </c>
      <c r="D1379" s="133">
        <v>0</v>
      </c>
    </row>
    <row r="1380" spans="2:4">
      <c r="B1380" s="203" t="s">
        <v>1583</v>
      </c>
      <c r="C1380" s="133">
        <v>4768626</v>
      </c>
      <c r="D1380" s="133">
        <v>0</v>
      </c>
    </row>
    <row r="1381" spans="2:4">
      <c r="B1381" s="204" t="s">
        <v>2799</v>
      </c>
      <c r="C1381" s="133">
        <v>4768626</v>
      </c>
      <c r="D1381" s="133">
        <v>0</v>
      </c>
    </row>
    <row r="1382" spans="2:4">
      <c r="B1382" s="203" t="s">
        <v>1584</v>
      </c>
      <c r="C1382" s="133">
        <v>4768626</v>
      </c>
      <c r="D1382" s="133">
        <v>0</v>
      </c>
    </row>
    <row r="1383" spans="2:4">
      <c r="B1383" s="204" t="s">
        <v>407</v>
      </c>
      <c r="C1383" s="133">
        <v>47602869</v>
      </c>
      <c r="D1383" s="133">
        <v>11503873.890000001</v>
      </c>
    </row>
    <row r="1384" spans="2:4">
      <c r="B1384" s="203" t="s">
        <v>747</v>
      </c>
      <c r="C1384" s="133">
        <v>47602869</v>
      </c>
      <c r="D1384" s="133">
        <v>11503873.890000001</v>
      </c>
    </row>
    <row r="1385" spans="2:4">
      <c r="B1385" s="204" t="s">
        <v>1585</v>
      </c>
      <c r="C1385" s="133">
        <v>4768626</v>
      </c>
      <c r="D1385" s="133">
        <v>0</v>
      </c>
    </row>
    <row r="1386" spans="2:4">
      <c r="B1386" s="203" t="s">
        <v>1586</v>
      </c>
      <c r="C1386" s="133">
        <v>4768626</v>
      </c>
      <c r="D1386" s="133">
        <v>0</v>
      </c>
    </row>
    <row r="1387" spans="2:4">
      <c r="B1387" s="204" t="s">
        <v>1587</v>
      </c>
      <c r="C1387" s="133">
        <v>4768626</v>
      </c>
      <c r="D1387" s="133">
        <v>0</v>
      </c>
    </row>
    <row r="1388" spans="2:4">
      <c r="B1388" s="203" t="s">
        <v>1588</v>
      </c>
      <c r="C1388" s="133">
        <v>4768626</v>
      </c>
      <c r="D1388" s="133">
        <v>0</v>
      </c>
    </row>
    <row r="1389" spans="2:4">
      <c r="B1389" s="204" t="s">
        <v>1589</v>
      </c>
      <c r="C1389" s="133">
        <v>6731551</v>
      </c>
      <c r="D1389" s="133">
        <v>0</v>
      </c>
    </row>
    <row r="1390" spans="2:4">
      <c r="B1390" s="203" t="s">
        <v>1590</v>
      </c>
      <c r="C1390" s="133">
        <v>6731551</v>
      </c>
      <c r="D1390" s="133">
        <v>0</v>
      </c>
    </row>
    <row r="1391" spans="2:4">
      <c r="B1391" s="204" t="s">
        <v>1591</v>
      </c>
      <c r="C1391" s="133">
        <v>11208701</v>
      </c>
      <c r="D1391" s="133">
        <v>0</v>
      </c>
    </row>
    <row r="1392" spans="2:4">
      <c r="B1392" s="203" t="s">
        <v>1592</v>
      </c>
      <c r="C1392" s="133">
        <v>11208701</v>
      </c>
      <c r="D1392" s="133">
        <v>0</v>
      </c>
    </row>
    <row r="1393" spans="2:4">
      <c r="B1393" s="204" t="s">
        <v>1593</v>
      </c>
      <c r="C1393" s="133">
        <v>6731551</v>
      </c>
      <c r="D1393" s="133">
        <v>1816558.88</v>
      </c>
    </row>
    <row r="1394" spans="2:4">
      <c r="B1394" s="203" t="s">
        <v>1594</v>
      </c>
      <c r="C1394" s="133">
        <v>6731551</v>
      </c>
      <c r="D1394" s="133">
        <v>1816558.88</v>
      </c>
    </row>
    <row r="1395" spans="2:4">
      <c r="B1395" s="204" t="s">
        <v>1595</v>
      </c>
      <c r="C1395" s="133">
        <v>6731551</v>
      </c>
      <c r="D1395" s="133">
        <v>0</v>
      </c>
    </row>
    <row r="1396" spans="2:4">
      <c r="B1396" s="203" t="s">
        <v>1596</v>
      </c>
      <c r="C1396" s="133">
        <v>6731551</v>
      </c>
      <c r="D1396" s="133">
        <v>0</v>
      </c>
    </row>
    <row r="1397" spans="2:4">
      <c r="B1397" s="204" t="s">
        <v>1597</v>
      </c>
      <c r="C1397" s="133">
        <v>4768626</v>
      </c>
      <c r="D1397" s="133">
        <v>0</v>
      </c>
    </row>
    <row r="1398" spans="2:4">
      <c r="B1398" s="203" t="s">
        <v>1598</v>
      </c>
      <c r="C1398" s="133">
        <v>4768626</v>
      </c>
      <c r="D1398" s="133">
        <v>0</v>
      </c>
    </row>
    <row r="1399" spans="2:4">
      <c r="B1399" s="204" t="s">
        <v>1599</v>
      </c>
      <c r="C1399" s="133">
        <v>6731551</v>
      </c>
      <c r="D1399" s="133">
        <v>0</v>
      </c>
    </row>
    <row r="1400" spans="2:4">
      <c r="B1400" s="203" t="s">
        <v>1600</v>
      </c>
      <c r="C1400" s="133">
        <v>6731551</v>
      </c>
      <c r="D1400" s="133">
        <v>0</v>
      </c>
    </row>
    <row r="1401" spans="2:4">
      <c r="B1401" s="204" t="s">
        <v>3192</v>
      </c>
      <c r="C1401" s="133">
        <v>9743844</v>
      </c>
      <c r="D1401" s="133">
        <v>0</v>
      </c>
    </row>
    <row r="1402" spans="2:4">
      <c r="B1402" s="203" t="s">
        <v>3193</v>
      </c>
      <c r="C1402" s="133">
        <v>9743844</v>
      </c>
      <c r="D1402" s="133">
        <v>0</v>
      </c>
    </row>
    <row r="1403" spans="2:4">
      <c r="B1403" s="204" t="s">
        <v>1601</v>
      </c>
      <c r="C1403" s="133">
        <v>4768626</v>
      </c>
      <c r="D1403" s="133">
        <v>0</v>
      </c>
    </row>
    <row r="1404" spans="2:4">
      <c r="B1404" s="203" t="s">
        <v>1602</v>
      </c>
      <c r="C1404" s="133">
        <v>4768626</v>
      </c>
      <c r="D1404" s="133">
        <v>0</v>
      </c>
    </row>
    <row r="1405" spans="2:4">
      <c r="B1405" s="204" t="s">
        <v>3194</v>
      </c>
      <c r="C1405" s="133">
        <v>7762336</v>
      </c>
      <c r="D1405" s="133">
        <v>0</v>
      </c>
    </row>
    <row r="1406" spans="2:4">
      <c r="B1406" s="203" t="s">
        <v>3195</v>
      </c>
      <c r="C1406" s="133">
        <v>7762336</v>
      </c>
      <c r="D1406" s="133">
        <v>0</v>
      </c>
    </row>
    <row r="1407" spans="2:4">
      <c r="B1407" s="204" t="s">
        <v>3196</v>
      </c>
      <c r="C1407" s="133">
        <v>10870412</v>
      </c>
      <c r="D1407" s="133">
        <v>0</v>
      </c>
    </row>
    <row r="1408" spans="2:4">
      <c r="B1408" s="203" t="s">
        <v>3197</v>
      </c>
      <c r="C1408" s="133">
        <v>10870412</v>
      </c>
      <c r="D1408" s="133">
        <v>0</v>
      </c>
    </row>
    <row r="1409" spans="2:4">
      <c r="B1409" s="204" t="s">
        <v>2639</v>
      </c>
      <c r="C1409" s="133">
        <v>11025199</v>
      </c>
      <c r="D1409" s="133">
        <v>0</v>
      </c>
    </row>
    <row r="1410" spans="2:4">
      <c r="B1410" s="203" t="s">
        <v>2640</v>
      </c>
      <c r="C1410" s="133">
        <v>11025199</v>
      </c>
      <c r="D1410" s="133">
        <v>0</v>
      </c>
    </row>
    <row r="1411" spans="2:4">
      <c r="B1411" s="204" t="s">
        <v>4050</v>
      </c>
      <c r="C1411" s="133">
        <v>0</v>
      </c>
      <c r="D1411" s="133">
        <v>0</v>
      </c>
    </row>
    <row r="1412" spans="2:4">
      <c r="B1412" s="203" t="s">
        <v>4049</v>
      </c>
      <c r="C1412" s="133">
        <v>0</v>
      </c>
      <c r="D1412" s="133">
        <v>0</v>
      </c>
    </row>
    <row r="1413" spans="2:4">
      <c r="B1413" s="204" t="s">
        <v>3695</v>
      </c>
      <c r="C1413" s="133">
        <v>0</v>
      </c>
      <c r="D1413" s="133">
        <v>16166862.939999999</v>
      </c>
    </row>
    <row r="1414" spans="2:4">
      <c r="B1414" s="203" t="s">
        <v>3694</v>
      </c>
      <c r="C1414" s="133">
        <v>0</v>
      </c>
      <c r="D1414" s="133">
        <v>16166862.939999999</v>
      </c>
    </row>
    <row r="1415" spans="2:4">
      <c r="B1415" s="204" t="s">
        <v>3198</v>
      </c>
      <c r="C1415" s="133">
        <v>2000469</v>
      </c>
      <c r="D1415" s="133">
        <v>0</v>
      </c>
    </row>
    <row r="1416" spans="2:4">
      <c r="B1416" s="203" t="s">
        <v>3199</v>
      </c>
      <c r="C1416" s="133">
        <v>2000469</v>
      </c>
      <c r="D1416" s="133">
        <v>0</v>
      </c>
    </row>
    <row r="1417" spans="2:4">
      <c r="B1417" s="204" t="s">
        <v>408</v>
      </c>
      <c r="C1417" s="133">
        <v>8433540</v>
      </c>
      <c r="D1417" s="133">
        <v>7694784.4000000004</v>
      </c>
    </row>
    <row r="1418" spans="2:4">
      <c r="B1418" s="203" t="s">
        <v>748</v>
      </c>
      <c r="C1418" s="133">
        <v>8433540</v>
      </c>
      <c r="D1418" s="133">
        <v>7694784.4000000004</v>
      </c>
    </row>
    <row r="1419" spans="2:4">
      <c r="B1419" s="204" t="s">
        <v>409</v>
      </c>
      <c r="C1419" s="133">
        <v>54219027</v>
      </c>
      <c r="D1419" s="133">
        <v>71815501.13000001</v>
      </c>
    </row>
    <row r="1420" spans="2:4">
      <c r="B1420" s="203" t="s">
        <v>749</v>
      </c>
      <c r="C1420" s="133">
        <v>54219027</v>
      </c>
      <c r="D1420" s="133">
        <v>71815501.13000001</v>
      </c>
    </row>
    <row r="1421" spans="2:4">
      <c r="B1421" s="204" t="s">
        <v>2641</v>
      </c>
      <c r="C1421" s="133">
        <v>128185261</v>
      </c>
      <c r="D1421" s="133">
        <v>90362807.359999999</v>
      </c>
    </row>
    <row r="1422" spans="2:4">
      <c r="B1422" s="203" t="s">
        <v>2642</v>
      </c>
      <c r="C1422" s="133">
        <v>128185261</v>
      </c>
      <c r="D1422" s="133">
        <v>90362807.359999999</v>
      </c>
    </row>
    <row r="1423" spans="2:4">
      <c r="B1423" s="204" t="s">
        <v>2643</v>
      </c>
      <c r="C1423" s="133">
        <v>76402553</v>
      </c>
      <c r="D1423" s="133">
        <v>19709059.969999999</v>
      </c>
    </row>
    <row r="1424" spans="2:4">
      <c r="B1424" s="203" t="s">
        <v>2644</v>
      </c>
      <c r="C1424" s="133">
        <v>76402553</v>
      </c>
      <c r="D1424" s="133">
        <v>19709059.969999999</v>
      </c>
    </row>
    <row r="1425" spans="2:4">
      <c r="B1425" s="204" t="s">
        <v>3200</v>
      </c>
      <c r="C1425" s="133">
        <v>2631585</v>
      </c>
      <c r="D1425" s="133">
        <v>0</v>
      </c>
    </row>
    <row r="1426" spans="2:4">
      <c r="B1426" s="203" t="s">
        <v>3201</v>
      </c>
      <c r="C1426" s="133">
        <v>2631585</v>
      </c>
      <c r="D1426" s="133">
        <v>0</v>
      </c>
    </row>
    <row r="1427" spans="2:4">
      <c r="B1427" s="204" t="s">
        <v>410</v>
      </c>
      <c r="C1427" s="133">
        <v>22813453</v>
      </c>
      <c r="D1427" s="133">
        <v>0</v>
      </c>
    </row>
    <row r="1428" spans="2:4">
      <c r="B1428" s="203" t="s">
        <v>750</v>
      </c>
      <c r="C1428" s="133">
        <v>22813453</v>
      </c>
      <c r="D1428" s="133">
        <v>0</v>
      </c>
    </row>
    <row r="1429" spans="2:4">
      <c r="B1429" s="204" t="s">
        <v>3490</v>
      </c>
      <c r="C1429" s="133">
        <v>0</v>
      </c>
      <c r="D1429" s="133">
        <v>11050020.59</v>
      </c>
    </row>
    <row r="1430" spans="2:4">
      <c r="B1430" s="203" t="s">
        <v>3491</v>
      </c>
      <c r="C1430" s="133">
        <v>0</v>
      </c>
      <c r="D1430" s="133">
        <v>11050020.59</v>
      </c>
    </row>
    <row r="1431" spans="2:4">
      <c r="B1431" s="204" t="s">
        <v>3202</v>
      </c>
      <c r="C1431" s="133">
        <v>6305735</v>
      </c>
      <c r="D1431" s="133">
        <v>0</v>
      </c>
    </row>
    <row r="1432" spans="2:4">
      <c r="B1432" s="203" t="s">
        <v>3203</v>
      </c>
      <c r="C1432" s="133">
        <v>6305735</v>
      </c>
      <c r="D1432" s="133">
        <v>0</v>
      </c>
    </row>
    <row r="1433" spans="2:4">
      <c r="B1433" s="204" t="s">
        <v>411</v>
      </c>
      <c r="C1433" s="133">
        <v>86642840</v>
      </c>
      <c r="D1433" s="133">
        <v>28766262.100000001</v>
      </c>
    </row>
    <row r="1434" spans="2:4">
      <c r="B1434" s="203" t="s">
        <v>751</v>
      </c>
      <c r="C1434" s="133">
        <v>86642840</v>
      </c>
      <c r="D1434" s="133">
        <v>28766262.100000001</v>
      </c>
    </row>
    <row r="1435" spans="2:4">
      <c r="B1435" s="204" t="s">
        <v>3204</v>
      </c>
      <c r="C1435" s="133">
        <v>6767707</v>
      </c>
      <c r="D1435" s="133">
        <v>0</v>
      </c>
    </row>
    <row r="1436" spans="2:4">
      <c r="B1436" s="203" t="s">
        <v>3205</v>
      </c>
      <c r="C1436" s="133">
        <v>6767707</v>
      </c>
      <c r="D1436" s="133">
        <v>0</v>
      </c>
    </row>
    <row r="1437" spans="2:4">
      <c r="B1437" s="204" t="s">
        <v>3206</v>
      </c>
      <c r="C1437" s="133">
        <v>13525671</v>
      </c>
      <c r="D1437" s="133">
        <v>0</v>
      </c>
    </row>
    <row r="1438" spans="2:4">
      <c r="B1438" s="203" t="s">
        <v>3207</v>
      </c>
      <c r="C1438" s="133">
        <v>13525671</v>
      </c>
      <c r="D1438" s="133">
        <v>0</v>
      </c>
    </row>
    <row r="1439" spans="2:4">
      <c r="B1439" s="204" t="s">
        <v>3920</v>
      </c>
      <c r="C1439" s="133">
        <v>0</v>
      </c>
      <c r="D1439" s="133">
        <v>0</v>
      </c>
    </row>
    <row r="1440" spans="2:4">
      <c r="B1440" s="203" t="s">
        <v>3919</v>
      </c>
      <c r="C1440" s="133">
        <v>0</v>
      </c>
      <c r="D1440" s="133">
        <v>0</v>
      </c>
    </row>
    <row r="1441" spans="2:4">
      <c r="B1441" s="204" t="s">
        <v>3918</v>
      </c>
      <c r="C1441" s="133">
        <v>0</v>
      </c>
      <c r="D1441" s="133">
        <v>0</v>
      </c>
    </row>
    <row r="1442" spans="2:4">
      <c r="B1442" s="203" t="s">
        <v>3917</v>
      </c>
      <c r="C1442" s="133">
        <v>0</v>
      </c>
      <c r="D1442" s="133">
        <v>0</v>
      </c>
    </row>
    <row r="1443" spans="2:4">
      <c r="B1443" s="204" t="s">
        <v>3208</v>
      </c>
      <c r="C1443" s="133">
        <v>5324643</v>
      </c>
      <c r="D1443" s="133">
        <v>5028411</v>
      </c>
    </row>
    <row r="1444" spans="2:4">
      <c r="B1444" s="203" t="s">
        <v>3209</v>
      </c>
      <c r="C1444" s="133">
        <v>5324643</v>
      </c>
      <c r="D1444" s="133">
        <v>5028411</v>
      </c>
    </row>
    <row r="1445" spans="2:4">
      <c r="B1445" s="204" t="s">
        <v>3916</v>
      </c>
      <c r="C1445" s="133">
        <v>0</v>
      </c>
      <c r="D1445" s="133">
        <v>0</v>
      </c>
    </row>
    <row r="1446" spans="2:4">
      <c r="B1446" s="203" t="s">
        <v>3915</v>
      </c>
      <c r="C1446" s="133">
        <v>0</v>
      </c>
      <c r="D1446" s="133">
        <v>0</v>
      </c>
    </row>
    <row r="1447" spans="2:4">
      <c r="B1447" s="204" t="s">
        <v>3914</v>
      </c>
      <c r="C1447" s="133">
        <v>0</v>
      </c>
      <c r="D1447" s="133">
        <v>0</v>
      </c>
    </row>
    <row r="1448" spans="2:4">
      <c r="B1448" s="203" t="s">
        <v>3913</v>
      </c>
      <c r="C1448" s="133">
        <v>0</v>
      </c>
      <c r="D1448" s="133">
        <v>0</v>
      </c>
    </row>
    <row r="1449" spans="2:4">
      <c r="B1449" s="204" t="s">
        <v>412</v>
      </c>
      <c r="C1449" s="133">
        <v>9341726</v>
      </c>
      <c r="D1449" s="133">
        <v>0</v>
      </c>
    </row>
    <row r="1450" spans="2:4">
      <c r="B1450" s="203" t="s">
        <v>752</v>
      </c>
      <c r="C1450" s="133">
        <v>9341726</v>
      </c>
      <c r="D1450" s="133">
        <v>0</v>
      </c>
    </row>
    <row r="1451" spans="2:4">
      <c r="B1451" s="204" t="s">
        <v>3912</v>
      </c>
      <c r="C1451" s="133">
        <v>0</v>
      </c>
      <c r="D1451" s="133">
        <v>0</v>
      </c>
    </row>
    <row r="1452" spans="2:4">
      <c r="B1452" s="203" t="s">
        <v>3911</v>
      </c>
      <c r="C1452" s="133">
        <v>0</v>
      </c>
      <c r="D1452" s="133">
        <v>0</v>
      </c>
    </row>
    <row r="1453" spans="2:4">
      <c r="B1453" s="204" t="s">
        <v>3910</v>
      </c>
      <c r="C1453" s="133">
        <v>0</v>
      </c>
      <c r="D1453" s="133">
        <v>0</v>
      </c>
    </row>
    <row r="1454" spans="2:4">
      <c r="B1454" s="203" t="s">
        <v>3909</v>
      </c>
      <c r="C1454" s="133">
        <v>0</v>
      </c>
      <c r="D1454" s="133">
        <v>0</v>
      </c>
    </row>
    <row r="1455" spans="2:4">
      <c r="B1455" s="204" t="s">
        <v>3908</v>
      </c>
      <c r="C1455" s="133">
        <v>0</v>
      </c>
      <c r="D1455" s="133">
        <v>0</v>
      </c>
    </row>
    <row r="1456" spans="2:4">
      <c r="B1456" s="203" t="s">
        <v>3907</v>
      </c>
      <c r="C1456" s="133">
        <v>0</v>
      </c>
      <c r="D1456" s="133">
        <v>0</v>
      </c>
    </row>
    <row r="1457" spans="2:4">
      <c r="B1457" s="204" t="s">
        <v>3210</v>
      </c>
      <c r="C1457" s="133">
        <v>20271026</v>
      </c>
      <c r="D1457" s="133">
        <v>0</v>
      </c>
    </row>
    <row r="1458" spans="2:4">
      <c r="B1458" s="203" t="s">
        <v>3211</v>
      </c>
      <c r="C1458" s="133">
        <v>20271026</v>
      </c>
      <c r="D1458" s="133">
        <v>0</v>
      </c>
    </row>
    <row r="1459" spans="2:4">
      <c r="B1459" s="204" t="s">
        <v>413</v>
      </c>
      <c r="C1459" s="133">
        <v>12921512</v>
      </c>
      <c r="D1459" s="133">
        <v>0</v>
      </c>
    </row>
    <row r="1460" spans="2:4">
      <c r="B1460" s="203" t="s">
        <v>753</v>
      </c>
      <c r="C1460" s="133">
        <v>12921512</v>
      </c>
      <c r="D1460" s="133">
        <v>0</v>
      </c>
    </row>
    <row r="1461" spans="2:4">
      <c r="B1461" s="204" t="s">
        <v>3431</v>
      </c>
      <c r="C1461" s="133">
        <v>0</v>
      </c>
      <c r="D1461" s="133">
        <v>62951107.869999997</v>
      </c>
    </row>
    <row r="1462" spans="2:4">
      <c r="B1462" s="203" t="s">
        <v>3432</v>
      </c>
      <c r="C1462" s="133">
        <v>0</v>
      </c>
      <c r="D1462" s="133">
        <v>62951107.869999997</v>
      </c>
    </row>
    <row r="1463" spans="2:4">
      <c r="B1463" s="204" t="s">
        <v>414</v>
      </c>
      <c r="C1463" s="133">
        <v>120530102</v>
      </c>
      <c r="D1463" s="133">
        <v>43820464.829999998</v>
      </c>
    </row>
    <row r="1464" spans="2:4">
      <c r="B1464" s="203" t="s">
        <v>754</v>
      </c>
      <c r="C1464" s="133">
        <v>120530102</v>
      </c>
      <c r="D1464" s="133">
        <v>43820464.829999998</v>
      </c>
    </row>
    <row r="1465" spans="2:4">
      <c r="B1465" s="204" t="s">
        <v>3433</v>
      </c>
      <c r="C1465" s="133">
        <v>0</v>
      </c>
      <c r="D1465" s="133">
        <v>0</v>
      </c>
    </row>
    <row r="1466" spans="2:4">
      <c r="B1466" s="203" t="s">
        <v>3434</v>
      </c>
      <c r="C1466" s="133">
        <v>0</v>
      </c>
      <c r="D1466" s="133">
        <v>0</v>
      </c>
    </row>
    <row r="1467" spans="2:4">
      <c r="B1467" s="204" t="s">
        <v>1086</v>
      </c>
      <c r="C1467" s="133">
        <v>70732021</v>
      </c>
      <c r="D1467" s="133">
        <v>38194550.549999997</v>
      </c>
    </row>
    <row r="1468" spans="2:4">
      <c r="B1468" s="203" t="s">
        <v>1087</v>
      </c>
      <c r="C1468" s="133">
        <v>70732021</v>
      </c>
      <c r="D1468" s="133">
        <v>38194550.549999997</v>
      </c>
    </row>
    <row r="1469" spans="2:4">
      <c r="B1469" s="204" t="s">
        <v>3492</v>
      </c>
      <c r="C1469" s="133">
        <v>0</v>
      </c>
      <c r="D1469" s="133">
        <v>0</v>
      </c>
    </row>
    <row r="1470" spans="2:4">
      <c r="B1470" s="203" t="s">
        <v>3493</v>
      </c>
      <c r="C1470" s="133">
        <v>0</v>
      </c>
      <c r="D1470" s="133">
        <v>0</v>
      </c>
    </row>
    <row r="1471" spans="2:4">
      <c r="B1471" s="205" t="s">
        <v>283</v>
      </c>
      <c r="C1471" s="135">
        <v>311462403</v>
      </c>
      <c r="D1471" s="135">
        <v>36737164.009999998</v>
      </c>
    </row>
    <row r="1472" spans="2:4">
      <c r="B1472" s="204" t="s">
        <v>2800</v>
      </c>
      <c r="C1472" s="133">
        <v>311462403</v>
      </c>
      <c r="D1472" s="133">
        <v>36737164.009999998</v>
      </c>
    </row>
    <row r="1473" spans="2:4">
      <c r="B1473" s="203" t="s">
        <v>2645</v>
      </c>
      <c r="C1473" s="133">
        <v>311462403</v>
      </c>
      <c r="D1473" s="133">
        <v>36737164.009999998</v>
      </c>
    </row>
    <row r="1474" spans="2:4">
      <c r="B1474" s="206" t="s">
        <v>415</v>
      </c>
      <c r="C1474" s="133">
        <v>1084167292</v>
      </c>
      <c r="D1474" s="133">
        <v>484451341.48999995</v>
      </c>
    </row>
    <row r="1475" spans="2:4">
      <c r="B1475" s="205" t="s">
        <v>281</v>
      </c>
      <c r="C1475" s="135">
        <v>639694336</v>
      </c>
      <c r="D1475" s="135">
        <v>297733980.44</v>
      </c>
    </row>
    <row r="1476" spans="2:4">
      <c r="B1476" s="204" t="s">
        <v>416</v>
      </c>
      <c r="C1476" s="133">
        <v>48144998</v>
      </c>
      <c r="D1476" s="133">
        <v>0</v>
      </c>
    </row>
    <row r="1477" spans="2:4">
      <c r="B1477" s="203" t="s">
        <v>755</v>
      </c>
      <c r="C1477" s="133">
        <v>48144998</v>
      </c>
      <c r="D1477" s="133">
        <v>0</v>
      </c>
    </row>
    <row r="1478" spans="2:4">
      <c r="B1478" s="204" t="s">
        <v>417</v>
      </c>
      <c r="C1478" s="133">
        <v>53842756</v>
      </c>
      <c r="D1478" s="133">
        <v>21004203.210000001</v>
      </c>
    </row>
    <row r="1479" spans="2:4">
      <c r="B1479" s="203" t="s">
        <v>756</v>
      </c>
      <c r="C1479" s="133">
        <v>53842756</v>
      </c>
      <c r="D1479" s="133">
        <v>21004203.210000001</v>
      </c>
    </row>
    <row r="1480" spans="2:4">
      <c r="B1480" s="204" t="s">
        <v>1273</v>
      </c>
      <c r="C1480" s="133">
        <v>6606206</v>
      </c>
      <c r="D1480" s="133">
        <v>0</v>
      </c>
    </row>
    <row r="1481" spans="2:4">
      <c r="B1481" s="203" t="s">
        <v>1274</v>
      </c>
      <c r="C1481" s="133">
        <v>6606206</v>
      </c>
      <c r="D1481" s="133">
        <v>0</v>
      </c>
    </row>
    <row r="1482" spans="2:4">
      <c r="B1482" s="204" t="s">
        <v>1275</v>
      </c>
      <c r="C1482" s="133">
        <v>4628889</v>
      </c>
      <c r="D1482" s="133">
        <v>0</v>
      </c>
    </row>
    <row r="1483" spans="2:4">
      <c r="B1483" s="203" t="s">
        <v>1276</v>
      </c>
      <c r="C1483" s="133">
        <v>4628889</v>
      </c>
      <c r="D1483" s="133">
        <v>0</v>
      </c>
    </row>
    <row r="1484" spans="2:4">
      <c r="B1484" s="204" t="s">
        <v>2801</v>
      </c>
      <c r="C1484" s="133">
        <v>16215887</v>
      </c>
      <c r="D1484" s="133">
        <v>5580876.2400000002</v>
      </c>
    </row>
    <row r="1485" spans="2:4">
      <c r="B1485" s="203" t="s">
        <v>2646</v>
      </c>
      <c r="C1485" s="133">
        <v>16215887</v>
      </c>
      <c r="D1485" s="133">
        <v>5580876.2400000002</v>
      </c>
    </row>
    <row r="1486" spans="2:4">
      <c r="B1486" s="204" t="s">
        <v>1277</v>
      </c>
      <c r="C1486" s="133">
        <v>4628889</v>
      </c>
      <c r="D1486" s="133">
        <v>0</v>
      </c>
    </row>
    <row r="1487" spans="2:4">
      <c r="B1487" s="203" t="s">
        <v>1278</v>
      </c>
      <c r="C1487" s="133">
        <v>4628889</v>
      </c>
      <c r="D1487" s="133">
        <v>0</v>
      </c>
    </row>
    <row r="1488" spans="2:4">
      <c r="B1488" s="204" t="s">
        <v>1279</v>
      </c>
      <c r="C1488" s="133">
        <v>4628889</v>
      </c>
      <c r="D1488" s="133">
        <v>0</v>
      </c>
    </row>
    <row r="1489" spans="2:4">
      <c r="B1489" s="203" t="s">
        <v>1280</v>
      </c>
      <c r="C1489" s="133">
        <v>4628889</v>
      </c>
      <c r="D1489" s="133">
        <v>0</v>
      </c>
    </row>
    <row r="1490" spans="2:4">
      <c r="B1490" s="204" t="s">
        <v>1281</v>
      </c>
      <c r="C1490" s="133">
        <v>11116179</v>
      </c>
      <c r="D1490" s="133">
        <v>0</v>
      </c>
    </row>
    <row r="1491" spans="2:4">
      <c r="B1491" s="203" t="s">
        <v>1282</v>
      </c>
      <c r="C1491" s="133">
        <v>11116179</v>
      </c>
      <c r="D1491" s="133">
        <v>0</v>
      </c>
    </row>
    <row r="1492" spans="2:4">
      <c r="B1492" s="204" t="s">
        <v>1283</v>
      </c>
      <c r="C1492" s="133">
        <v>4628889</v>
      </c>
      <c r="D1492" s="133">
        <v>0</v>
      </c>
    </row>
    <row r="1493" spans="2:4">
      <c r="B1493" s="203" t="s">
        <v>1284</v>
      </c>
      <c r="C1493" s="133">
        <v>4628889</v>
      </c>
      <c r="D1493" s="133">
        <v>0</v>
      </c>
    </row>
    <row r="1494" spans="2:4">
      <c r="B1494" s="204" t="s">
        <v>2802</v>
      </c>
      <c r="C1494" s="133">
        <v>6606206</v>
      </c>
      <c r="D1494" s="133">
        <v>0</v>
      </c>
    </row>
    <row r="1495" spans="2:4">
      <c r="B1495" s="203" t="s">
        <v>1285</v>
      </c>
      <c r="C1495" s="133">
        <v>6606206</v>
      </c>
      <c r="D1495" s="133">
        <v>0</v>
      </c>
    </row>
    <row r="1496" spans="2:4">
      <c r="B1496" s="204" t="s">
        <v>2803</v>
      </c>
      <c r="C1496" s="133">
        <v>15283509</v>
      </c>
      <c r="D1496" s="133">
        <v>7058664.9100000001</v>
      </c>
    </row>
    <row r="1497" spans="2:4">
      <c r="B1497" s="203" t="s">
        <v>758</v>
      </c>
      <c r="C1497" s="133">
        <v>15283509</v>
      </c>
      <c r="D1497" s="133">
        <v>7058664.9100000001</v>
      </c>
    </row>
    <row r="1498" spans="2:4">
      <c r="B1498" s="204" t="s">
        <v>1286</v>
      </c>
      <c r="C1498" s="133">
        <v>4628889</v>
      </c>
      <c r="D1498" s="133">
        <v>0</v>
      </c>
    </row>
    <row r="1499" spans="2:4">
      <c r="B1499" s="203" t="s">
        <v>1287</v>
      </c>
      <c r="C1499" s="133">
        <v>4628889</v>
      </c>
      <c r="D1499" s="133">
        <v>0</v>
      </c>
    </row>
    <row r="1500" spans="2:4">
      <c r="B1500" s="204" t="s">
        <v>419</v>
      </c>
      <c r="C1500" s="133">
        <v>2462758</v>
      </c>
      <c r="D1500" s="133">
        <v>3464500.4</v>
      </c>
    </row>
    <row r="1501" spans="2:4">
      <c r="B1501" s="203" t="s">
        <v>759</v>
      </c>
      <c r="C1501" s="133">
        <v>2462758</v>
      </c>
      <c r="D1501" s="133">
        <v>3464500.4</v>
      </c>
    </row>
    <row r="1502" spans="2:4">
      <c r="B1502" s="204" t="s">
        <v>1020</v>
      </c>
      <c r="C1502" s="133">
        <v>22919703</v>
      </c>
      <c r="D1502" s="133">
        <v>26919703</v>
      </c>
    </row>
    <row r="1503" spans="2:4">
      <c r="B1503" s="203" t="s">
        <v>1021</v>
      </c>
      <c r="C1503" s="133">
        <v>22919703</v>
      </c>
      <c r="D1503" s="133">
        <v>26919703</v>
      </c>
    </row>
    <row r="1504" spans="2:4">
      <c r="B1504" s="204" t="s">
        <v>1022</v>
      </c>
      <c r="C1504" s="133">
        <v>40346822</v>
      </c>
      <c r="D1504" s="133">
        <v>42811486</v>
      </c>
    </row>
    <row r="1505" spans="2:4">
      <c r="B1505" s="203" t="s">
        <v>1023</v>
      </c>
      <c r="C1505" s="133">
        <v>40346822</v>
      </c>
      <c r="D1505" s="133">
        <v>42811486</v>
      </c>
    </row>
    <row r="1506" spans="2:4">
      <c r="B1506" s="204" t="s">
        <v>1024</v>
      </c>
      <c r="C1506" s="133">
        <v>17015757</v>
      </c>
      <c r="D1506" s="133">
        <v>20932802</v>
      </c>
    </row>
    <row r="1507" spans="2:4">
      <c r="B1507" s="203" t="s">
        <v>1025</v>
      </c>
      <c r="C1507" s="133">
        <v>17015757</v>
      </c>
      <c r="D1507" s="133">
        <v>20932802</v>
      </c>
    </row>
    <row r="1508" spans="2:4">
      <c r="B1508" s="204" t="s">
        <v>420</v>
      </c>
      <c r="C1508" s="133">
        <v>3944668</v>
      </c>
      <c r="D1508" s="133">
        <v>0</v>
      </c>
    </row>
    <row r="1509" spans="2:4">
      <c r="B1509" s="203" t="s">
        <v>760</v>
      </c>
      <c r="C1509" s="133">
        <v>3944668</v>
      </c>
      <c r="D1509" s="133">
        <v>0</v>
      </c>
    </row>
    <row r="1510" spans="2:4">
      <c r="B1510" s="204" t="s">
        <v>2804</v>
      </c>
      <c r="C1510" s="133">
        <v>12356357</v>
      </c>
      <c r="D1510" s="133">
        <v>5830571</v>
      </c>
    </row>
    <row r="1511" spans="2:4">
      <c r="B1511" s="203" t="s">
        <v>1026</v>
      </c>
      <c r="C1511" s="133">
        <v>12356357</v>
      </c>
      <c r="D1511" s="133">
        <v>5830571</v>
      </c>
    </row>
    <row r="1512" spans="2:4">
      <c r="B1512" s="204" t="s">
        <v>1027</v>
      </c>
      <c r="C1512" s="133">
        <v>610441</v>
      </c>
      <c r="D1512" s="133">
        <v>0</v>
      </c>
    </row>
    <row r="1513" spans="2:4">
      <c r="B1513" s="203" t="s">
        <v>1028</v>
      </c>
      <c r="C1513" s="133">
        <v>610441</v>
      </c>
      <c r="D1513" s="133">
        <v>0</v>
      </c>
    </row>
    <row r="1514" spans="2:4">
      <c r="B1514" s="204" t="s">
        <v>2805</v>
      </c>
      <c r="C1514" s="133">
        <v>2285637</v>
      </c>
      <c r="D1514" s="133">
        <v>18361078.16</v>
      </c>
    </row>
    <row r="1515" spans="2:4">
      <c r="B1515" s="203" t="s">
        <v>1415</v>
      </c>
      <c r="C1515" s="133">
        <v>2285637</v>
      </c>
      <c r="D1515" s="133">
        <v>18361078.16</v>
      </c>
    </row>
    <row r="1516" spans="2:4">
      <c r="B1516" s="204" t="s">
        <v>3212</v>
      </c>
      <c r="C1516" s="133">
        <v>5397370</v>
      </c>
      <c r="D1516" s="133">
        <v>0</v>
      </c>
    </row>
    <row r="1517" spans="2:4">
      <c r="B1517" s="203" t="s">
        <v>3213</v>
      </c>
      <c r="C1517" s="133">
        <v>5397370</v>
      </c>
      <c r="D1517" s="133">
        <v>0</v>
      </c>
    </row>
    <row r="1518" spans="2:4">
      <c r="B1518" s="204" t="s">
        <v>1029</v>
      </c>
      <c r="C1518" s="133">
        <v>9338239</v>
      </c>
      <c r="D1518" s="133">
        <v>12412572</v>
      </c>
    </row>
    <row r="1519" spans="2:4">
      <c r="B1519" s="203" t="s">
        <v>1030</v>
      </c>
      <c r="C1519" s="133">
        <v>9338239</v>
      </c>
      <c r="D1519" s="133">
        <v>12412572</v>
      </c>
    </row>
    <row r="1520" spans="2:4">
      <c r="B1520" s="204" t="s">
        <v>3214</v>
      </c>
      <c r="C1520" s="133">
        <v>45672959</v>
      </c>
      <c r="D1520" s="133">
        <v>0</v>
      </c>
    </row>
    <row r="1521" spans="2:4">
      <c r="B1521" s="203" t="s">
        <v>3215</v>
      </c>
      <c r="C1521" s="133">
        <v>45672959</v>
      </c>
      <c r="D1521" s="133">
        <v>0</v>
      </c>
    </row>
    <row r="1522" spans="2:4">
      <c r="B1522" s="204" t="s">
        <v>3216</v>
      </c>
      <c r="C1522" s="133">
        <v>35611396</v>
      </c>
      <c r="D1522" s="133">
        <v>25450521.329999998</v>
      </c>
    </row>
    <row r="1523" spans="2:4">
      <c r="B1523" s="203" t="s">
        <v>2647</v>
      </c>
      <c r="C1523" s="133">
        <v>35611396</v>
      </c>
      <c r="D1523" s="133">
        <v>25450521.329999998</v>
      </c>
    </row>
    <row r="1524" spans="2:4">
      <c r="B1524" s="204" t="s">
        <v>421</v>
      </c>
      <c r="C1524" s="133">
        <v>5157222</v>
      </c>
      <c r="D1524" s="133">
        <v>0</v>
      </c>
    </row>
    <row r="1525" spans="2:4">
      <c r="B1525" s="203" t="s">
        <v>761</v>
      </c>
      <c r="C1525" s="133">
        <v>5157222</v>
      </c>
      <c r="D1525" s="133">
        <v>0</v>
      </c>
    </row>
    <row r="1526" spans="2:4">
      <c r="B1526" s="204" t="s">
        <v>2806</v>
      </c>
      <c r="C1526" s="133">
        <v>34220179</v>
      </c>
      <c r="D1526" s="133">
        <v>0</v>
      </c>
    </row>
    <row r="1527" spans="2:4">
      <c r="B1527" s="203" t="s">
        <v>1031</v>
      </c>
      <c r="C1527" s="133">
        <v>34220179</v>
      </c>
      <c r="D1527" s="133">
        <v>0</v>
      </c>
    </row>
    <row r="1528" spans="2:4">
      <c r="B1528" s="204" t="s">
        <v>3217</v>
      </c>
      <c r="C1528" s="133">
        <v>3809298</v>
      </c>
      <c r="D1528" s="133">
        <v>0</v>
      </c>
    </row>
    <row r="1529" spans="2:4">
      <c r="B1529" s="203" t="s">
        <v>3218</v>
      </c>
      <c r="C1529" s="133">
        <v>3809298</v>
      </c>
      <c r="D1529" s="133">
        <v>0</v>
      </c>
    </row>
    <row r="1530" spans="2:4">
      <c r="B1530" s="204" t="s">
        <v>2196</v>
      </c>
      <c r="C1530" s="133">
        <v>4802120</v>
      </c>
      <c r="D1530" s="133">
        <v>0</v>
      </c>
    </row>
    <row r="1531" spans="2:4">
      <c r="B1531" s="203" t="s">
        <v>2197</v>
      </c>
      <c r="C1531" s="133">
        <v>4802120</v>
      </c>
      <c r="D1531" s="133">
        <v>0</v>
      </c>
    </row>
    <row r="1532" spans="2:4">
      <c r="B1532" s="204" t="s">
        <v>3219</v>
      </c>
      <c r="C1532" s="133">
        <v>3809297</v>
      </c>
      <c r="D1532" s="133">
        <v>0</v>
      </c>
    </row>
    <row r="1533" spans="2:4">
      <c r="B1533" s="203" t="s">
        <v>3220</v>
      </c>
      <c r="C1533" s="133">
        <v>3809297</v>
      </c>
      <c r="D1533" s="133">
        <v>0</v>
      </c>
    </row>
    <row r="1534" spans="2:4">
      <c r="B1534" s="204" t="s">
        <v>2198</v>
      </c>
      <c r="C1534" s="133">
        <v>6779437</v>
      </c>
      <c r="D1534" s="133">
        <v>0</v>
      </c>
    </row>
    <row r="1535" spans="2:4">
      <c r="B1535" s="203" t="s">
        <v>2199</v>
      </c>
      <c r="C1535" s="133">
        <v>6779437</v>
      </c>
      <c r="D1535" s="133">
        <v>0</v>
      </c>
    </row>
    <row r="1536" spans="2:4">
      <c r="B1536" s="204" t="s">
        <v>2200</v>
      </c>
      <c r="C1536" s="133">
        <v>11289410</v>
      </c>
      <c r="D1536" s="133">
        <v>0</v>
      </c>
    </row>
    <row r="1537" spans="2:4">
      <c r="B1537" s="203" t="s">
        <v>2201</v>
      </c>
      <c r="C1537" s="133">
        <v>11289410</v>
      </c>
      <c r="D1537" s="133">
        <v>0</v>
      </c>
    </row>
    <row r="1538" spans="2:4">
      <c r="B1538" s="204" t="s">
        <v>2202</v>
      </c>
      <c r="C1538" s="133">
        <v>4802120</v>
      </c>
      <c r="D1538" s="133">
        <v>0</v>
      </c>
    </row>
    <row r="1539" spans="2:4">
      <c r="B1539" s="203" t="s">
        <v>2203</v>
      </c>
      <c r="C1539" s="133">
        <v>4802120</v>
      </c>
      <c r="D1539" s="133">
        <v>0</v>
      </c>
    </row>
    <row r="1540" spans="2:4">
      <c r="B1540" s="204" t="s">
        <v>2648</v>
      </c>
      <c r="C1540" s="133">
        <v>35629602</v>
      </c>
      <c r="D1540" s="133">
        <v>14602165.76</v>
      </c>
    </row>
    <row r="1541" spans="2:4">
      <c r="B1541" s="203" t="s">
        <v>2649</v>
      </c>
      <c r="C1541" s="133">
        <v>35629602</v>
      </c>
      <c r="D1541" s="133">
        <v>14602165.76</v>
      </c>
    </row>
    <row r="1542" spans="2:4">
      <c r="B1542" s="204" t="s">
        <v>2204</v>
      </c>
      <c r="C1542" s="133">
        <v>6779437</v>
      </c>
      <c r="D1542" s="133">
        <v>0</v>
      </c>
    </row>
    <row r="1543" spans="2:4">
      <c r="B1543" s="203" t="s">
        <v>2205</v>
      </c>
      <c r="C1543" s="133">
        <v>6779437</v>
      </c>
      <c r="D1543" s="133">
        <v>0</v>
      </c>
    </row>
    <row r="1544" spans="2:4">
      <c r="B1544" s="204" t="s">
        <v>2206</v>
      </c>
      <c r="C1544" s="133">
        <v>6779437</v>
      </c>
      <c r="D1544" s="133">
        <v>0</v>
      </c>
    </row>
    <row r="1545" spans="2:4">
      <c r="B1545" s="203" t="s">
        <v>2207</v>
      </c>
      <c r="C1545" s="133">
        <v>6779437</v>
      </c>
      <c r="D1545" s="133">
        <v>0</v>
      </c>
    </row>
    <row r="1546" spans="2:4">
      <c r="B1546" s="204" t="s">
        <v>3221</v>
      </c>
      <c r="C1546" s="133">
        <v>2216381</v>
      </c>
      <c r="D1546" s="133">
        <v>0</v>
      </c>
    </row>
    <row r="1547" spans="2:4">
      <c r="B1547" s="203" t="s">
        <v>3222</v>
      </c>
      <c r="C1547" s="133">
        <v>2216381</v>
      </c>
      <c r="D1547" s="133">
        <v>0</v>
      </c>
    </row>
    <row r="1548" spans="2:4">
      <c r="B1548" s="204" t="s">
        <v>3223</v>
      </c>
      <c r="C1548" s="133">
        <v>2068370</v>
      </c>
      <c r="D1548" s="133">
        <v>0</v>
      </c>
    </row>
    <row r="1549" spans="2:4">
      <c r="B1549" s="203" t="s">
        <v>3224</v>
      </c>
      <c r="C1549" s="133">
        <v>2068370</v>
      </c>
      <c r="D1549" s="133">
        <v>0</v>
      </c>
    </row>
    <row r="1550" spans="2:4">
      <c r="B1550" s="204" t="s">
        <v>3225</v>
      </c>
      <c r="C1550" s="133">
        <v>4366049</v>
      </c>
      <c r="D1550" s="133">
        <v>0</v>
      </c>
    </row>
    <row r="1551" spans="2:4">
      <c r="B1551" s="203" t="s">
        <v>3226</v>
      </c>
      <c r="C1551" s="133">
        <v>4366049</v>
      </c>
      <c r="D1551" s="133">
        <v>0</v>
      </c>
    </row>
    <row r="1552" spans="2:4">
      <c r="B1552" s="204" t="s">
        <v>1088</v>
      </c>
      <c r="C1552" s="133">
        <v>84991579</v>
      </c>
      <c r="D1552" s="133">
        <v>74088754.430000007</v>
      </c>
    </row>
    <row r="1553" spans="2:4">
      <c r="B1553" s="203" t="s">
        <v>1089</v>
      </c>
      <c r="C1553" s="133">
        <v>84991579</v>
      </c>
      <c r="D1553" s="133">
        <v>74088754.430000007</v>
      </c>
    </row>
    <row r="1554" spans="2:4">
      <c r="B1554" s="204" t="s">
        <v>2650</v>
      </c>
      <c r="C1554" s="133">
        <v>43272105</v>
      </c>
      <c r="D1554" s="133">
        <v>19216082</v>
      </c>
    </row>
    <row r="1555" spans="2:4">
      <c r="B1555" s="203" t="s">
        <v>2651</v>
      </c>
      <c r="C1555" s="133">
        <v>43272105</v>
      </c>
      <c r="D1555" s="133">
        <v>19216082</v>
      </c>
    </row>
    <row r="1556" spans="2:4">
      <c r="B1556" s="205" t="s">
        <v>283</v>
      </c>
      <c r="C1556" s="135">
        <v>20543149</v>
      </c>
      <c r="D1556" s="135">
        <v>125785887.90000001</v>
      </c>
    </row>
    <row r="1557" spans="2:4">
      <c r="B1557" s="204" t="s">
        <v>418</v>
      </c>
      <c r="C1557" s="133">
        <v>0</v>
      </c>
      <c r="D1557" s="133">
        <v>112080991</v>
      </c>
    </row>
    <row r="1558" spans="2:4">
      <c r="B1558" s="203" t="s">
        <v>757</v>
      </c>
      <c r="C1558" s="133">
        <v>0</v>
      </c>
      <c r="D1558" s="133">
        <v>112080991</v>
      </c>
    </row>
    <row r="1559" spans="2:4">
      <c r="B1559" s="204" t="s">
        <v>3494</v>
      </c>
      <c r="C1559" s="133">
        <v>0</v>
      </c>
      <c r="D1559" s="133">
        <v>1795563.8900000001</v>
      </c>
    </row>
    <row r="1560" spans="2:4">
      <c r="B1560" s="203" t="s">
        <v>3495</v>
      </c>
      <c r="C1560" s="133">
        <v>0</v>
      </c>
      <c r="D1560" s="133">
        <v>1795563.8900000001</v>
      </c>
    </row>
    <row r="1561" spans="2:4">
      <c r="B1561" s="204" t="s">
        <v>3227</v>
      </c>
      <c r="C1561" s="133">
        <v>225317</v>
      </c>
      <c r="D1561" s="133">
        <v>0</v>
      </c>
    </row>
    <row r="1562" spans="2:4">
      <c r="B1562" s="203" t="s">
        <v>2547</v>
      </c>
      <c r="C1562" s="133">
        <v>225317</v>
      </c>
      <c r="D1562" s="133">
        <v>0</v>
      </c>
    </row>
    <row r="1563" spans="2:4">
      <c r="B1563" s="204" t="s">
        <v>3228</v>
      </c>
      <c r="C1563" s="133">
        <v>20317832</v>
      </c>
      <c r="D1563" s="133">
        <v>11909333.01</v>
      </c>
    </row>
    <row r="1564" spans="2:4">
      <c r="B1564" s="203" t="s">
        <v>2548</v>
      </c>
      <c r="C1564" s="133">
        <v>20317832</v>
      </c>
      <c r="D1564" s="133">
        <v>11909333.01</v>
      </c>
    </row>
    <row r="1565" spans="2:4">
      <c r="B1565" s="204" t="s">
        <v>3577</v>
      </c>
      <c r="C1565" s="133">
        <v>0</v>
      </c>
      <c r="D1565" s="133">
        <v>0</v>
      </c>
    </row>
    <row r="1566" spans="2:4">
      <c r="B1566" s="203" t="s">
        <v>3576</v>
      </c>
      <c r="C1566" s="133">
        <v>0</v>
      </c>
      <c r="D1566" s="133">
        <v>0</v>
      </c>
    </row>
    <row r="1567" spans="2:4">
      <c r="B1567" s="205" t="s">
        <v>298</v>
      </c>
      <c r="C1567" s="135">
        <v>423929807</v>
      </c>
      <c r="D1567" s="135">
        <v>60931473.149999999</v>
      </c>
    </row>
    <row r="1568" spans="2:4">
      <c r="B1568" s="204" t="s">
        <v>418</v>
      </c>
      <c r="C1568" s="133">
        <v>423929807</v>
      </c>
      <c r="D1568" s="133">
        <v>60931473.149999999</v>
      </c>
    </row>
    <row r="1569" spans="2:4">
      <c r="B1569" s="203" t="s">
        <v>757</v>
      </c>
      <c r="C1569" s="133">
        <v>423929807</v>
      </c>
      <c r="D1569" s="133">
        <v>60931473.149999999</v>
      </c>
    </row>
    <row r="1570" spans="2:4">
      <c r="B1570" s="206" t="s">
        <v>422</v>
      </c>
      <c r="C1570" s="133">
        <v>3593877316</v>
      </c>
      <c r="D1570" s="133">
        <v>991250458.12000024</v>
      </c>
    </row>
    <row r="1571" spans="2:4">
      <c r="B1571" s="205" t="s">
        <v>281</v>
      </c>
      <c r="C1571" s="135">
        <v>1929628337</v>
      </c>
      <c r="D1571" s="135">
        <v>935203651.58000028</v>
      </c>
    </row>
    <row r="1572" spans="2:4">
      <c r="B1572" s="204" t="s">
        <v>2807</v>
      </c>
      <c r="C1572" s="133">
        <v>4628889</v>
      </c>
      <c r="D1572" s="133">
        <v>876300.54</v>
      </c>
    </row>
    <row r="1573" spans="2:4">
      <c r="B1573" s="203" t="s">
        <v>1288</v>
      </c>
      <c r="C1573" s="133">
        <v>4628889</v>
      </c>
      <c r="D1573" s="133">
        <v>876300.54</v>
      </c>
    </row>
    <row r="1574" spans="2:4">
      <c r="B1574" s="204" t="s">
        <v>1289</v>
      </c>
      <c r="C1574" s="133">
        <v>6606206</v>
      </c>
      <c r="D1574" s="133">
        <v>1467636.88</v>
      </c>
    </row>
    <row r="1575" spans="2:4">
      <c r="B1575" s="203" t="s">
        <v>1290</v>
      </c>
      <c r="C1575" s="133">
        <v>6606206</v>
      </c>
      <c r="D1575" s="133">
        <v>1467636.88</v>
      </c>
    </row>
    <row r="1576" spans="2:4">
      <c r="B1576" s="204" t="s">
        <v>2808</v>
      </c>
      <c r="C1576" s="133">
        <v>12403731</v>
      </c>
      <c r="D1576" s="133">
        <v>0</v>
      </c>
    </row>
    <row r="1577" spans="2:4">
      <c r="B1577" s="203" t="s">
        <v>1291</v>
      </c>
      <c r="C1577" s="133">
        <v>12403731</v>
      </c>
      <c r="D1577" s="133">
        <v>0</v>
      </c>
    </row>
    <row r="1578" spans="2:4">
      <c r="B1578" s="204" t="s">
        <v>424</v>
      </c>
      <c r="C1578" s="133">
        <v>900000000</v>
      </c>
      <c r="D1578" s="133">
        <v>82574448.299999997</v>
      </c>
    </row>
    <row r="1579" spans="2:4">
      <c r="B1579" s="203" t="s">
        <v>763</v>
      </c>
      <c r="C1579" s="133">
        <v>900000000</v>
      </c>
      <c r="D1579" s="133">
        <v>82574448.299999997</v>
      </c>
    </row>
    <row r="1580" spans="2:4">
      <c r="B1580" s="204" t="s">
        <v>2809</v>
      </c>
      <c r="C1580" s="133">
        <v>18000000</v>
      </c>
      <c r="D1580" s="133">
        <v>30333879.91</v>
      </c>
    </row>
    <row r="1581" spans="2:4">
      <c r="B1581" s="203" t="s">
        <v>1032</v>
      </c>
      <c r="C1581" s="133">
        <v>18000000</v>
      </c>
      <c r="D1581" s="133">
        <v>30333879.91</v>
      </c>
    </row>
    <row r="1582" spans="2:4">
      <c r="B1582" s="204" t="s">
        <v>2810</v>
      </c>
      <c r="C1582" s="133">
        <v>4628889</v>
      </c>
      <c r="D1582" s="133">
        <v>0</v>
      </c>
    </row>
    <row r="1583" spans="2:4">
      <c r="B1583" s="203" t="s">
        <v>1292</v>
      </c>
      <c r="C1583" s="133">
        <v>4628889</v>
      </c>
      <c r="D1583" s="133">
        <v>0</v>
      </c>
    </row>
    <row r="1584" spans="2:4">
      <c r="B1584" s="204" t="s">
        <v>425</v>
      </c>
      <c r="C1584" s="133">
        <v>7085308</v>
      </c>
      <c r="D1584" s="133">
        <v>0</v>
      </c>
    </row>
    <row r="1585" spans="2:4">
      <c r="B1585" s="203" t="s">
        <v>764</v>
      </c>
      <c r="C1585" s="133">
        <v>7085308</v>
      </c>
      <c r="D1585" s="133">
        <v>0</v>
      </c>
    </row>
    <row r="1586" spans="2:4">
      <c r="B1586" s="204" t="s">
        <v>1293</v>
      </c>
      <c r="C1586" s="133">
        <v>6606206</v>
      </c>
      <c r="D1586" s="133">
        <v>0</v>
      </c>
    </row>
    <row r="1587" spans="2:4">
      <c r="B1587" s="203" t="s">
        <v>1294</v>
      </c>
      <c r="C1587" s="133">
        <v>6606206</v>
      </c>
      <c r="D1587" s="133">
        <v>0</v>
      </c>
    </row>
    <row r="1588" spans="2:4">
      <c r="B1588" s="204" t="s">
        <v>1295</v>
      </c>
      <c r="C1588" s="133">
        <v>4628889</v>
      </c>
      <c r="D1588" s="133">
        <v>0</v>
      </c>
    </row>
    <row r="1589" spans="2:4">
      <c r="B1589" s="203" t="s">
        <v>1296</v>
      </c>
      <c r="C1589" s="133">
        <v>4628889</v>
      </c>
      <c r="D1589" s="133">
        <v>0</v>
      </c>
    </row>
    <row r="1590" spans="2:4">
      <c r="B1590" s="204" t="s">
        <v>1297</v>
      </c>
      <c r="C1590" s="133">
        <v>4628889</v>
      </c>
      <c r="D1590" s="133">
        <v>0</v>
      </c>
    </row>
    <row r="1591" spans="2:4">
      <c r="B1591" s="203" t="s">
        <v>1298</v>
      </c>
      <c r="C1591" s="133">
        <v>4628889</v>
      </c>
      <c r="D1591" s="133">
        <v>0</v>
      </c>
    </row>
    <row r="1592" spans="2:4">
      <c r="B1592" s="204" t="s">
        <v>1299</v>
      </c>
      <c r="C1592" s="133">
        <v>11116179</v>
      </c>
      <c r="D1592" s="133">
        <v>0</v>
      </c>
    </row>
    <row r="1593" spans="2:4">
      <c r="B1593" s="203" t="s">
        <v>1300</v>
      </c>
      <c r="C1593" s="133">
        <v>11116179</v>
      </c>
      <c r="D1593" s="133">
        <v>0</v>
      </c>
    </row>
    <row r="1594" spans="2:4">
      <c r="B1594" s="204" t="s">
        <v>1062</v>
      </c>
      <c r="C1594" s="133">
        <v>11969498</v>
      </c>
      <c r="D1594" s="133">
        <v>0</v>
      </c>
    </row>
    <row r="1595" spans="2:4">
      <c r="B1595" s="203" t="s">
        <v>1063</v>
      </c>
      <c r="C1595" s="133">
        <v>11969498</v>
      </c>
      <c r="D1595" s="133">
        <v>0</v>
      </c>
    </row>
    <row r="1596" spans="2:4">
      <c r="B1596" s="204" t="s">
        <v>2811</v>
      </c>
      <c r="C1596" s="133">
        <v>70119667</v>
      </c>
      <c r="D1596" s="133">
        <v>47813587.109999999</v>
      </c>
    </row>
    <row r="1597" spans="2:4">
      <c r="B1597" s="203" t="s">
        <v>2652</v>
      </c>
      <c r="C1597" s="133">
        <v>70119667</v>
      </c>
      <c r="D1597" s="133">
        <v>47813587.109999999</v>
      </c>
    </row>
    <row r="1598" spans="2:4">
      <c r="B1598" s="204" t="s">
        <v>3496</v>
      </c>
      <c r="C1598" s="133">
        <v>0</v>
      </c>
      <c r="D1598" s="133">
        <v>29920930.379999999</v>
      </c>
    </row>
    <row r="1599" spans="2:4">
      <c r="B1599" s="203" t="s">
        <v>3497</v>
      </c>
      <c r="C1599" s="133">
        <v>0</v>
      </c>
      <c r="D1599" s="133">
        <v>29920930.379999999</v>
      </c>
    </row>
    <row r="1600" spans="2:4">
      <c r="B1600" s="204" t="s">
        <v>426</v>
      </c>
      <c r="C1600" s="133">
        <v>7039971</v>
      </c>
      <c r="D1600" s="133">
        <v>0</v>
      </c>
    </row>
    <row r="1601" spans="2:4">
      <c r="B1601" s="203" t="s">
        <v>765</v>
      </c>
      <c r="C1601" s="133">
        <v>7039971</v>
      </c>
      <c r="D1601" s="133">
        <v>0</v>
      </c>
    </row>
    <row r="1602" spans="2:4">
      <c r="B1602" s="204" t="s">
        <v>3650</v>
      </c>
      <c r="C1602" s="133">
        <v>0</v>
      </c>
      <c r="D1602" s="133">
        <v>3040572.18</v>
      </c>
    </row>
    <row r="1603" spans="2:4">
      <c r="B1603" s="203" t="s">
        <v>3649</v>
      </c>
      <c r="C1603" s="133">
        <v>0</v>
      </c>
      <c r="D1603" s="133">
        <v>3040572.18</v>
      </c>
    </row>
    <row r="1604" spans="2:4">
      <c r="B1604" s="204" t="s">
        <v>427</v>
      </c>
      <c r="C1604" s="133">
        <v>524841948</v>
      </c>
      <c r="D1604" s="133">
        <v>390700629.14000005</v>
      </c>
    </row>
    <row r="1605" spans="2:4">
      <c r="B1605" s="203" t="s">
        <v>766</v>
      </c>
      <c r="C1605" s="133">
        <v>524841948</v>
      </c>
      <c r="D1605" s="133">
        <v>390700629.14000005</v>
      </c>
    </row>
    <row r="1606" spans="2:4">
      <c r="B1606" s="204" t="s">
        <v>2208</v>
      </c>
      <c r="C1606" s="133">
        <v>4802120</v>
      </c>
      <c r="D1606" s="133">
        <v>1214530.03</v>
      </c>
    </row>
    <row r="1607" spans="2:4">
      <c r="B1607" s="203" t="s">
        <v>2209</v>
      </c>
      <c r="C1607" s="133">
        <v>4802120</v>
      </c>
      <c r="D1607" s="133">
        <v>1214530.03</v>
      </c>
    </row>
    <row r="1608" spans="2:4">
      <c r="B1608" s="204" t="s">
        <v>2210</v>
      </c>
      <c r="C1608" s="133">
        <v>11289410</v>
      </c>
      <c r="D1608" s="133">
        <v>2685181.52</v>
      </c>
    </row>
    <row r="1609" spans="2:4">
      <c r="B1609" s="203" t="s">
        <v>2211</v>
      </c>
      <c r="C1609" s="133">
        <v>11289410</v>
      </c>
      <c r="D1609" s="133">
        <v>2685181.52</v>
      </c>
    </row>
    <row r="1610" spans="2:4">
      <c r="B1610" s="204" t="s">
        <v>2212</v>
      </c>
      <c r="C1610" s="133">
        <v>6779437</v>
      </c>
      <c r="D1610" s="133">
        <v>1711655.57</v>
      </c>
    </row>
    <row r="1611" spans="2:4">
      <c r="B1611" s="203" t="s">
        <v>2213</v>
      </c>
      <c r="C1611" s="133">
        <v>6779437</v>
      </c>
      <c r="D1611" s="133">
        <v>1711655.57</v>
      </c>
    </row>
    <row r="1612" spans="2:4">
      <c r="B1612" s="204" t="s">
        <v>2214</v>
      </c>
      <c r="C1612" s="133">
        <v>6779437</v>
      </c>
      <c r="D1612" s="133">
        <v>1711655.57</v>
      </c>
    </row>
    <row r="1613" spans="2:4">
      <c r="B1613" s="203" t="s">
        <v>2215</v>
      </c>
      <c r="C1613" s="133">
        <v>6779437</v>
      </c>
      <c r="D1613" s="133">
        <v>1711655.57</v>
      </c>
    </row>
    <row r="1614" spans="2:4">
      <c r="B1614" s="204" t="s">
        <v>2812</v>
      </c>
      <c r="C1614" s="133">
        <v>4802120</v>
      </c>
      <c r="D1614" s="133">
        <v>1214530.02</v>
      </c>
    </row>
    <row r="1615" spans="2:4">
      <c r="B1615" s="203" t="s">
        <v>2216</v>
      </c>
      <c r="C1615" s="133">
        <v>4802120</v>
      </c>
      <c r="D1615" s="133">
        <v>1214530.02</v>
      </c>
    </row>
    <row r="1616" spans="2:4">
      <c r="B1616" s="204" t="s">
        <v>3498</v>
      </c>
      <c r="C1616" s="133">
        <v>0</v>
      </c>
      <c r="D1616" s="133">
        <v>1611559.33</v>
      </c>
    </row>
    <row r="1617" spans="2:4">
      <c r="B1617" s="203" t="s">
        <v>3499</v>
      </c>
      <c r="C1617" s="133">
        <v>0</v>
      </c>
      <c r="D1617" s="133">
        <v>1611559.33</v>
      </c>
    </row>
    <row r="1618" spans="2:4">
      <c r="B1618" s="204" t="s">
        <v>2217</v>
      </c>
      <c r="C1618" s="133">
        <v>4802120</v>
      </c>
      <c r="D1618" s="133">
        <v>1214530.02</v>
      </c>
    </row>
    <row r="1619" spans="2:4">
      <c r="B1619" s="203" t="s">
        <v>2218</v>
      </c>
      <c r="C1619" s="133">
        <v>4802120</v>
      </c>
      <c r="D1619" s="133">
        <v>1214530.02</v>
      </c>
    </row>
    <row r="1620" spans="2:4">
      <c r="B1620" s="204" t="s">
        <v>2219</v>
      </c>
      <c r="C1620" s="133">
        <v>6779437</v>
      </c>
      <c r="D1620" s="133">
        <v>1564202.39</v>
      </c>
    </row>
    <row r="1621" spans="2:4">
      <c r="B1621" s="203" t="s">
        <v>2220</v>
      </c>
      <c r="C1621" s="133">
        <v>6779437</v>
      </c>
      <c r="D1621" s="133">
        <v>1564202.39</v>
      </c>
    </row>
    <row r="1622" spans="2:4">
      <c r="B1622" s="204" t="s">
        <v>2221</v>
      </c>
      <c r="C1622" s="133">
        <v>11289410</v>
      </c>
      <c r="D1622" s="133">
        <v>2457296.0099999998</v>
      </c>
    </row>
    <row r="1623" spans="2:4">
      <c r="B1623" s="203" t="s">
        <v>2222</v>
      </c>
      <c r="C1623" s="133">
        <v>11289410</v>
      </c>
      <c r="D1623" s="133">
        <v>2457296.0099999998</v>
      </c>
    </row>
    <row r="1624" spans="2:4">
      <c r="B1624" s="204" t="s">
        <v>2223</v>
      </c>
      <c r="C1624" s="133">
        <v>6779437</v>
      </c>
      <c r="D1624" s="133">
        <v>1564202.38</v>
      </c>
    </row>
    <row r="1625" spans="2:4">
      <c r="B1625" s="203" t="s">
        <v>2224</v>
      </c>
      <c r="C1625" s="133">
        <v>6779437</v>
      </c>
      <c r="D1625" s="133">
        <v>1564202.38</v>
      </c>
    </row>
    <row r="1626" spans="2:4">
      <c r="B1626" s="204" t="s">
        <v>2225</v>
      </c>
      <c r="C1626" s="133">
        <v>4802120</v>
      </c>
      <c r="D1626" s="133">
        <v>1083058.83</v>
      </c>
    </row>
    <row r="1627" spans="2:4">
      <c r="B1627" s="203" t="s">
        <v>2226</v>
      </c>
      <c r="C1627" s="133">
        <v>4802120</v>
      </c>
      <c r="D1627" s="133">
        <v>1083058.83</v>
      </c>
    </row>
    <row r="1628" spans="2:4">
      <c r="B1628" s="204" t="s">
        <v>2227</v>
      </c>
      <c r="C1628" s="133">
        <v>4802120</v>
      </c>
      <c r="D1628" s="133">
        <v>1083058.83</v>
      </c>
    </row>
    <row r="1629" spans="2:4">
      <c r="B1629" s="203" t="s">
        <v>2228</v>
      </c>
      <c r="C1629" s="133">
        <v>4802120</v>
      </c>
      <c r="D1629" s="133">
        <v>1083058.83</v>
      </c>
    </row>
    <row r="1630" spans="2:4">
      <c r="B1630" s="204" t="s">
        <v>2229</v>
      </c>
      <c r="C1630" s="133">
        <v>6779437</v>
      </c>
      <c r="D1630" s="133">
        <v>1525370.51</v>
      </c>
    </row>
    <row r="1631" spans="2:4">
      <c r="B1631" s="203" t="s">
        <v>2230</v>
      </c>
      <c r="C1631" s="133">
        <v>6779437</v>
      </c>
      <c r="D1631" s="133">
        <v>1525370.51</v>
      </c>
    </row>
    <row r="1632" spans="2:4">
      <c r="B1632" s="204" t="s">
        <v>2231</v>
      </c>
      <c r="C1632" s="133">
        <v>6779437</v>
      </c>
      <c r="D1632" s="133">
        <v>1525370.52</v>
      </c>
    </row>
    <row r="1633" spans="2:4">
      <c r="B1633" s="203" t="s">
        <v>2232</v>
      </c>
      <c r="C1633" s="133">
        <v>6779437</v>
      </c>
      <c r="D1633" s="133">
        <v>1525370.52</v>
      </c>
    </row>
    <row r="1634" spans="2:4">
      <c r="B1634" s="204" t="s">
        <v>2233</v>
      </c>
      <c r="C1634" s="133">
        <v>4802120</v>
      </c>
      <c r="D1634" s="133">
        <v>1080476.8500000001</v>
      </c>
    </row>
    <row r="1635" spans="2:4">
      <c r="B1635" s="203" t="s">
        <v>2234</v>
      </c>
      <c r="C1635" s="133">
        <v>4802120</v>
      </c>
      <c r="D1635" s="133">
        <v>1080476.8500000001</v>
      </c>
    </row>
    <row r="1636" spans="2:4">
      <c r="B1636" s="204" t="s">
        <v>2813</v>
      </c>
      <c r="C1636" s="133">
        <v>11289410</v>
      </c>
      <c r="D1636" s="133">
        <v>2540116.08</v>
      </c>
    </row>
    <row r="1637" spans="2:4">
      <c r="B1637" s="203" t="s">
        <v>2235</v>
      </c>
      <c r="C1637" s="133">
        <v>11289410</v>
      </c>
      <c r="D1637" s="133">
        <v>2540116.08</v>
      </c>
    </row>
    <row r="1638" spans="2:4">
      <c r="B1638" s="204" t="s">
        <v>2236</v>
      </c>
      <c r="C1638" s="133">
        <v>6779437</v>
      </c>
      <c r="D1638" s="133">
        <v>1525370.52</v>
      </c>
    </row>
    <row r="1639" spans="2:4">
      <c r="B1639" s="203" t="s">
        <v>2237</v>
      </c>
      <c r="C1639" s="133">
        <v>6779437</v>
      </c>
      <c r="D1639" s="133">
        <v>1525370.52</v>
      </c>
    </row>
    <row r="1640" spans="2:4">
      <c r="B1640" s="204" t="s">
        <v>2814</v>
      </c>
      <c r="C1640" s="133">
        <v>6779437</v>
      </c>
      <c r="D1640" s="133">
        <v>1564303.51</v>
      </c>
    </row>
    <row r="1641" spans="2:4">
      <c r="B1641" s="203" t="s">
        <v>2238</v>
      </c>
      <c r="C1641" s="133">
        <v>6779437</v>
      </c>
      <c r="D1641" s="133">
        <v>1564303.51</v>
      </c>
    </row>
    <row r="1642" spans="2:4">
      <c r="B1642" s="204" t="s">
        <v>428</v>
      </c>
      <c r="C1642" s="133">
        <v>9569688</v>
      </c>
      <c r="D1642" s="133">
        <v>4370119.7</v>
      </c>
    </row>
    <row r="1643" spans="2:4">
      <c r="B1643" s="203" t="s">
        <v>767</v>
      </c>
      <c r="C1643" s="133">
        <v>9569688</v>
      </c>
      <c r="D1643" s="133">
        <v>4370119.7</v>
      </c>
    </row>
    <row r="1644" spans="2:4">
      <c r="B1644" s="204" t="s">
        <v>2239</v>
      </c>
      <c r="C1644" s="133">
        <v>6779437</v>
      </c>
      <c r="D1644" s="133">
        <v>1564303.51</v>
      </c>
    </row>
    <row r="1645" spans="2:4">
      <c r="B1645" s="203" t="s">
        <v>2240</v>
      </c>
      <c r="C1645" s="133">
        <v>6779437</v>
      </c>
      <c r="D1645" s="133">
        <v>1564303.51</v>
      </c>
    </row>
    <row r="1646" spans="2:4">
      <c r="B1646" s="204" t="s">
        <v>2241</v>
      </c>
      <c r="C1646" s="133">
        <v>6779437</v>
      </c>
      <c r="D1646" s="133">
        <v>1564303.51</v>
      </c>
    </row>
    <row r="1647" spans="2:4">
      <c r="B1647" s="203" t="s">
        <v>2242</v>
      </c>
      <c r="C1647" s="133">
        <v>6779437</v>
      </c>
      <c r="D1647" s="133">
        <v>1564303.51</v>
      </c>
    </row>
    <row r="1648" spans="2:4">
      <c r="B1648" s="204" t="s">
        <v>3229</v>
      </c>
      <c r="C1648" s="133">
        <v>0</v>
      </c>
      <c r="D1648" s="133">
        <v>0</v>
      </c>
    </row>
    <row r="1649" spans="2:4">
      <c r="B1649" s="203" t="s">
        <v>2583</v>
      </c>
      <c r="C1649" s="133">
        <v>0</v>
      </c>
      <c r="D1649" s="133">
        <v>0</v>
      </c>
    </row>
    <row r="1650" spans="2:4">
      <c r="B1650" s="204" t="s">
        <v>3906</v>
      </c>
      <c r="C1650" s="133">
        <v>0</v>
      </c>
      <c r="D1650" s="133">
        <v>0</v>
      </c>
    </row>
    <row r="1651" spans="2:4">
      <c r="B1651" s="203" t="s">
        <v>3905</v>
      </c>
      <c r="C1651" s="133">
        <v>0</v>
      </c>
      <c r="D1651" s="133">
        <v>0</v>
      </c>
    </row>
    <row r="1652" spans="2:4">
      <c r="B1652" s="204" t="s">
        <v>3904</v>
      </c>
      <c r="C1652" s="133">
        <v>0</v>
      </c>
      <c r="D1652" s="133">
        <v>0</v>
      </c>
    </row>
    <row r="1653" spans="2:4">
      <c r="B1653" s="203" t="s">
        <v>3903</v>
      </c>
      <c r="C1653" s="133">
        <v>0</v>
      </c>
      <c r="D1653" s="133">
        <v>0</v>
      </c>
    </row>
    <row r="1654" spans="2:4">
      <c r="B1654" s="204" t="s">
        <v>3902</v>
      </c>
      <c r="C1654" s="133">
        <v>0</v>
      </c>
      <c r="D1654" s="133">
        <v>0</v>
      </c>
    </row>
    <row r="1655" spans="2:4">
      <c r="B1655" s="203" t="s">
        <v>3901</v>
      </c>
      <c r="C1655" s="133">
        <v>0</v>
      </c>
      <c r="D1655" s="133">
        <v>0</v>
      </c>
    </row>
    <row r="1656" spans="2:4">
      <c r="B1656" s="204" t="s">
        <v>3900</v>
      </c>
      <c r="C1656" s="133">
        <v>0</v>
      </c>
      <c r="D1656" s="133">
        <v>0</v>
      </c>
    </row>
    <row r="1657" spans="2:4">
      <c r="B1657" s="203" t="s">
        <v>3899</v>
      </c>
      <c r="C1657" s="133">
        <v>0</v>
      </c>
      <c r="D1657" s="133">
        <v>0</v>
      </c>
    </row>
    <row r="1658" spans="2:4">
      <c r="B1658" s="204" t="s">
        <v>3898</v>
      </c>
      <c r="C1658" s="133">
        <v>0</v>
      </c>
      <c r="D1658" s="133">
        <v>0</v>
      </c>
    </row>
    <row r="1659" spans="2:4">
      <c r="B1659" s="203" t="s">
        <v>3897</v>
      </c>
      <c r="C1659" s="133">
        <v>0</v>
      </c>
      <c r="D1659" s="133">
        <v>0</v>
      </c>
    </row>
    <row r="1660" spans="2:4">
      <c r="B1660" s="204" t="s">
        <v>3896</v>
      </c>
      <c r="C1660" s="133">
        <v>0</v>
      </c>
      <c r="D1660" s="133">
        <v>0</v>
      </c>
    </row>
    <row r="1661" spans="2:4">
      <c r="B1661" s="203" t="s">
        <v>3895</v>
      </c>
      <c r="C1661" s="133">
        <v>0</v>
      </c>
      <c r="D1661" s="133">
        <v>0</v>
      </c>
    </row>
    <row r="1662" spans="2:4">
      <c r="B1662" s="204" t="s">
        <v>1090</v>
      </c>
      <c r="C1662" s="133">
        <v>26873283</v>
      </c>
      <c r="D1662" s="133">
        <v>0</v>
      </c>
    </row>
    <row r="1663" spans="2:4">
      <c r="B1663" s="203" t="s">
        <v>1091</v>
      </c>
      <c r="C1663" s="133">
        <v>26873283</v>
      </c>
      <c r="D1663" s="133">
        <v>0</v>
      </c>
    </row>
    <row r="1664" spans="2:4">
      <c r="B1664" s="204" t="s">
        <v>3894</v>
      </c>
      <c r="C1664" s="133">
        <v>0</v>
      </c>
      <c r="D1664" s="133">
        <v>0</v>
      </c>
    </row>
    <row r="1665" spans="2:4">
      <c r="B1665" s="203" t="s">
        <v>3893</v>
      </c>
      <c r="C1665" s="133">
        <v>0</v>
      </c>
      <c r="D1665" s="133">
        <v>0</v>
      </c>
    </row>
    <row r="1666" spans="2:4">
      <c r="B1666" s="204" t="s">
        <v>2653</v>
      </c>
      <c r="C1666" s="133">
        <v>121315508</v>
      </c>
      <c r="D1666" s="133">
        <v>80863516.310000002</v>
      </c>
    </row>
    <row r="1667" spans="2:4">
      <c r="B1667" s="203" t="s">
        <v>2654</v>
      </c>
      <c r="C1667" s="133">
        <v>121315508</v>
      </c>
      <c r="D1667" s="133">
        <v>80863516.310000002</v>
      </c>
    </row>
    <row r="1668" spans="2:4">
      <c r="B1668" s="204" t="s">
        <v>3892</v>
      </c>
      <c r="C1668" s="133">
        <v>0</v>
      </c>
      <c r="D1668" s="133">
        <v>0</v>
      </c>
    </row>
    <row r="1669" spans="2:4">
      <c r="B1669" s="203" t="s">
        <v>3891</v>
      </c>
      <c r="C1669" s="133">
        <v>0</v>
      </c>
      <c r="D1669" s="133">
        <v>0</v>
      </c>
    </row>
    <row r="1670" spans="2:4">
      <c r="B1670" s="204" t="s">
        <v>3890</v>
      </c>
      <c r="C1670" s="133">
        <v>0</v>
      </c>
      <c r="D1670" s="133">
        <v>0</v>
      </c>
    </row>
    <row r="1671" spans="2:4">
      <c r="B1671" s="203" t="s">
        <v>3889</v>
      </c>
      <c r="C1671" s="133">
        <v>0</v>
      </c>
      <c r="D1671" s="133">
        <v>0</v>
      </c>
    </row>
    <row r="1672" spans="2:4">
      <c r="B1672" s="204" t="s">
        <v>3888</v>
      </c>
      <c r="C1672" s="133">
        <v>0</v>
      </c>
      <c r="D1672" s="133">
        <v>0</v>
      </c>
    </row>
    <row r="1673" spans="2:4">
      <c r="B1673" s="203" t="s">
        <v>3887</v>
      </c>
      <c r="C1673" s="133">
        <v>0</v>
      </c>
      <c r="D1673" s="133">
        <v>0</v>
      </c>
    </row>
    <row r="1674" spans="2:4">
      <c r="B1674" s="204" t="s">
        <v>3886</v>
      </c>
      <c r="C1674" s="133">
        <v>0</v>
      </c>
      <c r="D1674" s="133">
        <v>0</v>
      </c>
    </row>
    <row r="1675" spans="2:4">
      <c r="B1675" s="203" t="s">
        <v>3885</v>
      </c>
      <c r="C1675" s="133">
        <v>0</v>
      </c>
      <c r="D1675" s="133">
        <v>0</v>
      </c>
    </row>
    <row r="1676" spans="2:4">
      <c r="B1676" s="204" t="s">
        <v>3884</v>
      </c>
      <c r="C1676" s="133">
        <v>0</v>
      </c>
      <c r="D1676" s="133">
        <v>0</v>
      </c>
    </row>
    <row r="1677" spans="2:4">
      <c r="B1677" s="203" t="s">
        <v>3883</v>
      </c>
      <c r="C1677" s="133">
        <v>0</v>
      </c>
      <c r="D1677" s="133">
        <v>0</v>
      </c>
    </row>
    <row r="1678" spans="2:4">
      <c r="B1678" s="204" t="s">
        <v>3882</v>
      </c>
      <c r="C1678" s="133">
        <v>0</v>
      </c>
      <c r="D1678" s="133">
        <v>0</v>
      </c>
    </row>
    <row r="1679" spans="2:4">
      <c r="B1679" s="203" t="s">
        <v>3881</v>
      </c>
      <c r="C1679" s="133">
        <v>0</v>
      </c>
      <c r="D1679" s="133">
        <v>0</v>
      </c>
    </row>
    <row r="1680" spans="2:4">
      <c r="B1680" s="204" t="s">
        <v>2996</v>
      </c>
      <c r="C1680" s="133">
        <v>19287044</v>
      </c>
      <c r="D1680" s="133">
        <v>0</v>
      </c>
    </row>
    <row r="1681" spans="2:4">
      <c r="B1681" s="203" t="s">
        <v>2997</v>
      </c>
      <c r="C1681" s="133">
        <v>19287044</v>
      </c>
      <c r="D1681" s="133">
        <v>0</v>
      </c>
    </row>
    <row r="1682" spans="2:4">
      <c r="B1682" s="204" t="s">
        <v>3880</v>
      </c>
      <c r="C1682" s="133">
        <v>0</v>
      </c>
      <c r="D1682" s="133">
        <v>0</v>
      </c>
    </row>
    <row r="1683" spans="2:4">
      <c r="B1683" s="203" t="s">
        <v>3879</v>
      </c>
      <c r="C1683" s="133">
        <v>0</v>
      </c>
      <c r="D1683" s="133">
        <v>0</v>
      </c>
    </row>
    <row r="1684" spans="2:4">
      <c r="B1684" s="204" t="s">
        <v>3435</v>
      </c>
      <c r="C1684" s="133">
        <v>0</v>
      </c>
      <c r="D1684" s="133">
        <v>231236955.62</v>
      </c>
    </row>
    <row r="1685" spans="2:4">
      <c r="B1685" s="203" t="s">
        <v>3436</v>
      </c>
      <c r="C1685" s="133">
        <v>0</v>
      </c>
      <c r="D1685" s="133">
        <v>231236955.62</v>
      </c>
    </row>
    <row r="1686" spans="2:4">
      <c r="B1686" s="204" t="s">
        <v>3878</v>
      </c>
      <c r="C1686" s="133">
        <v>0</v>
      </c>
      <c r="D1686" s="133">
        <v>0</v>
      </c>
    </row>
    <row r="1687" spans="2:4">
      <c r="B1687" s="203" t="s">
        <v>3877</v>
      </c>
      <c r="C1687" s="133">
        <v>0</v>
      </c>
      <c r="D1687" s="133">
        <v>0</v>
      </c>
    </row>
    <row r="1688" spans="2:4">
      <c r="B1688" s="204" t="s">
        <v>3876</v>
      </c>
      <c r="C1688" s="133">
        <v>0</v>
      </c>
      <c r="D1688" s="133">
        <v>0</v>
      </c>
    </row>
    <row r="1689" spans="2:4">
      <c r="B1689" s="203" t="s">
        <v>3875</v>
      </c>
      <c r="C1689" s="133">
        <v>0</v>
      </c>
      <c r="D1689" s="133">
        <v>0</v>
      </c>
    </row>
    <row r="1690" spans="2:4">
      <c r="B1690" s="204" t="s">
        <v>3874</v>
      </c>
      <c r="C1690" s="133">
        <v>0</v>
      </c>
      <c r="D1690" s="133">
        <v>0</v>
      </c>
    </row>
    <row r="1691" spans="2:4">
      <c r="B1691" s="203" t="s">
        <v>3873</v>
      </c>
      <c r="C1691" s="133">
        <v>0</v>
      </c>
      <c r="D1691" s="133">
        <v>0</v>
      </c>
    </row>
    <row r="1692" spans="2:4">
      <c r="B1692" s="204" t="s">
        <v>3872</v>
      </c>
      <c r="C1692" s="133">
        <v>0</v>
      </c>
      <c r="D1692" s="133">
        <v>0</v>
      </c>
    </row>
    <row r="1693" spans="2:4">
      <c r="B1693" s="203" t="s">
        <v>3871</v>
      </c>
      <c r="C1693" s="133">
        <v>0</v>
      </c>
      <c r="D1693" s="133">
        <v>0</v>
      </c>
    </row>
    <row r="1694" spans="2:4">
      <c r="B1694" s="204" t="s">
        <v>2998</v>
      </c>
      <c r="C1694" s="133">
        <v>9643523</v>
      </c>
      <c r="D1694" s="133">
        <v>0</v>
      </c>
    </row>
    <row r="1695" spans="2:4">
      <c r="B1695" s="203" t="s">
        <v>2999</v>
      </c>
      <c r="C1695" s="133">
        <v>9643523</v>
      </c>
      <c r="D1695" s="133">
        <v>0</v>
      </c>
    </row>
    <row r="1696" spans="2:4">
      <c r="B1696" s="204" t="s">
        <v>2655</v>
      </c>
      <c r="C1696" s="133">
        <v>18159701</v>
      </c>
      <c r="D1696" s="133">
        <v>0</v>
      </c>
    </row>
    <row r="1697" spans="2:4">
      <c r="B1697" s="203" t="s">
        <v>2656</v>
      </c>
      <c r="C1697" s="133">
        <v>18159701</v>
      </c>
      <c r="D1697" s="133">
        <v>0</v>
      </c>
    </row>
    <row r="1698" spans="2:4">
      <c r="B1698" s="205" t="s">
        <v>283</v>
      </c>
      <c r="C1698" s="135">
        <v>14045132</v>
      </c>
      <c r="D1698" s="135">
        <v>5613609.6600000001</v>
      </c>
    </row>
    <row r="1699" spans="2:4">
      <c r="B1699" s="204" t="s">
        <v>2815</v>
      </c>
      <c r="C1699" s="133">
        <v>14045132</v>
      </c>
      <c r="D1699" s="133">
        <v>5613609.6600000001</v>
      </c>
    </row>
    <row r="1700" spans="2:4">
      <c r="B1700" s="203" t="s">
        <v>1301</v>
      </c>
      <c r="C1700" s="133">
        <v>14045132</v>
      </c>
      <c r="D1700" s="133">
        <v>5613609.6600000001</v>
      </c>
    </row>
    <row r="1701" spans="2:4">
      <c r="B1701" s="205" t="s">
        <v>298</v>
      </c>
      <c r="C1701" s="135">
        <v>204203847</v>
      </c>
      <c r="D1701" s="135">
        <v>0</v>
      </c>
    </row>
    <row r="1702" spans="2:4">
      <c r="B1702" s="204" t="s">
        <v>3229</v>
      </c>
      <c r="C1702" s="133">
        <v>204203847</v>
      </c>
      <c r="D1702" s="133">
        <v>0</v>
      </c>
    </row>
    <row r="1703" spans="2:4">
      <c r="B1703" s="203" t="s">
        <v>2583</v>
      </c>
      <c r="C1703" s="133">
        <v>204203847</v>
      </c>
      <c r="D1703" s="133">
        <v>0</v>
      </c>
    </row>
    <row r="1704" spans="2:4">
      <c r="B1704" s="205" t="s">
        <v>284</v>
      </c>
      <c r="C1704" s="135">
        <v>1446000000</v>
      </c>
      <c r="D1704" s="135">
        <v>50433196.880000003</v>
      </c>
    </row>
    <row r="1705" spans="2:4">
      <c r="B1705" s="204" t="s">
        <v>423</v>
      </c>
      <c r="C1705" s="133">
        <v>1446000000</v>
      </c>
      <c r="D1705" s="133">
        <v>50433196.880000003</v>
      </c>
    </row>
    <row r="1706" spans="2:4">
      <c r="B1706" s="203" t="s">
        <v>762</v>
      </c>
      <c r="C1706" s="133">
        <v>1446000000</v>
      </c>
      <c r="D1706" s="133">
        <v>50433196.880000003</v>
      </c>
    </row>
    <row r="1707" spans="2:4">
      <c r="B1707" s="206" t="s">
        <v>429</v>
      </c>
      <c r="C1707" s="133">
        <v>211299189</v>
      </c>
      <c r="D1707" s="133">
        <v>868704300.40999973</v>
      </c>
    </row>
    <row r="1708" spans="2:4">
      <c r="B1708" s="205" t="s">
        <v>281</v>
      </c>
      <c r="C1708" s="135">
        <v>208491159</v>
      </c>
      <c r="D1708" s="135">
        <v>868704300.40999973</v>
      </c>
    </row>
    <row r="1709" spans="2:4">
      <c r="B1709" s="204" t="s">
        <v>430</v>
      </c>
      <c r="C1709" s="133">
        <v>2855017</v>
      </c>
      <c r="D1709" s="133">
        <v>0</v>
      </c>
    </row>
    <row r="1710" spans="2:4">
      <c r="B1710" s="203" t="s">
        <v>768</v>
      </c>
      <c r="C1710" s="133">
        <v>2855017</v>
      </c>
      <c r="D1710" s="133">
        <v>0</v>
      </c>
    </row>
    <row r="1711" spans="2:4">
      <c r="B1711" s="204" t="s">
        <v>3437</v>
      </c>
      <c r="C1711" s="133">
        <v>0</v>
      </c>
      <c r="D1711" s="133">
        <v>782084656.93999994</v>
      </c>
    </row>
    <row r="1712" spans="2:4">
      <c r="B1712" s="203" t="s">
        <v>3438</v>
      </c>
      <c r="C1712" s="133">
        <v>0</v>
      </c>
      <c r="D1712" s="133">
        <v>782084656.93999994</v>
      </c>
    </row>
    <row r="1713" spans="2:4">
      <c r="B1713" s="204" t="s">
        <v>1302</v>
      </c>
      <c r="C1713" s="133">
        <v>4628889</v>
      </c>
      <c r="D1713" s="133">
        <v>0</v>
      </c>
    </row>
    <row r="1714" spans="2:4">
      <c r="B1714" s="203" t="s">
        <v>1303</v>
      </c>
      <c r="C1714" s="133">
        <v>4628889</v>
      </c>
      <c r="D1714" s="133">
        <v>0</v>
      </c>
    </row>
    <row r="1715" spans="2:4">
      <c r="B1715" s="204" t="s">
        <v>1304</v>
      </c>
      <c r="C1715" s="133">
        <v>4628889</v>
      </c>
      <c r="D1715" s="133">
        <v>0</v>
      </c>
    </row>
    <row r="1716" spans="2:4">
      <c r="B1716" s="203" t="s">
        <v>1305</v>
      </c>
      <c r="C1716" s="133">
        <v>4628889</v>
      </c>
      <c r="D1716" s="133">
        <v>0</v>
      </c>
    </row>
    <row r="1717" spans="2:4">
      <c r="B1717" s="204" t="s">
        <v>1306</v>
      </c>
      <c r="C1717" s="133">
        <v>6606206</v>
      </c>
      <c r="D1717" s="133">
        <v>0</v>
      </c>
    </row>
    <row r="1718" spans="2:4">
      <c r="B1718" s="203" t="s">
        <v>1307</v>
      </c>
      <c r="C1718" s="133">
        <v>6606206</v>
      </c>
      <c r="D1718" s="133">
        <v>0</v>
      </c>
    </row>
    <row r="1719" spans="2:4">
      <c r="B1719" s="204" t="s">
        <v>431</v>
      </c>
      <c r="C1719" s="133">
        <v>1581666</v>
      </c>
      <c r="D1719" s="133">
        <v>1200000</v>
      </c>
    </row>
    <row r="1720" spans="2:4">
      <c r="B1720" s="203" t="s">
        <v>769</v>
      </c>
      <c r="C1720" s="133">
        <v>1581666</v>
      </c>
      <c r="D1720" s="133">
        <v>1200000</v>
      </c>
    </row>
    <row r="1721" spans="2:4">
      <c r="B1721" s="204" t="s">
        <v>432</v>
      </c>
      <c r="C1721" s="133">
        <v>2400000</v>
      </c>
      <c r="D1721" s="133">
        <v>1501395.78</v>
      </c>
    </row>
    <row r="1722" spans="2:4">
      <c r="B1722" s="203" t="s">
        <v>770</v>
      </c>
      <c r="C1722" s="133">
        <v>2400000</v>
      </c>
      <c r="D1722" s="133">
        <v>1501395.78</v>
      </c>
    </row>
    <row r="1723" spans="2:4">
      <c r="B1723" s="204" t="s">
        <v>1452</v>
      </c>
      <c r="C1723" s="133">
        <v>6779437</v>
      </c>
      <c r="D1723" s="133">
        <v>1518981.56</v>
      </c>
    </row>
    <row r="1724" spans="2:4">
      <c r="B1724" s="203" t="s">
        <v>1453</v>
      </c>
      <c r="C1724" s="133">
        <v>6779437</v>
      </c>
      <c r="D1724" s="133">
        <v>1518981.56</v>
      </c>
    </row>
    <row r="1725" spans="2:4">
      <c r="B1725" s="204" t="s">
        <v>1454</v>
      </c>
      <c r="C1725" s="133">
        <v>12576962</v>
      </c>
      <c r="D1725" s="133">
        <v>2861943.06</v>
      </c>
    </row>
    <row r="1726" spans="2:4">
      <c r="B1726" s="203" t="s">
        <v>1455</v>
      </c>
      <c r="C1726" s="133">
        <v>12576962</v>
      </c>
      <c r="D1726" s="133">
        <v>2861943.06</v>
      </c>
    </row>
    <row r="1727" spans="2:4">
      <c r="B1727" s="204" t="s">
        <v>433</v>
      </c>
      <c r="C1727" s="133">
        <v>76425066</v>
      </c>
      <c r="D1727" s="133">
        <v>23682386.5</v>
      </c>
    </row>
    <row r="1728" spans="2:4">
      <c r="B1728" s="203" t="s">
        <v>771</v>
      </c>
      <c r="C1728" s="133">
        <v>76425066</v>
      </c>
      <c r="D1728" s="133">
        <v>23682386.5</v>
      </c>
    </row>
    <row r="1729" spans="2:4">
      <c r="B1729" s="204" t="s">
        <v>2657</v>
      </c>
      <c r="C1729" s="133">
        <v>28767539</v>
      </c>
      <c r="D1729" s="133">
        <v>13854969.27</v>
      </c>
    </row>
    <row r="1730" spans="2:4">
      <c r="B1730" s="203" t="s">
        <v>2658</v>
      </c>
      <c r="C1730" s="133">
        <v>28767539</v>
      </c>
      <c r="D1730" s="133">
        <v>13854969.27</v>
      </c>
    </row>
    <row r="1731" spans="2:4">
      <c r="B1731" s="204" t="s">
        <v>1033</v>
      </c>
      <c r="C1731" s="133">
        <v>8523565</v>
      </c>
      <c r="D1731" s="133">
        <v>0</v>
      </c>
    </row>
    <row r="1732" spans="2:4">
      <c r="B1732" s="203" t="s">
        <v>1034</v>
      </c>
      <c r="C1732" s="133">
        <v>8523565</v>
      </c>
      <c r="D1732" s="133">
        <v>0</v>
      </c>
    </row>
    <row r="1733" spans="2:4">
      <c r="B1733" s="204" t="s">
        <v>3439</v>
      </c>
      <c r="C1733" s="133">
        <v>0</v>
      </c>
      <c r="D1733" s="133">
        <v>0</v>
      </c>
    </row>
    <row r="1734" spans="2:4">
      <c r="B1734" s="203" t="s">
        <v>3440</v>
      </c>
      <c r="C1734" s="133">
        <v>0</v>
      </c>
      <c r="D1734" s="133">
        <v>0</v>
      </c>
    </row>
    <row r="1735" spans="2:4">
      <c r="B1735" s="204" t="s">
        <v>1092</v>
      </c>
      <c r="C1735" s="133">
        <v>52717923</v>
      </c>
      <c r="D1735" s="133">
        <v>41999967.299999997</v>
      </c>
    </row>
    <row r="1736" spans="2:4">
      <c r="B1736" s="203" t="s">
        <v>1093</v>
      </c>
      <c r="C1736" s="133">
        <v>52717923</v>
      </c>
      <c r="D1736" s="133">
        <v>41999967.299999997</v>
      </c>
    </row>
    <row r="1737" spans="2:4">
      <c r="B1737" s="205" t="s">
        <v>283</v>
      </c>
      <c r="C1737" s="135">
        <v>0</v>
      </c>
      <c r="D1737" s="135">
        <v>0</v>
      </c>
    </row>
    <row r="1738" spans="2:4">
      <c r="B1738" s="204" t="s">
        <v>3648</v>
      </c>
      <c r="C1738" s="133">
        <v>0</v>
      </c>
      <c r="D1738" s="133">
        <v>0</v>
      </c>
    </row>
    <row r="1739" spans="2:4">
      <c r="B1739" s="203" t="s">
        <v>3647</v>
      </c>
      <c r="C1739" s="133">
        <v>0</v>
      </c>
      <c r="D1739" s="133">
        <v>0</v>
      </c>
    </row>
    <row r="1740" spans="2:4">
      <c r="B1740" s="205" t="s">
        <v>285</v>
      </c>
      <c r="C1740" s="135">
        <v>2808030</v>
      </c>
      <c r="D1740" s="135">
        <v>0</v>
      </c>
    </row>
    <row r="1741" spans="2:4">
      <c r="B1741" s="204" t="s">
        <v>282</v>
      </c>
      <c r="C1741" s="133">
        <v>2808030</v>
      </c>
      <c r="D1741" s="133">
        <v>0</v>
      </c>
    </row>
    <row r="1742" spans="2:4">
      <c r="B1742" s="203" t="s">
        <v>772</v>
      </c>
      <c r="C1742" s="133">
        <v>2808030</v>
      </c>
      <c r="D1742" s="133">
        <v>0</v>
      </c>
    </row>
    <row r="1743" spans="2:4">
      <c r="B1743" s="206" t="s">
        <v>434</v>
      </c>
      <c r="C1743" s="133">
        <v>878581407</v>
      </c>
      <c r="D1743" s="133">
        <v>465521163.63999999</v>
      </c>
    </row>
    <row r="1744" spans="2:4">
      <c r="B1744" s="205" t="s">
        <v>281</v>
      </c>
      <c r="C1744" s="135">
        <v>613242364</v>
      </c>
      <c r="D1744" s="135">
        <v>244532524.91</v>
      </c>
    </row>
    <row r="1745" spans="2:4">
      <c r="B1745" s="204" t="s">
        <v>282</v>
      </c>
      <c r="C1745" s="133">
        <v>875000</v>
      </c>
      <c r="D1745" s="133">
        <v>0</v>
      </c>
    </row>
    <row r="1746" spans="2:4">
      <c r="B1746" s="203" t="s">
        <v>773</v>
      </c>
      <c r="C1746" s="133">
        <v>875000</v>
      </c>
      <c r="D1746" s="133">
        <v>0</v>
      </c>
    </row>
    <row r="1747" spans="2:4">
      <c r="B1747" s="204" t="s">
        <v>2816</v>
      </c>
      <c r="C1747" s="133">
        <v>6558125</v>
      </c>
      <c r="D1747" s="133">
        <v>0</v>
      </c>
    </row>
    <row r="1748" spans="2:4">
      <c r="B1748" s="203" t="s">
        <v>1308</v>
      </c>
      <c r="C1748" s="133">
        <v>6558125</v>
      </c>
      <c r="D1748" s="133">
        <v>0</v>
      </c>
    </row>
    <row r="1749" spans="2:4">
      <c r="B1749" s="204" t="s">
        <v>435</v>
      </c>
      <c r="C1749" s="133">
        <v>3167835</v>
      </c>
      <c r="D1749" s="133">
        <v>0</v>
      </c>
    </row>
    <row r="1750" spans="2:4">
      <c r="B1750" s="203" t="s">
        <v>774</v>
      </c>
      <c r="C1750" s="133">
        <v>3167835</v>
      </c>
      <c r="D1750" s="133">
        <v>0</v>
      </c>
    </row>
    <row r="1751" spans="2:4">
      <c r="B1751" s="204" t="s">
        <v>1309</v>
      </c>
      <c r="C1751" s="133">
        <v>12313456</v>
      </c>
      <c r="D1751" s="133">
        <v>0</v>
      </c>
    </row>
    <row r="1752" spans="2:4">
      <c r="B1752" s="203" t="s">
        <v>1310</v>
      </c>
      <c r="C1752" s="133">
        <v>12313456</v>
      </c>
      <c r="D1752" s="133">
        <v>0</v>
      </c>
    </row>
    <row r="1753" spans="2:4">
      <c r="B1753" s="204" t="s">
        <v>3575</v>
      </c>
      <c r="C1753" s="133">
        <v>0</v>
      </c>
      <c r="D1753" s="133">
        <v>0</v>
      </c>
    </row>
    <row r="1754" spans="2:4">
      <c r="B1754" s="203" t="s">
        <v>3574</v>
      </c>
      <c r="C1754" s="133">
        <v>0</v>
      </c>
      <c r="D1754" s="133">
        <v>0</v>
      </c>
    </row>
    <row r="1755" spans="2:4">
      <c r="B1755" s="204" t="s">
        <v>1311</v>
      </c>
      <c r="C1755" s="133">
        <v>11035275</v>
      </c>
      <c r="D1755" s="133">
        <v>0</v>
      </c>
    </row>
    <row r="1756" spans="2:4">
      <c r="B1756" s="203" t="s">
        <v>1312</v>
      </c>
      <c r="C1756" s="133">
        <v>11035275</v>
      </c>
      <c r="D1756" s="133">
        <v>0</v>
      </c>
    </row>
    <row r="1757" spans="2:4">
      <c r="B1757" s="204" t="s">
        <v>1313</v>
      </c>
      <c r="C1757" s="133">
        <v>6558125</v>
      </c>
      <c r="D1757" s="133">
        <v>0</v>
      </c>
    </row>
    <row r="1758" spans="2:4">
      <c r="B1758" s="203" t="s">
        <v>1314</v>
      </c>
      <c r="C1758" s="133">
        <v>6558125</v>
      </c>
      <c r="D1758" s="133">
        <v>0</v>
      </c>
    </row>
    <row r="1759" spans="2:4">
      <c r="B1759" s="204" t="s">
        <v>1315</v>
      </c>
      <c r="C1759" s="133">
        <v>11035275</v>
      </c>
      <c r="D1759" s="133">
        <v>0</v>
      </c>
    </row>
    <row r="1760" spans="2:4">
      <c r="B1760" s="203" t="s">
        <v>1316</v>
      </c>
      <c r="C1760" s="133">
        <v>11035275</v>
      </c>
      <c r="D1760" s="133">
        <v>0</v>
      </c>
    </row>
    <row r="1761" spans="2:4">
      <c r="B1761" s="204" t="s">
        <v>1317</v>
      </c>
      <c r="C1761" s="133">
        <v>11035275</v>
      </c>
      <c r="D1761" s="133">
        <v>0</v>
      </c>
    </row>
    <row r="1762" spans="2:4">
      <c r="B1762" s="203" t="s">
        <v>1318</v>
      </c>
      <c r="C1762" s="133">
        <v>11035275</v>
      </c>
      <c r="D1762" s="133">
        <v>0</v>
      </c>
    </row>
    <row r="1763" spans="2:4">
      <c r="B1763" s="204" t="s">
        <v>3573</v>
      </c>
      <c r="C1763" s="133">
        <v>0</v>
      </c>
      <c r="D1763" s="133">
        <v>0</v>
      </c>
    </row>
    <row r="1764" spans="2:4">
      <c r="B1764" s="203" t="s">
        <v>3572</v>
      </c>
      <c r="C1764" s="133">
        <v>0</v>
      </c>
      <c r="D1764" s="133">
        <v>0</v>
      </c>
    </row>
    <row r="1765" spans="2:4">
      <c r="B1765" s="204" t="s">
        <v>1319</v>
      </c>
      <c r="C1765" s="133">
        <v>11035275</v>
      </c>
      <c r="D1765" s="133">
        <v>0</v>
      </c>
    </row>
    <row r="1766" spans="2:4">
      <c r="B1766" s="203" t="s">
        <v>1320</v>
      </c>
      <c r="C1766" s="133">
        <v>11035275</v>
      </c>
      <c r="D1766" s="133">
        <v>0</v>
      </c>
    </row>
    <row r="1767" spans="2:4">
      <c r="B1767" s="204" t="s">
        <v>1321</v>
      </c>
      <c r="C1767" s="133">
        <v>12313456</v>
      </c>
      <c r="D1767" s="133">
        <v>0</v>
      </c>
    </row>
    <row r="1768" spans="2:4">
      <c r="B1768" s="203" t="s">
        <v>1322</v>
      </c>
      <c r="C1768" s="133">
        <v>12313456</v>
      </c>
      <c r="D1768" s="133">
        <v>0</v>
      </c>
    </row>
    <row r="1769" spans="2:4">
      <c r="B1769" s="204" t="s">
        <v>1323</v>
      </c>
      <c r="C1769" s="133">
        <v>11035275</v>
      </c>
      <c r="D1769" s="133">
        <v>0</v>
      </c>
    </row>
    <row r="1770" spans="2:4">
      <c r="B1770" s="203" t="s">
        <v>1324</v>
      </c>
      <c r="C1770" s="133">
        <v>11035275</v>
      </c>
      <c r="D1770" s="133">
        <v>0</v>
      </c>
    </row>
    <row r="1771" spans="2:4">
      <c r="B1771" s="204" t="s">
        <v>1325</v>
      </c>
      <c r="C1771" s="133">
        <v>12313456</v>
      </c>
      <c r="D1771" s="133">
        <v>0</v>
      </c>
    </row>
    <row r="1772" spans="2:4">
      <c r="B1772" s="203" t="s">
        <v>1326</v>
      </c>
      <c r="C1772" s="133">
        <v>12313456</v>
      </c>
      <c r="D1772" s="133">
        <v>0</v>
      </c>
    </row>
    <row r="1773" spans="2:4">
      <c r="B1773" s="204" t="s">
        <v>436</v>
      </c>
      <c r="C1773" s="133">
        <v>4319869</v>
      </c>
      <c r="D1773" s="133">
        <v>0</v>
      </c>
    </row>
    <row r="1774" spans="2:4">
      <c r="B1774" s="203" t="s">
        <v>775</v>
      </c>
      <c r="C1774" s="133">
        <v>4319869</v>
      </c>
      <c r="D1774" s="133">
        <v>0</v>
      </c>
    </row>
    <row r="1775" spans="2:4">
      <c r="B1775" s="204" t="s">
        <v>437</v>
      </c>
      <c r="C1775" s="133">
        <v>65126740</v>
      </c>
      <c r="D1775" s="133">
        <v>12637085.220000001</v>
      </c>
    </row>
    <row r="1776" spans="2:4">
      <c r="B1776" s="203" t="s">
        <v>776</v>
      </c>
      <c r="C1776" s="133">
        <v>65126740</v>
      </c>
      <c r="D1776" s="133">
        <v>12637085.220000001</v>
      </c>
    </row>
    <row r="1777" spans="2:4">
      <c r="B1777" s="204" t="s">
        <v>438</v>
      </c>
      <c r="C1777" s="133">
        <v>2334628</v>
      </c>
      <c r="D1777" s="133">
        <v>0</v>
      </c>
    </row>
    <row r="1778" spans="2:4">
      <c r="B1778" s="203" t="s">
        <v>777</v>
      </c>
      <c r="C1778" s="133">
        <v>2334628</v>
      </c>
      <c r="D1778" s="133">
        <v>0</v>
      </c>
    </row>
    <row r="1779" spans="2:4">
      <c r="B1779" s="204" t="s">
        <v>439</v>
      </c>
      <c r="C1779" s="133">
        <v>30719190</v>
      </c>
      <c r="D1779" s="133">
        <v>14844555.460000001</v>
      </c>
    </row>
    <row r="1780" spans="2:4">
      <c r="B1780" s="203" t="s">
        <v>778</v>
      </c>
      <c r="C1780" s="133">
        <v>30719190</v>
      </c>
      <c r="D1780" s="133">
        <v>14844555.460000001</v>
      </c>
    </row>
    <row r="1781" spans="2:4">
      <c r="B1781" s="204" t="s">
        <v>2243</v>
      </c>
      <c r="C1781" s="133">
        <v>13620359</v>
      </c>
      <c r="D1781" s="133">
        <v>0</v>
      </c>
    </row>
    <row r="1782" spans="2:4">
      <c r="B1782" s="203" t="s">
        <v>2244</v>
      </c>
      <c r="C1782" s="133">
        <v>13620359</v>
      </c>
      <c r="D1782" s="133">
        <v>0</v>
      </c>
    </row>
    <row r="1783" spans="2:4">
      <c r="B1783" s="204" t="s">
        <v>1603</v>
      </c>
      <c r="C1783" s="133">
        <v>6731551</v>
      </c>
      <c r="D1783" s="133">
        <v>1547870.89</v>
      </c>
    </row>
    <row r="1784" spans="2:4">
      <c r="B1784" s="203" t="s">
        <v>1604</v>
      </c>
      <c r="C1784" s="133">
        <v>6731551</v>
      </c>
      <c r="D1784" s="133">
        <v>1547870.89</v>
      </c>
    </row>
    <row r="1785" spans="2:4">
      <c r="B1785" s="204" t="s">
        <v>1605</v>
      </c>
      <c r="C1785" s="133">
        <v>11208701</v>
      </c>
      <c r="D1785" s="133">
        <v>2535629.02</v>
      </c>
    </row>
    <row r="1786" spans="2:4">
      <c r="B1786" s="203" t="s">
        <v>1606</v>
      </c>
      <c r="C1786" s="133">
        <v>11208701</v>
      </c>
      <c r="D1786" s="133">
        <v>2535629.02</v>
      </c>
    </row>
    <row r="1787" spans="2:4">
      <c r="B1787" s="204" t="s">
        <v>1607</v>
      </c>
      <c r="C1787" s="133">
        <v>11208701</v>
      </c>
      <c r="D1787" s="133">
        <v>1570628.77</v>
      </c>
    </row>
    <row r="1788" spans="2:4">
      <c r="B1788" s="203" t="s">
        <v>1608</v>
      </c>
      <c r="C1788" s="133">
        <v>11208701</v>
      </c>
      <c r="D1788" s="133">
        <v>1570628.77</v>
      </c>
    </row>
    <row r="1789" spans="2:4">
      <c r="B1789" s="204" t="s">
        <v>1609</v>
      </c>
      <c r="C1789" s="133">
        <v>6731551</v>
      </c>
      <c r="D1789" s="133">
        <v>2535629.0299999998</v>
      </c>
    </row>
    <row r="1790" spans="2:4">
      <c r="B1790" s="203" t="s">
        <v>1610</v>
      </c>
      <c r="C1790" s="133">
        <v>6731551</v>
      </c>
      <c r="D1790" s="133">
        <v>2535629.0299999998</v>
      </c>
    </row>
    <row r="1791" spans="2:4">
      <c r="B1791" s="204" t="s">
        <v>1611</v>
      </c>
      <c r="C1791" s="133">
        <v>11208701</v>
      </c>
      <c r="D1791" s="133">
        <v>2535629.0299999998</v>
      </c>
    </row>
    <row r="1792" spans="2:4">
      <c r="B1792" s="203" t="s">
        <v>1612</v>
      </c>
      <c r="C1792" s="133">
        <v>11208701</v>
      </c>
      <c r="D1792" s="133">
        <v>2535629.0299999998</v>
      </c>
    </row>
    <row r="1793" spans="2:4">
      <c r="B1793" s="204" t="s">
        <v>1613</v>
      </c>
      <c r="C1793" s="133">
        <v>4768626</v>
      </c>
      <c r="D1793" s="133">
        <v>0</v>
      </c>
    </row>
    <row r="1794" spans="2:4">
      <c r="B1794" s="203" t="s">
        <v>1614</v>
      </c>
      <c r="C1794" s="133">
        <v>4768626</v>
      </c>
      <c r="D1794" s="133">
        <v>0</v>
      </c>
    </row>
    <row r="1795" spans="2:4">
      <c r="B1795" s="204" t="s">
        <v>2817</v>
      </c>
      <c r="C1795" s="133">
        <v>6731551</v>
      </c>
      <c r="D1795" s="133">
        <v>0</v>
      </c>
    </row>
    <row r="1796" spans="2:4">
      <c r="B1796" s="203" t="s">
        <v>1615</v>
      </c>
      <c r="C1796" s="133">
        <v>6731551</v>
      </c>
      <c r="D1796" s="133">
        <v>0</v>
      </c>
    </row>
    <row r="1797" spans="2:4">
      <c r="B1797" s="204" t="s">
        <v>440</v>
      </c>
      <c r="C1797" s="133">
        <v>201040000</v>
      </c>
      <c r="D1797" s="133">
        <v>179939649.21000001</v>
      </c>
    </row>
    <row r="1798" spans="2:4">
      <c r="B1798" s="203" t="s">
        <v>779</v>
      </c>
      <c r="C1798" s="133">
        <v>201040000</v>
      </c>
      <c r="D1798" s="133">
        <v>179939649.21000001</v>
      </c>
    </row>
    <row r="1799" spans="2:4">
      <c r="B1799" s="204" t="s">
        <v>1616</v>
      </c>
      <c r="C1799" s="133">
        <v>11208701</v>
      </c>
      <c r="D1799" s="133">
        <v>0</v>
      </c>
    </row>
    <row r="1800" spans="2:4">
      <c r="B1800" s="203" t="s">
        <v>1617</v>
      </c>
      <c r="C1800" s="133">
        <v>11208701</v>
      </c>
      <c r="D1800" s="133">
        <v>0</v>
      </c>
    </row>
    <row r="1801" spans="2:4">
      <c r="B1801" s="204" t="s">
        <v>3230</v>
      </c>
      <c r="C1801" s="133">
        <v>6609565</v>
      </c>
      <c r="D1801" s="133">
        <v>0</v>
      </c>
    </row>
    <row r="1802" spans="2:4">
      <c r="B1802" s="203" t="s">
        <v>3231</v>
      </c>
      <c r="C1802" s="133">
        <v>6609565</v>
      </c>
      <c r="D1802" s="133">
        <v>0</v>
      </c>
    </row>
    <row r="1803" spans="2:4">
      <c r="B1803" s="204" t="s">
        <v>1618</v>
      </c>
      <c r="C1803" s="133">
        <v>6731551</v>
      </c>
      <c r="D1803" s="133">
        <v>0</v>
      </c>
    </row>
    <row r="1804" spans="2:4">
      <c r="B1804" s="203" t="s">
        <v>1619</v>
      </c>
      <c r="C1804" s="133">
        <v>6731551</v>
      </c>
      <c r="D1804" s="133">
        <v>0</v>
      </c>
    </row>
    <row r="1805" spans="2:4">
      <c r="B1805" s="204" t="s">
        <v>3232</v>
      </c>
      <c r="C1805" s="133">
        <v>8172073</v>
      </c>
      <c r="D1805" s="133">
        <v>0</v>
      </c>
    </row>
    <row r="1806" spans="2:4">
      <c r="B1806" s="203" t="s">
        <v>3233</v>
      </c>
      <c r="C1806" s="133">
        <v>8172073</v>
      </c>
      <c r="D1806" s="133">
        <v>0</v>
      </c>
    </row>
    <row r="1807" spans="2:4">
      <c r="B1807" s="204" t="s">
        <v>1620</v>
      </c>
      <c r="C1807" s="133">
        <v>11208701</v>
      </c>
      <c r="D1807" s="133">
        <v>0</v>
      </c>
    </row>
    <row r="1808" spans="2:4">
      <c r="B1808" s="203" t="s">
        <v>1621</v>
      </c>
      <c r="C1808" s="133">
        <v>11208701</v>
      </c>
      <c r="D1808" s="133">
        <v>0</v>
      </c>
    </row>
    <row r="1809" spans="2:4">
      <c r="B1809" s="204" t="s">
        <v>1622</v>
      </c>
      <c r="C1809" s="133">
        <v>11208701</v>
      </c>
      <c r="D1809" s="133">
        <v>2471460.1800000002</v>
      </c>
    </row>
    <row r="1810" spans="2:4">
      <c r="B1810" s="203" t="s">
        <v>1623</v>
      </c>
      <c r="C1810" s="133">
        <v>11208701</v>
      </c>
      <c r="D1810" s="133">
        <v>2471460.1800000002</v>
      </c>
    </row>
    <row r="1811" spans="2:4">
      <c r="B1811" s="204" t="s">
        <v>1624</v>
      </c>
      <c r="C1811" s="133">
        <v>4768626</v>
      </c>
      <c r="D1811" s="133">
        <v>1142726.1399999999</v>
      </c>
    </row>
    <row r="1812" spans="2:4">
      <c r="B1812" s="203" t="s">
        <v>1625</v>
      </c>
      <c r="C1812" s="133">
        <v>4768626</v>
      </c>
      <c r="D1812" s="133">
        <v>1142726.1399999999</v>
      </c>
    </row>
    <row r="1813" spans="2:4">
      <c r="B1813" s="204" t="s">
        <v>3234</v>
      </c>
      <c r="C1813" s="133">
        <v>6723367</v>
      </c>
      <c r="D1813" s="133">
        <v>0</v>
      </c>
    </row>
    <row r="1814" spans="2:4">
      <c r="B1814" s="203" t="s">
        <v>3235</v>
      </c>
      <c r="C1814" s="133">
        <v>6723367</v>
      </c>
      <c r="D1814" s="133">
        <v>0</v>
      </c>
    </row>
    <row r="1815" spans="2:4">
      <c r="B1815" s="204" t="s">
        <v>1626</v>
      </c>
      <c r="C1815" s="133">
        <v>6731551</v>
      </c>
      <c r="D1815" s="133">
        <v>1511717.5</v>
      </c>
    </row>
    <row r="1816" spans="2:4">
      <c r="B1816" s="203" t="s">
        <v>1627</v>
      </c>
      <c r="C1816" s="133">
        <v>6731551</v>
      </c>
      <c r="D1816" s="133">
        <v>1511717.5</v>
      </c>
    </row>
    <row r="1817" spans="2:4">
      <c r="B1817" s="204" t="s">
        <v>2818</v>
      </c>
      <c r="C1817" s="133">
        <v>6731551</v>
      </c>
      <c r="D1817" s="133">
        <v>1548690.28</v>
      </c>
    </row>
    <row r="1818" spans="2:4">
      <c r="B1818" s="203" t="s">
        <v>1628</v>
      </c>
      <c r="C1818" s="133">
        <v>6731551</v>
      </c>
      <c r="D1818" s="133">
        <v>1548690.28</v>
      </c>
    </row>
    <row r="1819" spans="2:4">
      <c r="B1819" s="204" t="s">
        <v>2819</v>
      </c>
      <c r="C1819" s="133">
        <v>11208701</v>
      </c>
      <c r="D1819" s="133">
        <v>2471460.1800000002</v>
      </c>
    </row>
    <row r="1820" spans="2:4">
      <c r="B1820" s="203" t="s">
        <v>1629</v>
      </c>
      <c r="C1820" s="133">
        <v>11208701</v>
      </c>
      <c r="D1820" s="133">
        <v>2471460.1800000002</v>
      </c>
    </row>
    <row r="1821" spans="2:4">
      <c r="B1821" s="204" t="s">
        <v>3236</v>
      </c>
      <c r="C1821" s="133">
        <v>7786208</v>
      </c>
      <c r="D1821" s="133">
        <v>0</v>
      </c>
    </row>
    <row r="1822" spans="2:4">
      <c r="B1822" s="203" t="s">
        <v>3237</v>
      </c>
      <c r="C1822" s="133">
        <v>7786208</v>
      </c>
      <c r="D1822" s="133">
        <v>0</v>
      </c>
    </row>
    <row r="1823" spans="2:4">
      <c r="B1823" s="204" t="s">
        <v>2659</v>
      </c>
      <c r="C1823" s="133">
        <v>29127072</v>
      </c>
      <c r="D1823" s="133">
        <v>17239794</v>
      </c>
    </row>
    <row r="1824" spans="2:4">
      <c r="B1824" s="203" t="s">
        <v>2660</v>
      </c>
      <c r="C1824" s="133">
        <v>29127072</v>
      </c>
      <c r="D1824" s="133">
        <v>17239794</v>
      </c>
    </row>
    <row r="1825" spans="2:4">
      <c r="B1825" s="205" t="s">
        <v>298</v>
      </c>
      <c r="C1825" s="135">
        <v>250382443</v>
      </c>
      <c r="D1825" s="135">
        <v>220988638.72999999</v>
      </c>
    </row>
    <row r="1826" spans="2:4">
      <c r="B1826" s="204" t="s">
        <v>3646</v>
      </c>
      <c r="C1826" s="133">
        <v>0</v>
      </c>
      <c r="D1826" s="133">
        <v>3481127.73</v>
      </c>
    </row>
    <row r="1827" spans="2:4">
      <c r="B1827" s="203" t="s">
        <v>3645</v>
      </c>
      <c r="C1827" s="133">
        <v>0</v>
      </c>
      <c r="D1827" s="133">
        <v>3481127.73</v>
      </c>
    </row>
    <row r="1828" spans="2:4">
      <c r="B1828" s="204" t="s">
        <v>3644</v>
      </c>
      <c r="C1828" s="133">
        <v>0</v>
      </c>
      <c r="D1828" s="133">
        <v>0</v>
      </c>
    </row>
    <row r="1829" spans="2:4">
      <c r="B1829" s="203" t="s">
        <v>3643</v>
      </c>
      <c r="C1829" s="133">
        <v>0</v>
      </c>
      <c r="D1829" s="133">
        <v>0</v>
      </c>
    </row>
    <row r="1830" spans="2:4">
      <c r="B1830" s="204" t="s">
        <v>441</v>
      </c>
      <c r="C1830" s="133">
        <v>250382443</v>
      </c>
      <c r="D1830" s="133">
        <v>217507511</v>
      </c>
    </row>
    <row r="1831" spans="2:4">
      <c r="B1831" s="203" t="s">
        <v>780</v>
      </c>
      <c r="C1831" s="133">
        <v>250382443</v>
      </c>
      <c r="D1831" s="133">
        <v>217507511</v>
      </c>
    </row>
    <row r="1832" spans="2:4">
      <c r="B1832" s="205" t="s">
        <v>285</v>
      </c>
      <c r="C1832" s="135">
        <v>14956600</v>
      </c>
      <c r="D1832" s="135">
        <v>0</v>
      </c>
    </row>
    <row r="1833" spans="2:4">
      <c r="B1833" s="204" t="s">
        <v>282</v>
      </c>
      <c r="C1833" s="133">
        <v>14956600</v>
      </c>
      <c r="D1833" s="133">
        <v>0</v>
      </c>
    </row>
    <row r="1834" spans="2:4">
      <c r="B1834" s="203" t="s">
        <v>773</v>
      </c>
      <c r="C1834" s="133">
        <v>14956600</v>
      </c>
      <c r="D1834" s="133">
        <v>0</v>
      </c>
    </row>
    <row r="1835" spans="2:4">
      <c r="B1835" s="206" t="s">
        <v>442</v>
      </c>
      <c r="C1835" s="133">
        <v>1600461884</v>
      </c>
      <c r="D1835" s="133">
        <v>436456459.92000002</v>
      </c>
    </row>
    <row r="1836" spans="2:4">
      <c r="B1836" s="205" t="s">
        <v>281</v>
      </c>
      <c r="C1836" s="135">
        <v>959295397</v>
      </c>
      <c r="D1836" s="135">
        <v>399690891.38999999</v>
      </c>
    </row>
    <row r="1837" spans="2:4">
      <c r="B1837" s="204" t="s">
        <v>2820</v>
      </c>
      <c r="C1837" s="133">
        <v>6779437</v>
      </c>
      <c r="D1837" s="133">
        <v>1593656.63</v>
      </c>
    </row>
    <row r="1838" spans="2:4">
      <c r="B1838" s="203" t="s">
        <v>2245</v>
      </c>
      <c r="C1838" s="133">
        <v>6779437</v>
      </c>
      <c r="D1838" s="133">
        <v>1593656.63</v>
      </c>
    </row>
    <row r="1839" spans="2:4">
      <c r="B1839" s="204" t="s">
        <v>443</v>
      </c>
      <c r="C1839" s="133">
        <v>4600000</v>
      </c>
      <c r="D1839" s="133">
        <v>891190.4</v>
      </c>
    </row>
    <row r="1840" spans="2:4">
      <c r="B1840" s="203" t="s">
        <v>781</v>
      </c>
      <c r="C1840" s="133">
        <v>4600000</v>
      </c>
      <c r="D1840" s="133">
        <v>891190.4</v>
      </c>
    </row>
    <row r="1841" spans="2:4">
      <c r="B1841" s="204" t="s">
        <v>2821</v>
      </c>
      <c r="C1841" s="133">
        <v>9920341</v>
      </c>
      <c r="D1841" s="133">
        <v>34175465.840000004</v>
      </c>
    </row>
    <row r="1842" spans="2:4">
      <c r="B1842" s="203" t="s">
        <v>782</v>
      </c>
      <c r="C1842" s="133">
        <v>9920341</v>
      </c>
      <c r="D1842" s="133">
        <v>34175465.840000004</v>
      </c>
    </row>
    <row r="1843" spans="2:4">
      <c r="B1843" s="204" t="s">
        <v>2246</v>
      </c>
      <c r="C1843" s="133">
        <v>11289410</v>
      </c>
      <c r="D1843" s="133">
        <v>2464313.7999999998</v>
      </c>
    </row>
    <row r="1844" spans="2:4">
      <c r="B1844" s="203" t="s">
        <v>2247</v>
      </c>
      <c r="C1844" s="133">
        <v>11289410</v>
      </c>
      <c r="D1844" s="133">
        <v>2464313.7999999998</v>
      </c>
    </row>
    <row r="1845" spans="2:4">
      <c r="B1845" s="204" t="s">
        <v>2248</v>
      </c>
      <c r="C1845" s="133">
        <v>4802120</v>
      </c>
      <c r="D1845" s="133">
        <v>1095516.8799999999</v>
      </c>
    </row>
    <row r="1846" spans="2:4">
      <c r="B1846" s="203" t="s">
        <v>2249</v>
      </c>
      <c r="C1846" s="133">
        <v>4802120</v>
      </c>
      <c r="D1846" s="133">
        <v>1095516.8799999999</v>
      </c>
    </row>
    <row r="1847" spans="2:4">
      <c r="B1847" s="204" t="s">
        <v>2250</v>
      </c>
      <c r="C1847" s="133">
        <v>11289410</v>
      </c>
      <c r="D1847" s="133">
        <v>2464313.9</v>
      </c>
    </row>
    <row r="1848" spans="2:4">
      <c r="B1848" s="203" t="s">
        <v>2251</v>
      </c>
      <c r="C1848" s="133">
        <v>11289410</v>
      </c>
      <c r="D1848" s="133">
        <v>2464313.9</v>
      </c>
    </row>
    <row r="1849" spans="2:4">
      <c r="B1849" s="204" t="s">
        <v>2252</v>
      </c>
      <c r="C1849" s="133">
        <v>11289410</v>
      </c>
      <c r="D1849" s="133">
        <v>2510239.4300000002</v>
      </c>
    </row>
    <row r="1850" spans="2:4">
      <c r="B1850" s="203" t="s">
        <v>2253</v>
      </c>
      <c r="C1850" s="133">
        <v>11289410</v>
      </c>
      <c r="D1850" s="133">
        <v>2510239.4300000002</v>
      </c>
    </row>
    <row r="1851" spans="2:4">
      <c r="B1851" s="204" t="s">
        <v>2254</v>
      </c>
      <c r="C1851" s="133">
        <v>11289410</v>
      </c>
      <c r="D1851" s="133">
        <v>2510239.4300000002</v>
      </c>
    </row>
    <row r="1852" spans="2:4">
      <c r="B1852" s="203" t="s">
        <v>2255</v>
      </c>
      <c r="C1852" s="133">
        <v>11289410</v>
      </c>
      <c r="D1852" s="133">
        <v>2510239.4300000002</v>
      </c>
    </row>
    <row r="1853" spans="2:4">
      <c r="B1853" s="204" t="s">
        <v>2822</v>
      </c>
      <c r="C1853" s="133">
        <v>11289410</v>
      </c>
      <c r="D1853" s="133">
        <v>2510239.4300000002</v>
      </c>
    </row>
    <row r="1854" spans="2:4">
      <c r="B1854" s="203" t="s">
        <v>2256</v>
      </c>
      <c r="C1854" s="133">
        <v>11289410</v>
      </c>
      <c r="D1854" s="133">
        <v>2510239.4300000002</v>
      </c>
    </row>
    <row r="1855" spans="2:4">
      <c r="B1855" s="204" t="s">
        <v>444</v>
      </c>
      <c r="C1855" s="133">
        <v>39566128</v>
      </c>
      <c r="D1855" s="133">
        <v>0</v>
      </c>
    </row>
    <row r="1856" spans="2:4">
      <c r="B1856" s="203" t="s">
        <v>783</v>
      </c>
      <c r="C1856" s="133">
        <v>39566128</v>
      </c>
      <c r="D1856" s="133">
        <v>0</v>
      </c>
    </row>
    <row r="1857" spans="2:4">
      <c r="B1857" s="204" t="s">
        <v>2823</v>
      </c>
      <c r="C1857" s="133">
        <v>6779437</v>
      </c>
      <c r="D1857" s="133">
        <v>1615006.54</v>
      </c>
    </row>
    <row r="1858" spans="2:4">
      <c r="B1858" s="203" t="s">
        <v>2257</v>
      </c>
      <c r="C1858" s="133">
        <v>6779437</v>
      </c>
      <c r="D1858" s="133">
        <v>1615006.54</v>
      </c>
    </row>
    <row r="1859" spans="2:4">
      <c r="B1859" s="204" t="s">
        <v>1327</v>
      </c>
      <c r="C1859" s="133">
        <v>28510752</v>
      </c>
      <c r="D1859" s="133">
        <v>4928521.3499999996</v>
      </c>
    </row>
    <row r="1860" spans="2:4">
      <c r="B1860" s="203" t="s">
        <v>1328</v>
      </c>
      <c r="C1860" s="133">
        <v>6606206</v>
      </c>
      <c r="D1860" s="133">
        <v>0</v>
      </c>
    </row>
    <row r="1861" spans="2:4">
      <c r="B1861" s="203" t="s">
        <v>2258</v>
      </c>
      <c r="C1861" s="133">
        <v>21904546</v>
      </c>
      <c r="D1861" s="133">
        <v>4928521.3499999996</v>
      </c>
    </row>
    <row r="1862" spans="2:4">
      <c r="B1862" s="204" t="s">
        <v>2824</v>
      </c>
      <c r="C1862" s="133">
        <v>15918299</v>
      </c>
      <c r="D1862" s="133">
        <v>2540116.08</v>
      </c>
    </row>
    <row r="1863" spans="2:4">
      <c r="B1863" s="203" t="s">
        <v>1329</v>
      </c>
      <c r="C1863" s="133">
        <v>4628889</v>
      </c>
      <c r="D1863" s="133">
        <v>0</v>
      </c>
    </row>
    <row r="1864" spans="2:4">
      <c r="B1864" s="203" t="s">
        <v>2259</v>
      </c>
      <c r="C1864" s="133">
        <v>11289410</v>
      </c>
      <c r="D1864" s="133">
        <v>2540116.08</v>
      </c>
    </row>
    <row r="1865" spans="2:4">
      <c r="B1865" s="204" t="s">
        <v>445</v>
      </c>
      <c r="C1865" s="133">
        <v>14473657</v>
      </c>
      <c r="D1865" s="133">
        <v>0</v>
      </c>
    </row>
    <row r="1866" spans="2:4">
      <c r="B1866" s="203" t="s">
        <v>784</v>
      </c>
      <c r="C1866" s="133">
        <v>14473657</v>
      </c>
      <c r="D1866" s="133">
        <v>0</v>
      </c>
    </row>
    <row r="1867" spans="2:4">
      <c r="B1867" s="204" t="s">
        <v>1330</v>
      </c>
      <c r="C1867" s="133">
        <v>17895616</v>
      </c>
      <c r="D1867" s="133">
        <v>5659714.0099999998</v>
      </c>
    </row>
    <row r="1868" spans="2:4">
      <c r="B1868" s="203" t="s">
        <v>1331</v>
      </c>
      <c r="C1868" s="133">
        <v>11116179</v>
      </c>
      <c r="D1868" s="133">
        <v>4134343.49</v>
      </c>
    </row>
    <row r="1869" spans="2:4">
      <c r="B1869" s="203" t="s">
        <v>2260</v>
      </c>
      <c r="C1869" s="133">
        <v>6779437</v>
      </c>
      <c r="D1869" s="133">
        <v>1525370.52</v>
      </c>
    </row>
    <row r="1870" spans="2:4">
      <c r="B1870" s="204" t="s">
        <v>1332</v>
      </c>
      <c r="C1870" s="133">
        <v>22405589</v>
      </c>
      <c r="D1870" s="133">
        <v>2508823.46</v>
      </c>
    </row>
    <row r="1871" spans="2:4">
      <c r="B1871" s="203" t="s">
        <v>1333</v>
      </c>
      <c r="C1871" s="133">
        <v>11116179</v>
      </c>
      <c r="D1871" s="133">
        <v>0</v>
      </c>
    </row>
    <row r="1872" spans="2:4">
      <c r="B1872" s="203" t="s">
        <v>2261</v>
      </c>
      <c r="C1872" s="133">
        <v>11289410</v>
      </c>
      <c r="D1872" s="133">
        <v>2508823.46</v>
      </c>
    </row>
    <row r="1873" spans="2:4">
      <c r="B1873" s="204" t="s">
        <v>1334</v>
      </c>
      <c r="C1873" s="133">
        <v>15918299</v>
      </c>
      <c r="D1873" s="133">
        <v>2508823.46</v>
      </c>
    </row>
    <row r="1874" spans="2:4">
      <c r="B1874" s="203" t="s">
        <v>1335</v>
      </c>
      <c r="C1874" s="133">
        <v>4628889</v>
      </c>
      <c r="D1874" s="133">
        <v>0</v>
      </c>
    </row>
    <row r="1875" spans="2:4">
      <c r="B1875" s="203" t="s">
        <v>2262</v>
      </c>
      <c r="C1875" s="133">
        <v>11289410</v>
      </c>
      <c r="D1875" s="133">
        <v>2508823.46</v>
      </c>
    </row>
    <row r="1876" spans="2:4">
      <c r="B1876" s="204" t="s">
        <v>1336</v>
      </c>
      <c r="C1876" s="133">
        <v>13385643</v>
      </c>
      <c r="D1876" s="133">
        <v>1557158.28</v>
      </c>
    </row>
    <row r="1877" spans="2:4">
      <c r="B1877" s="203" t="s">
        <v>1337</v>
      </c>
      <c r="C1877" s="133">
        <v>6606206</v>
      </c>
      <c r="D1877" s="133">
        <v>0</v>
      </c>
    </row>
    <row r="1878" spans="2:4">
      <c r="B1878" s="203" t="s">
        <v>2263</v>
      </c>
      <c r="C1878" s="133">
        <v>6779437</v>
      </c>
      <c r="D1878" s="133">
        <v>1557158.28</v>
      </c>
    </row>
    <row r="1879" spans="2:4">
      <c r="B1879" s="204" t="s">
        <v>1338</v>
      </c>
      <c r="C1879" s="133">
        <v>11408326</v>
      </c>
      <c r="D1879" s="133">
        <v>1557158.27</v>
      </c>
    </row>
    <row r="1880" spans="2:4">
      <c r="B1880" s="203" t="s">
        <v>1339</v>
      </c>
      <c r="C1880" s="133">
        <v>4628889</v>
      </c>
      <c r="D1880" s="133">
        <v>0</v>
      </c>
    </row>
    <row r="1881" spans="2:4">
      <c r="B1881" s="203" t="s">
        <v>2264</v>
      </c>
      <c r="C1881" s="133">
        <v>6779437</v>
      </c>
      <c r="D1881" s="133">
        <v>1557158.27</v>
      </c>
    </row>
    <row r="1882" spans="2:4">
      <c r="B1882" s="204" t="s">
        <v>446</v>
      </c>
      <c r="C1882" s="133">
        <v>3116871</v>
      </c>
      <c r="D1882" s="133">
        <v>0</v>
      </c>
    </row>
    <row r="1883" spans="2:4">
      <c r="B1883" s="203" t="s">
        <v>785</v>
      </c>
      <c r="C1883" s="133">
        <v>3116871</v>
      </c>
      <c r="D1883" s="133">
        <v>0</v>
      </c>
    </row>
    <row r="1884" spans="2:4">
      <c r="B1884" s="204" t="s">
        <v>2825</v>
      </c>
      <c r="C1884" s="133">
        <v>28575728</v>
      </c>
      <c r="D1884" s="133">
        <v>24803687.25</v>
      </c>
    </row>
    <row r="1885" spans="2:4">
      <c r="B1885" s="203" t="s">
        <v>786</v>
      </c>
      <c r="C1885" s="133">
        <v>28575728</v>
      </c>
      <c r="D1885" s="133">
        <v>24803687.25</v>
      </c>
    </row>
    <row r="1886" spans="2:4">
      <c r="B1886" s="204" t="s">
        <v>1924</v>
      </c>
      <c r="C1886" s="133">
        <v>45809138</v>
      </c>
      <c r="D1886" s="133">
        <v>90242266.400000006</v>
      </c>
    </row>
    <row r="1887" spans="2:4">
      <c r="B1887" s="203" t="s">
        <v>1925</v>
      </c>
      <c r="C1887" s="133">
        <v>45809138</v>
      </c>
      <c r="D1887" s="133">
        <v>90242266.400000006</v>
      </c>
    </row>
    <row r="1888" spans="2:4">
      <c r="B1888" s="204" t="s">
        <v>2661</v>
      </c>
      <c r="C1888" s="133">
        <v>26188880</v>
      </c>
      <c r="D1888" s="133">
        <v>24999967.310000002</v>
      </c>
    </row>
    <row r="1889" spans="2:4">
      <c r="B1889" s="203" t="s">
        <v>2662</v>
      </c>
      <c r="C1889" s="133">
        <v>26188880</v>
      </c>
      <c r="D1889" s="133">
        <v>24999967.310000002</v>
      </c>
    </row>
    <row r="1890" spans="2:4">
      <c r="B1890" s="204" t="s">
        <v>984</v>
      </c>
      <c r="C1890" s="133">
        <v>709263</v>
      </c>
      <c r="D1890" s="133">
        <v>0</v>
      </c>
    </row>
    <row r="1891" spans="2:4">
      <c r="B1891" s="203" t="s">
        <v>985</v>
      </c>
      <c r="C1891" s="133">
        <v>709263</v>
      </c>
      <c r="D1891" s="133">
        <v>0</v>
      </c>
    </row>
    <row r="1892" spans="2:4">
      <c r="B1892" s="204" t="s">
        <v>3571</v>
      </c>
      <c r="C1892" s="133">
        <v>0</v>
      </c>
      <c r="D1892" s="133">
        <v>0</v>
      </c>
    </row>
    <row r="1893" spans="2:4">
      <c r="B1893" s="203" t="s">
        <v>3570</v>
      </c>
      <c r="C1893" s="133">
        <v>0</v>
      </c>
      <c r="D1893" s="133">
        <v>0</v>
      </c>
    </row>
    <row r="1894" spans="2:4">
      <c r="B1894" s="204" t="s">
        <v>447</v>
      </c>
      <c r="C1894" s="133">
        <v>62815614</v>
      </c>
      <c r="D1894" s="133">
        <v>0</v>
      </c>
    </row>
    <row r="1895" spans="2:4">
      <c r="B1895" s="203" t="s">
        <v>787</v>
      </c>
      <c r="C1895" s="133">
        <v>62815614</v>
      </c>
      <c r="D1895" s="133">
        <v>0</v>
      </c>
    </row>
    <row r="1896" spans="2:4">
      <c r="B1896" s="204" t="s">
        <v>3870</v>
      </c>
      <c r="C1896" s="133">
        <v>0</v>
      </c>
      <c r="D1896" s="133">
        <v>0</v>
      </c>
    </row>
    <row r="1897" spans="2:4">
      <c r="B1897" s="203" t="s">
        <v>3869</v>
      </c>
      <c r="C1897" s="133">
        <v>0</v>
      </c>
      <c r="D1897" s="133">
        <v>0</v>
      </c>
    </row>
    <row r="1898" spans="2:4">
      <c r="B1898" s="204" t="s">
        <v>3868</v>
      </c>
      <c r="C1898" s="133">
        <v>0</v>
      </c>
      <c r="D1898" s="133">
        <v>0</v>
      </c>
    </row>
    <row r="1899" spans="2:4">
      <c r="B1899" s="203" t="s">
        <v>3867</v>
      </c>
      <c r="C1899" s="133">
        <v>0</v>
      </c>
      <c r="D1899" s="133">
        <v>0</v>
      </c>
    </row>
    <row r="1900" spans="2:4">
      <c r="B1900" s="204" t="s">
        <v>3866</v>
      </c>
      <c r="C1900" s="133">
        <v>0</v>
      </c>
      <c r="D1900" s="133">
        <v>0</v>
      </c>
    </row>
    <row r="1901" spans="2:4">
      <c r="B1901" s="203" t="s">
        <v>3865</v>
      </c>
      <c r="C1901" s="133">
        <v>0</v>
      </c>
      <c r="D1901" s="133">
        <v>0</v>
      </c>
    </row>
    <row r="1902" spans="2:4">
      <c r="B1902" s="204" t="s">
        <v>3864</v>
      </c>
      <c r="C1902" s="133">
        <v>0</v>
      </c>
      <c r="D1902" s="133">
        <v>0</v>
      </c>
    </row>
    <row r="1903" spans="2:4">
      <c r="B1903" s="203" t="s">
        <v>3863</v>
      </c>
      <c r="C1903" s="133">
        <v>0</v>
      </c>
      <c r="D1903" s="133">
        <v>0</v>
      </c>
    </row>
    <row r="1904" spans="2:4">
      <c r="B1904" s="204" t="s">
        <v>448</v>
      </c>
      <c r="C1904" s="133">
        <v>1986822</v>
      </c>
      <c r="D1904" s="133">
        <v>0</v>
      </c>
    </row>
    <row r="1905" spans="2:4">
      <c r="B1905" s="203" t="s">
        <v>788</v>
      </c>
      <c r="C1905" s="133">
        <v>1986822</v>
      </c>
      <c r="D1905" s="133">
        <v>0</v>
      </c>
    </row>
    <row r="1906" spans="2:4">
      <c r="B1906" s="204" t="s">
        <v>3862</v>
      </c>
      <c r="C1906" s="133">
        <v>0</v>
      </c>
      <c r="D1906" s="133">
        <v>0</v>
      </c>
    </row>
    <row r="1907" spans="2:4">
      <c r="B1907" s="203" t="s">
        <v>3861</v>
      </c>
      <c r="C1907" s="133">
        <v>0</v>
      </c>
      <c r="D1907" s="133">
        <v>0</v>
      </c>
    </row>
    <row r="1908" spans="2:4">
      <c r="B1908" s="204" t="s">
        <v>3860</v>
      </c>
      <c r="C1908" s="133">
        <v>0</v>
      </c>
      <c r="D1908" s="133">
        <v>0</v>
      </c>
    </row>
    <row r="1909" spans="2:4">
      <c r="B1909" s="203" t="s">
        <v>3859</v>
      </c>
      <c r="C1909" s="133">
        <v>0</v>
      </c>
      <c r="D1909" s="133">
        <v>0</v>
      </c>
    </row>
    <row r="1910" spans="2:4">
      <c r="B1910" s="204" t="s">
        <v>986</v>
      </c>
      <c r="C1910" s="133">
        <v>2179257</v>
      </c>
      <c r="D1910" s="133">
        <v>0</v>
      </c>
    </row>
    <row r="1911" spans="2:4">
      <c r="B1911" s="203" t="s">
        <v>987</v>
      </c>
      <c r="C1911" s="133">
        <v>2179257</v>
      </c>
      <c r="D1911" s="133">
        <v>0</v>
      </c>
    </row>
    <row r="1912" spans="2:4">
      <c r="B1912" s="204" t="s">
        <v>3858</v>
      </c>
      <c r="C1912" s="133">
        <v>0</v>
      </c>
      <c r="D1912" s="133">
        <v>0</v>
      </c>
    </row>
    <row r="1913" spans="2:4">
      <c r="B1913" s="203" t="s">
        <v>3857</v>
      </c>
      <c r="C1913" s="133">
        <v>0</v>
      </c>
      <c r="D1913" s="133">
        <v>0</v>
      </c>
    </row>
    <row r="1914" spans="2:4">
      <c r="B1914" s="204" t="s">
        <v>2826</v>
      </c>
      <c r="C1914" s="133">
        <v>11580836</v>
      </c>
      <c r="D1914" s="133">
        <v>0</v>
      </c>
    </row>
    <row r="1915" spans="2:4">
      <c r="B1915" s="203" t="s">
        <v>789</v>
      </c>
      <c r="C1915" s="133">
        <v>11580836</v>
      </c>
      <c r="D1915" s="133">
        <v>0</v>
      </c>
    </row>
    <row r="1916" spans="2:4">
      <c r="B1916" s="204" t="s">
        <v>2829</v>
      </c>
      <c r="C1916" s="133">
        <v>5448144</v>
      </c>
      <c r="D1916" s="133">
        <v>3552211.16</v>
      </c>
    </row>
    <row r="1917" spans="2:4">
      <c r="B1917" s="203" t="s">
        <v>2267</v>
      </c>
      <c r="C1917" s="133">
        <v>5448144</v>
      </c>
      <c r="D1917" s="133">
        <v>3552211.16</v>
      </c>
    </row>
    <row r="1918" spans="2:4">
      <c r="B1918" s="204" t="s">
        <v>449</v>
      </c>
      <c r="C1918" s="133">
        <v>13817970</v>
      </c>
      <c r="D1918" s="133">
        <v>0</v>
      </c>
    </row>
    <row r="1919" spans="2:4">
      <c r="B1919" s="203" t="s">
        <v>790</v>
      </c>
      <c r="C1919" s="133">
        <v>13817970</v>
      </c>
      <c r="D1919" s="133">
        <v>0</v>
      </c>
    </row>
    <row r="1920" spans="2:4">
      <c r="B1920" s="204" t="s">
        <v>450</v>
      </c>
      <c r="C1920" s="133">
        <v>9906364</v>
      </c>
      <c r="D1920" s="133">
        <v>0</v>
      </c>
    </row>
    <row r="1921" spans="2:4">
      <c r="B1921" s="203" t="s">
        <v>791</v>
      </c>
      <c r="C1921" s="133">
        <v>9906364</v>
      </c>
      <c r="D1921" s="133">
        <v>0</v>
      </c>
    </row>
    <row r="1922" spans="2:4">
      <c r="B1922" s="204" t="s">
        <v>451</v>
      </c>
      <c r="C1922" s="133">
        <v>7839271</v>
      </c>
      <c r="D1922" s="133">
        <v>1618483.33</v>
      </c>
    </row>
    <row r="1923" spans="2:4">
      <c r="B1923" s="203" t="s">
        <v>792</v>
      </c>
      <c r="C1923" s="133">
        <v>7839271</v>
      </c>
      <c r="D1923" s="133">
        <v>1618483.33</v>
      </c>
    </row>
    <row r="1924" spans="2:4">
      <c r="B1924" s="204" t="s">
        <v>2827</v>
      </c>
      <c r="C1924" s="133">
        <v>12212762</v>
      </c>
      <c r="D1924" s="133">
        <v>3935209.93</v>
      </c>
    </row>
    <row r="1925" spans="2:4">
      <c r="B1925" s="203" t="s">
        <v>793</v>
      </c>
      <c r="C1925" s="133">
        <v>12212762</v>
      </c>
      <c r="D1925" s="133">
        <v>3935209.93</v>
      </c>
    </row>
    <row r="1926" spans="2:4">
      <c r="B1926" s="204" t="s">
        <v>3238</v>
      </c>
      <c r="C1926" s="133">
        <v>11123643</v>
      </c>
      <c r="D1926" s="133">
        <v>0</v>
      </c>
    </row>
    <row r="1927" spans="2:4">
      <c r="B1927" s="203" t="s">
        <v>3239</v>
      </c>
      <c r="C1927" s="133">
        <v>11123643</v>
      </c>
      <c r="D1927" s="133">
        <v>0</v>
      </c>
    </row>
    <row r="1928" spans="2:4">
      <c r="B1928" s="204" t="s">
        <v>3240</v>
      </c>
      <c r="C1928" s="133">
        <v>857150</v>
      </c>
      <c r="D1928" s="133">
        <v>0</v>
      </c>
    </row>
    <row r="1929" spans="2:4">
      <c r="B1929" s="203" t="s">
        <v>3241</v>
      </c>
      <c r="C1929" s="133">
        <v>857150</v>
      </c>
      <c r="D1929" s="133">
        <v>0</v>
      </c>
    </row>
    <row r="1930" spans="2:4">
      <c r="B1930" s="204" t="s">
        <v>452</v>
      </c>
      <c r="C1930" s="133">
        <v>5313714</v>
      </c>
      <c r="D1930" s="133">
        <v>0</v>
      </c>
    </row>
    <row r="1931" spans="2:4">
      <c r="B1931" s="203" t="s">
        <v>794</v>
      </c>
      <c r="C1931" s="133">
        <v>5313714</v>
      </c>
      <c r="D1931" s="133">
        <v>0</v>
      </c>
    </row>
    <row r="1932" spans="2:4">
      <c r="B1932" s="204" t="s">
        <v>453</v>
      </c>
      <c r="C1932" s="133">
        <v>77285965</v>
      </c>
      <c r="D1932" s="133">
        <v>55453530.560000002</v>
      </c>
    </row>
    <row r="1933" spans="2:4">
      <c r="B1933" s="203" t="s">
        <v>795</v>
      </c>
      <c r="C1933" s="133">
        <v>77285965</v>
      </c>
      <c r="D1933" s="133">
        <v>55453530.560000002</v>
      </c>
    </row>
    <row r="1934" spans="2:4">
      <c r="B1934" s="204" t="s">
        <v>1035</v>
      </c>
      <c r="C1934" s="133">
        <v>17110090</v>
      </c>
      <c r="D1934" s="133">
        <v>0</v>
      </c>
    </row>
    <row r="1935" spans="2:4">
      <c r="B1935" s="203" t="s">
        <v>1036</v>
      </c>
      <c r="C1935" s="133">
        <v>17110090</v>
      </c>
      <c r="D1935" s="133">
        <v>0</v>
      </c>
    </row>
    <row r="1936" spans="2:4">
      <c r="B1936" s="204" t="s">
        <v>454</v>
      </c>
      <c r="C1936" s="133">
        <v>11599688</v>
      </c>
      <c r="D1936" s="133">
        <v>4784598.4000000004</v>
      </c>
    </row>
    <row r="1937" spans="2:4">
      <c r="B1937" s="203" t="s">
        <v>796</v>
      </c>
      <c r="C1937" s="133">
        <v>11599688</v>
      </c>
      <c r="D1937" s="133">
        <v>4784598.4000000004</v>
      </c>
    </row>
    <row r="1938" spans="2:4">
      <c r="B1938" s="204" t="s">
        <v>455</v>
      </c>
      <c r="C1938" s="133">
        <v>6146343</v>
      </c>
      <c r="D1938" s="133">
        <v>17079211.850000001</v>
      </c>
    </row>
    <row r="1939" spans="2:4">
      <c r="B1939" s="203" t="s">
        <v>797</v>
      </c>
      <c r="C1939" s="133">
        <v>6146343</v>
      </c>
      <c r="D1939" s="133">
        <v>17079211.850000001</v>
      </c>
    </row>
    <row r="1940" spans="2:4">
      <c r="B1940" s="204" t="s">
        <v>1094</v>
      </c>
      <c r="C1940" s="133">
        <v>61911415</v>
      </c>
      <c r="D1940" s="133">
        <v>20000000</v>
      </c>
    </row>
    <row r="1941" spans="2:4">
      <c r="B1941" s="203" t="s">
        <v>1095</v>
      </c>
      <c r="C1941" s="133">
        <v>28030506</v>
      </c>
      <c r="D1941" s="133">
        <v>0</v>
      </c>
    </row>
    <row r="1942" spans="2:4">
      <c r="B1942" s="203" t="s">
        <v>2663</v>
      </c>
      <c r="C1942" s="133">
        <v>33880909</v>
      </c>
      <c r="D1942" s="133">
        <v>20000000</v>
      </c>
    </row>
    <row r="1943" spans="2:4">
      <c r="B1943" s="204" t="s">
        <v>2828</v>
      </c>
      <c r="C1943" s="133">
        <v>36206720</v>
      </c>
      <c r="D1943" s="133">
        <v>6442852.1200000001</v>
      </c>
    </row>
    <row r="1944" spans="2:4">
      <c r="B1944" s="203" t="s">
        <v>2663</v>
      </c>
      <c r="C1944" s="133">
        <v>36206720</v>
      </c>
      <c r="D1944" s="133">
        <v>6442852.1200000001</v>
      </c>
    </row>
    <row r="1945" spans="2:4">
      <c r="B1945" s="204" t="s">
        <v>456</v>
      </c>
      <c r="C1945" s="133">
        <v>37000000</v>
      </c>
      <c r="D1945" s="133">
        <v>58615684.68</v>
      </c>
    </row>
    <row r="1946" spans="2:4">
      <c r="B1946" s="203" t="s">
        <v>798</v>
      </c>
      <c r="C1946" s="133">
        <v>37000000</v>
      </c>
      <c r="D1946" s="133">
        <v>58615684.68</v>
      </c>
    </row>
    <row r="1947" spans="2:4">
      <c r="B1947" s="204" t="s">
        <v>3000</v>
      </c>
      <c r="C1947" s="133">
        <v>42495789</v>
      </c>
      <c r="D1947" s="133">
        <v>13479034.52</v>
      </c>
    </row>
    <row r="1948" spans="2:4">
      <c r="B1948" s="203" t="s">
        <v>3001</v>
      </c>
      <c r="C1948" s="133">
        <v>42495789</v>
      </c>
      <c r="D1948" s="133">
        <v>13479034.52</v>
      </c>
    </row>
    <row r="1949" spans="2:4">
      <c r="B1949" s="204" t="s">
        <v>457</v>
      </c>
      <c r="C1949" s="133">
        <v>5024165</v>
      </c>
      <c r="D1949" s="133">
        <v>0</v>
      </c>
    </row>
    <row r="1950" spans="2:4">
      <c r="B1950" s="203" t="s">
        <v>799</v>
      </c>
      <c r="C1950" s="133">
        <v>5024165</v>
      </c>
      <c r="D1950" s="133">
        <v>0</v>
      </c>
    </row>
    <row r="1951" spans="2:4">
      <c r="B1951" s="204" t="s">
        <v>458</v>
      </c>
      <c r="C1951" s="133">
        <v>139443664</v>
      </c>
      <c r="D1951" s="133">
        <v>0</v>
      </c>
    </row>
    <row r="1952" spans="2:4">
      <c r="B1952" s="203" t="s">
        <v>800</v>
      </c>
      <c r="C1952" s="133">
        <v>139443664</v>
      </c>
      <c r="D1952" s="133">
        <v>0</v>
      </c>
    </row>
    <row r="1953" spans="2:4">
      <c r="B1953" s="204" t="s">
        <v>2265</v>
      </c>
      <c r="C1953" s="133">
        <v>6779437</v>
      </c>
      <c r="D1953" s="133">
        <v>1593656.69</v>
      </c>
    </row>
    <row r="1954" spans="2:4">
      <c r="B1954" s="203" t="s">
        <v>2266</v>
      </c>
      <c r="C1954" s="133">
        <v>6779437</v>
      </c>
      <c r="D1954" s="133">
        <v>1593656.69</v>
      </c>
    </row>
    <row r="1955" spans="2:4">
      <c r="B1955" s="205" t="s">
        <v>283</v>
      </c>
      <c r="C1955" s="135">
        <v>641166487</v>
      </c>
      <c r="D1955" s="135">
        <v>30743468.530000005</v>
      </c>
    </row>
    <row r="1956" spans="2:4">
      <c r="B1956" s="204" t="s">
        <v>1340</v>
      </c>
      <c r="C1956" s="133">
        <v>320784100</v>
      </c>
      <c r="D1956" s="133">
        <v>28273664.230000004</v>
      </c>
    </row>
    <row r="1957" spans="2:4">
      <c r="B1957" s="203" t="s">
        <v>1341</v>
      </c>
      <c r="C1957" s="133">
        <v>320784100</v>
      </c>
      <c r="D1957" s="133">
        <v>28273664.230000004</v>
      </c>
    </row>
    <row r="1958" spans="2:4">
      <c r="B1958" s="204" t="s">
        <v>2573</v>
      </c>
      <c r="C1958" s="133">
        <v>22782379</v>
      </c>
      <c r="D1958" s="133">
        <v>2469804.2999999998</v>
      </c>
    </row>
    <row r="1959" spans="2:4">
      <c r="B1959" s="203" t="s">
        <v>2574</v>
      </c>
      <c r="C1959" s="133">
        <v>22782379</v>
      </c>
      <c r="D1959" s="133">
        <v>2469804.2999999998</v>
      </c>
    </row>
    <row r="1960" spans="2:4">
      <c r="B1960" s="204" t="s">
        <v>3242</v>
      </c>
      <c r="C1960" s="133">
        <v>227199999</v>
      </c>
      <c r="D1960" s="133">
        <v>0</v>
      </c>
    </row>
    <row r="1961" spans="2:4">
      <c r="B1961" s="203" t="s">
        <v>3243</v>
      </c>
      <c r="C1961" s="133">
        <v>227199999</v>
      </c>
      <c r="D1961" s="133">
        <v>0</v>
      </c>
    </row>
    <row r="1962" spans="2:4">
      <c r="B1962" s="204" t="s">
        <v>2664</v>
      </c>
      <c r="C1962" s="133">
        <v>70400009</v>
      </c>
      <c r="D1962" s="133">
        <v>0</v>
      </c>
    </row>
    <row r="1963" spans="2:4">
      <c r="B1963" s="203" t="s">
        <v>2665</v>
      </c>
      <c r="C1963" s="133">
        <v>70400009</v>
      </c>
      <c r="D1963" s="133">
        <v>0</v>
      </c>
    </row>
    <row r="1964" spans="2:4">
      <c r="B1964" s="204" t="s">
        <v>3500</v>
      </c>
      <c r="C1964" s="133">
        <v>0</v>
      </c>
      <c r="D1964" s="133">
        <v>0</v>
      </c>
    </row>
    <row r="1965" spans="2:4">
      <c r="B1965" s="203" t="s">
        <v>3501</v>
      </c>
      <c r="C1965" s="133">
        <v>0</v>
      </c>
      <c r="D1965" s="133">
        <v>0</v>
      </c>
    </row>
    <row r="1966" spans="2:4">
      <c r="B1966" s="205" t="s">
        <v>298</v>
      </c>
      <c r="C1966" s="135">
        <v>0</v>
      </c>
      <c r="D1966" s="135">
        <v>6022100</v>
      </c>
    </row>
    <row r="1967" spans="2:4">
      <c r="B1967" s="204" t="s">
        <v>3642</v>
      </c>
      <c r="C1967" s="133">
        <v>0</v>
      </c>
      <c r="D1967" s="133">
        <v>0</v>
      </c>
    </row>
    <row r="1968" spans="2:4">
      <c r="B1968" s="203" t="s">
        <v>3641</v>
      </c>
      <c r="C1968" s="133">
        <v>0</v>
      </c>
      <c r="D1968" s="133">
        <v>0</v>
      </c>
    </row>
    <row r="1969" spans="2:4">
      <c r="B1969" s="204" t="s">
        <v>1924</v>
      </c>
      <c r="C1969" s="133">
        <v>0</v>
      </c>
      <c r="D1969" s="133">
        <v>6022100</v>
      </c>
    </row>
    <row r="1970" spans="2:4">
      <c r="B1970" s="203" t="s">
        <v>1925</v>
      </c>
      <c r="C1970" s="133">
        <v>0</v>
      </c>
      <c r="D1970" s="133">
        <v>6022100</v>
      </c>
    </row>
    <row r="1971" spans="2:4">
      <c r="B1971" s="204" t="s">
        <v>3640</v>
      </c>
      <c r="C1971" s="133">
        <v>0</v>
      </c>
      <c r="D1971" s="133">
        <v>0</v>
      </c>
    </row>
    <row r="1972" spans="2:4">
      <c r="B1972" s="203" t="s">
        <v>3639</v>
      </c>
      <c r="C1972" s="133">
        <v>0</v>
      </c>
      <c r="D1972" s="133">
        <v>0</v>
      </c>
    </row>
    <row r="1973" spans="2:4">
      <c r="B1973" s="206" t="s">
        <v>459</v>
      </c>
      <c r="C1973" s="133">
        <v>261407278</v>
      </c>
      <c r="D1973" s="133">
        <v>151641275.49000001</v>
      </c>
    </row>
    <row r="1974" spans="2:4">
      <c r="B1974" s="205" t="s">
        <v>281</v>
      </c>
      <c r="C1974" s="135">
        <v>261407278</v>
      </c>
      <c r="D1974" s="135">
        <v>129776974.69</v>
      </c>
    </row>
    <row r="1975" spans="2:4">
      <c r="B1975" s="204" t="s">
        <v>1342</v>
      </c>
      <c r="C1975" s="133">
        <v>11035275</v>
      </c>
      <c r="D1975" s="133">
        <v>0</v>
      </c>
    </row>
    <row r="1976" spans="2:4">
      <c r="B1976" s="203" t="s">
        <v>1343</v>
      </c>
      <c r="C1976" s="133">
        <v>11035275</v>
      </c>
      <c r="D1976" s="133">
        <v>0</v>
      </c>
    </row>
    <row r="1977" spans="2:4">
      <c r="B1977" s="204" t="s">
        <v>1344</v>
      </c>
      <c r="C1977" s="133">
        <v>4595200</v>
      </c>
      <c r="D1977" s="133">
        <v>0</v>
      </c>
    </row>
    <row r="1978" spans="2:4">
      <c r="B1978" s="203" t="s">
        <v>1345</v>
      </c>
      <c r="C1978" s="133">
        <v>4595200</v>
      </c>
      <c r="D1978" s="133">
        <v>0</v>
      </c>
    </row>
    <row r="1979" spans="2:4">
      <c r="B1979" s="204" t="s">
        <v>1346</v>
      </c>
      <c r="C1979" s="133">
        <v>4595200</v>
      </c>
      <c r="D1979" s="133">
        <v>0</v>
      </c>
    </row>
    <row r="1980" spans="2:4">
      <c r="B1980" s="203" t="s">
        <v>1347</v>
      </c>
      <c r="C1980" s="133">
        <v>4595200</v>
      </c>
      <c r="D1980" s="133">
        <v>0</v>
      </c>
    </row>
    <row r="1981" spans="2:4">
      <c r="B1981" s="204" t="s">
        <v>1348</v>
      </c>
      <c r="C1981" s="133">
        <v>6558125</v>
      </c>
      <c r="D1981" s="133">
        <v>0</v>
      </c>
    </row>
    <row r="1982" spans="2:4">
      <c r="B1982" s="203" t="s">
        <v>1349</v>
      </c>
      <c r="C1982" s="133">
        <v>6558125</v>
      </c>
      <c r="D1982" s="133">
        <v>0</v>
      </c>
    </row>
    <row r="1983" spans="2:4">
      <c r="B1983" s="204" t="s">
        <v>1350</v>
      </c>
      <c r="C1983" s="133">
        <v>4595200</v>
      </c>
      <c r="D1983" s="133">
        <v>0</v>
      </c>
    </row>
    <row r="1984" spans="2:4">
      <c r="B1984" s="203" t="s">
        <v>1351</v>
      </c>
      <c r="C1984" s="133">
        <v>4595200</v>
      </c>
      <c r="D1984" s="133">
        <v>0</v>
      </c>
    </row>
    <row r="1985" spans="2:4">
      <c r="B1985" s="204" t="s">
        <v>3693</v>
      </c>
      <c r="C1985" s="133">
        <v>0</v>
      </c>
      <c r="D1985" s="133">
        <v>11075975.390000001</v>
      </c>
    </row>
    <row r="1986" spans="2:4">
      <c r="B1986" s="203" t="s">
        <v>3692</v>
      </c>
      <c r="C1986" s="133">
        <v>0</v>
      </c>
      <c r="D1986" s="133">
        <v>11075975.390000001</v>
      </c>
    </row>
    <row r="1987" spans="2:4">
      <c r="B1987" s="204" t="s">
        <v>3502</v>
      </c>
      <c r="C1987" s="133">
        <v>0</v>
      </c>
      <c r="D1987" s="133">
        <v>6936750.6699999999</v>
      </c>
    </row>
    <row r="1988" spans="2:4">
      <c r="B1988" s="203" t="s">
        <v>3503</v>
      </c>
      <c r="C1988" s="133">
        <v>0</v>
      </c>
      <c r="D1988" s="133">
        <v>6936750.6699999999</v>
      </c>
    </row>
    <row r="1989" spans="2:4">
      <c r="B1989" s="204" t="s">
        <v>1926</v>
      </c>
      <c r="C1989" s="133">
        <v>11208701</v>
      </c>
      <c r="D1989" s="133">
        <v>0</v>
      </c>
    </row>
    <row r="1990" spans="2:4">
      <c r="B1990" s="203" t="s">
        <v>1927</v>
      </c>
      <c r="C1990" s="133">
        <v>11208701</v>
      </c>
      <c r="D1990" s="133">
        <v>0</v>
      </c>
    </row>
    <row r="1991" spans="2:4">
      <c r="B1991" s="204" t="s">
        <v>1928</v>
      </c>
      <c r="C1991" s="133">
        <v>6731551</v>
      </c>
      <c r="D1991" s="133">
        <v>0</v>
      </c>
    </row>
    <row r="1992" spans="2:4">
      <c r="B1992" s="203" t="s">
        <v>1929</v>
      </c>
      <c r="C1992" s="133">
        <v>6731551</v>
      </c>
      <c r="D1992" s="133">
        <v>0</v>
      </c>
    </row>
    <row r="1993" spans="2:4">
      <c r="B1993" s="204" t="s">
        <v>2830</v>
      </c>
      <c r="C1993" s="133">
        <v>19513382</v>
      </c>
      <c r="D1993" s="133">
        <v>0</v>
      </c>
    </row>
    <row r="1994" spans="2:4">
      <c r="B1994" s="203" t="s">
        <v>2666</v>
      </c>
      <c r="C1994" s="133">
        <v>19513382</v>
      </c>
      <c r="D1994" s="133">
        <v>0</v>
      </c>
    </row>
    <row r="1995" spans="2:4">
      <c r="B1995" s="204" t="s">
        <v>1930</v>
      </c>
      <c r="C1995" s="133">
        <v>11208701</v>
      </c>
      <c r="D1995" s="133">
        <v>0</v>
      </c>
    </row>
    <row r="1996" spans="2:4">
      <c r="B1996" s="203" t="s">
        <v>1931</v>
      </c>
      <c r="C1996" s="133">
        <v>11208701</v>
      </c>
      <c r="D1996" s="133">
        <v>0</v>
      </c>
    </row>
    <row r="1997" spans="2:4">
      <c r="B1997" s="204" t="s">
        <v>1932</v>
      </c>
      <c r="C1997" s="133">
        <v>11208701</v>
      </c>
      <c r="D1997" s="133">
        <v>0</v>
      </c>
    </row>
    <row r="1998" spans="2:4">
      <c r="B1998" s="203" t="s">
        <v>1933</v>
      </c>
      <c r="C1998" s="133">
        <v>11208701</v>
      </c>
      <c r="D1998" s="133">
        <v>0</v>
      </c>
    </row>
    <row r="1999" spans="2:4">
      <c r="B1999" s="204" t="s">
        <v>1934</v>
      </c>
      <c r="C1999" s="133">
        <v>6731551</v>
      </c>
      <c r="D1999" s="133">
        <v>0</v>
      </c>
    </row>
    <row r="2000" spans="2:4">
      <c r="B2000" s="203" t="s">
        <v>1935</v>
      </c>
      <c r="C2000" s="133">
        <v>6731551</v>
      </c>
      <c r="D2000" s="133">
        <v>0</v>
      </c>
    </row>
    <row r="2001" spans="2:4">
      <c r="B2001" s="204" t="s">
        <v>1936</v>
      </c>
      <c r="C2001" s="133">
        <v>6731551</v>
      </c>
      <c r="D2001" s="133">
        <v>0</v>
      </c>
    </row>
    <row r="2002" spans="2:4">
      <c r="B2002" s="203" t="s">
        <v>1937</v>
      </c>
      <c r="C2002" s="133">
        <v>6731551</v>
      </c>
      <c r="D2002" s="133">
        <v>0</v>
      </c>
    </row>
    <row r="2003" spans="2:4">
      <c r="B2003" s="204" t="s">
        <v>1938</v>
      </c>
      <c r="C2003" s="133">
        <v>4768626</v>
      </c>
      <c r="D2003" s="133">
        <v>0</v>
      </c>
    </row>
    <row r="2004" spans="2:4">
      <c r="B2004" s="203" t="s">
        <v>1939</v>
      </c>
      <c r="C2004" s="133">
        <v>4768626</v>
      </c>
      <c r="D2004" s="133">
        <v>0</v>
      </c>
    </row>
    <row r="2005" spans="2:4">
      <c r="B2005" s="204" t="s">
        <v>460</v>
      </c>
      <c r="C2005" s="133">
        <v>9840401</v>
      </c>
      <c r="D2005" s="133">
        <v>5410335.7800000003</v>
      </c>
    </row>
    <row r="2006" spans="2:4">
      <c r="B2006" s="203" t="s">
        <v>801</v>
      </c>
      <c r="C2006" s="133">
        <v>9840401</v>
      </c>
      <c r="D2006" s="133">
        <v>5410335.7800000003</v>
      </c>
    </row>
    <row r="2007" spans="2:4">
      <c r="B2007" s="204" t="s">
        <v>3244</v>
      </c>
      <c r="C2007" s="133">
        <v>4795216</v>
      </c>
      <c r="D2007" s="133">
        <v>16696073.539999999</v>
      </c>
    </row>
    <row r="2008" spans="2:4">
      <c r="B2008" s="203" t="s">
        <v>3245</v>
      </c>
      <c r="C2008" s="133">
        <v>4795216</v>
      </c>
      <c r="D2008" s="133">
        <v>16696073.539999999</v>
      </c>
    </row>
    <row r="2009" spans="2:4">
      <c r="B2009" s="204" t="s">
        <v>2831</v>
      </c>
      <c r="C2009" s="133">
        <v>26222833</v>
      </c>
      <c r="D2009" s="133">
        <v>17544348.370000001</v>
      </c>
    </row>
    <row r="2010" spans="2:4">
      <c r="B2010" s="203" t="s">
        <v>802</v>
      </c>
      <c r="C2010" s="133">
        <v>26222833</v>
      </c>
      <c r="D2010" s="133">
        <v>17544348.370000001</v>
      </c>
    </row>
    <row r="2011" spans="2:4">
      <c r="B2011" s="204" t="s">
        <v>3246</v>
      </c>
      <c r="C2011" s="133">
        <v>3789143</v>
      </c>
      <c r="D2011" s="133">
        <v>11600000</v>
      </c>
    </row>
    <row r="2012" spans="2:4">
      <c r="B2012" s="203" t="s">
        <v>3247</v>
      </c>
      <c r="C2012" s="133">
        <v>3789143</v>
      </c>
      <c r="D2012" s="133">
        <v>11600000</v>
      </c>
    </row>
    <row r="2013" spans="2:4">
      <c r="B2013" s="204" t="s">
        <v>461</v>
      </c>
      <c r="C2013" s="133">
        <v>7932446</v>
      </c>
      <c r="D2013" s="133">
        <v>0</v>
      </c>
    </row>
    <row r="2014" spans="2:4">
      <c r="B2014" s="203" t="s">
        <v>803</v>
      </c>
      <c r="C2014" s="133">
        <v>7932446</v>
      </c>
      <c r="D2014" s="133">
        <v>0</v>
      </c>
    </row>
    <row r="2015" spans="2:4">
      <c r="B2015" s="204" t="s">
        <v>3248</v>
      </c>
      <c r="C2015" s="133">
        <v>6943750</v>
      </c>
      <c r="D2015" s="133">
        <v>6900000</v>
      </c>
    </row>
    <row r="2016" spans="2:4">
      <c r="B2016" s="203" t="s">
        <v>3249</v>
      </c>
      <c r="C2016" s="133">
        <v>6943750</v>
      </c>
      <c r="D2016" s="133">
        <v>6900000</v>
      </c>
    </row>
    <row r="2017" spans="2:4">
      <c r="B2017" s="204" t="s">
        <v>3250</v>
      </c>
      <c r="C2017" s="133">
        <v>8629922</v>
      </c>
      <c r="D2017" s="133">
        <v>12300000</v>
      </c>
    </row>
    <row r="2018" spans="2:4">
      <c r="B2018" s="203" t="s">
        <v>3251</v>
      </c>
      <c r="C2018" s="133">
        <v>8629922</v>
      </c>
      <c r="D2018" s="133">
        <v>12300000</v>
      </c>
    </row>
    <row r="2019" spans="2:4">
      <c r="B2019" s="204" t="s">
        <v>3252</v>
      </c>
      <c r="C2019" s="133">
        <v>9223416</v>
      </c>
      <c r="D2019" s="133">
        <v>9000000</v>
      </c>
    </row>
    <row r="2020" spans="2:4">
      <c r="B2020" s="203" t="s">
        <v>3253</v>
      </c>
      <c r="C2020" s="133">
        <v>9223416</v>
      </c>
      <c r="D2020" s="133">
        <v>9000000</v>
      </c>
    </row>
    <row r="2021" spans="2:4">
      <c r="B2021" s="204" t="s">
        <v>3254</v>
      </c>
      <c r="C2021" s="133">
        <v>6346017</v>
      </c>
      <c r="D2021" s="133">
        <v>5841661</v>
      </c>
    </row>
    <row r="2022" spans="2:4">
      <c r="B2022" s="203" t="s">
        <v>3255</v>
      </c>
      <c r="C2022" s="133">
        <v>6346017</v>
      </c>
      <c r="D2022" s="133">
        <v>5841661</v>
      </c>
    </row>
    <row r="2023" spans="2:4">
      <c r="B2023" s="204" t="s">
        <v>1940</v>
      </c>
      <c r="C2023" s="133">
        <v>6731551</v>
      </c>
      <c r="D2023" s="133">
        <v>1496457.82</v>
      </c>
    </row>
    <row r="2024" spans="2:4">
      <c r="B2024" s="203" t="s">
        <v>1941</v>
      </c>
      <c r="C2024" s="133">
        <v>6731551</v>
      </c>
      <c r="D2024" s="133">
        <v>1496457.82</v>
      </c>
    </row>
    <row r="2025" spans="2:4">
      <c r="B2025" s="204" t="s">
        <v>1942</v>
      </c>
      <c r="C2025" s="133">
        <v>4768626</v>
      </c>
      <c r="D2025" s="133">
        <v>1077476.06</v>
      </c>
    </row>
    <row r="2026" spans="2:4">
      <c r="B2026" s="203" t="s">
        <v>1943</v>
      </c>
      <c r="C2026" s="133">
        <v>4768626</v>
      </c>
      <c r="D2026" s="133">
        <v>1077476.06</v>
      </c>
    </row>
    <row r="2027" spans="2:4">
      <c r="B2027" s="204" t="s">
        <v>3002</v>
      </c>
      <c r="C2027" s="133">
        <v>8494141</v>
      </c>
      <c r="D2027" s="133">
        <v>8494000</v>
      </c>
    </row>
    <row r="2028" spans="2:4">
      <c r="B2028" s="203" t="s">
        <v>3003</v>
      </c>
      <c r="C2028" s="133">
        <v>8494141</v>
      </c>
      <c r="D2028" s="133">
        <v>8494000</v>
      </c>
    </row>
    <row r="2029" spans="2:4">
      <c r="B2029" s="204" t="s">
        <v>3256</v>
      </c>
      <c r="C2029" s="133">
        <v>9695566</v>
      </c>
      <c r="D2029" s="133">
        <v>0</v>
      </c>
    </row>
    <row r="2030" spans="2:4">
      <c r="B2030" s="203" t="s">
        <v>3257</v>
      </c>
      <c r="C2030" s="133">
        <v>9695566</v>
      </c>
      <c r="D2030" s="133">
        <v>0</v>
      </c>
    </row>
    <row r="2031" spans="2:4">
      <c r="B2031" s="204" t="s">
        <v>3856</v>
      </c>
      <c r="C2031" s="133">
        <v>0</v>
      </c>
      <c r="D2031" s="133">
        <v>0</v>
      </c>
    </row>
    <row r="2032" spans="2:4">
      <c r="B2032" s="203" t="s">
        <v>3855</v>
      </c>
      <c r="C2032" s="133">
        <v>0</v>
      </c>
      <c r="D2032" s="133">
        <v>0</v>
      </c>
    </row>
    <row r="2033" spans="2:4">
      <c r="B2033" s="204" t="s">
        <v>3854</v>
      </c>
      <c r="C2033" s="133">
        <v>0</v>
      </c>
      <c r="D2033" s="133">
        <v>0</v>
      </c>
    </row>
    <row r="2034" spans="2:4">
      <c r="B2034" s="203" t="s">
        <v>3853</v>
      </c>
      <c r="C2034" s="133">
        <v>0</v>
      </c>
      <c r="D2034" s="133">
        <v>0</v>
      </c>
    </row>
    <row r="2035" spans="2:4">
      <c r="B2035" s="204" t="s">
        <v>3258</v>
      </c>
      <c r="C2035" s="133">
        <v>8617566</v>
      </c>
      <c r="D2035" s="133">
        <v>8500000</v>
      </c>
    </row>
    <row r="2036" spans="2:4">
      <c r="B2036" s="203" t="s">
        <v>3259</v>
      </c>
      <c r="C2036" s="133">
        <v>8617566</v>
      </c>
      <c r="D2036" s="133">
        <v>8500000</v>
      </c>
    </row>
    <row r="2037" spans="2:4">
      <c r="B2037" s="204" t="s">
        <v>1096</v>
      </c>
      <c r="C2037" s="133">
        <v>29894920</v>
      </c>
      <c r="D2037" s="133">
        <v>6903896.0599999996</v>
      </c>
    </row>
    <row r="2038" spans="2:4">
      <c r="B2038" s="203" t="s">
        <v>1097</v>
      </c>
      <c r="C2038" s="133">
        <v>29894920</v>
      </c>
      <c r="D2038" s="133">
        <v>6903896.0599999996</v>
      </c>
    </row>
    <row r="2039" spans="2:4">
      <c r="B2039" s="204" t="s">
        <v>3852</v>
      </c>
      <c r="C2039" s="133">
        <v>0</v>
      </c>
      <c r="D2039" s="133">
        <v>0</v>
      </c>
    </row>
    <row r="2040" spans="2:4">
      <c r="B2040" s="203" t="s">
        <v>3851</v>
      </c>
      <c r="C2040" s="133">
        <v>0</v>
      </c>
      <c r="D2040" s="133">
        <v>0</v>
      </c>
    </row>
    <row r="2041" spans="2:4">
      <c r="B2041" s="205" t="s">
        <v>283</v>
      </c>
      <c r="C2041" s="135">
        <v>0</v>
      </c>
      <c r="D2041" s="135">
        <v>21864300.800000001</v>
      </c>
    </row>
    <row r="2042" spans="2:4">
      <c r="B2042" s="204" t="s">
        <v>3569</v>
      </c>
      <c r="C2042" s="133">
        <v>0</v>
      </c>
      <c r="D2042" s="133">
        <v>21864300.800000001</v>
      </c>
    </row>
    <row r="2043" spans="2:4">
      <c r="B2043" s="203" t="s">
        <v>3568</v>
      </c>
      <c r="C2043" s="133">
        <v>0</v>
      </c>
      <c r="D2043" s="133">
        <v>21864300.800000001</v>
      </c>
    </row>
    <row r="2044" spans="2:4">
      <c r="B2044" s="206" t="s">
        <v>462</v>
      </c>
      <c r="C2044" s="133">
        <v>987095702</v>
      </c>
      <c r="D2044" s="133">
        <v>409708061.38999999</v>
      </c>
    </row>
    <row r="2045" spans="2:4">
      <c r="B2045" s="205" t="s">
        <v>281</v>
      </c>
      <c r="C2045" s="135">
        <v>453903182</v>
      </c>
      <c r="D2045" s="135">
        <v>201301692.54999998</v>
      </c>
    </row>
    <row r="2046" spans="2:4">
      <c r="B2046" s="204" t="s">
        <v>1098</v>
      </c>
      <c r="C2046" s="133">
        <v>55739560</v>
      </c>
      <c r="D2046" s="133">
        <v>38236735.269999996</v>
      </c>
    </row>
    <row r="2047" spans="2:4">
      <c r="B2047" s="203" t="s">
        <v>1099</v>
      </c>
      <c r="C2047" s="133">
        <v>55739560</v>
      </c>
      <c r="D2047" s="133">
        <v>38236735.269999996</v>
      </c>
    </row>
    <row r="2048" spans="2:4">
      <c r="B2048" s="204" t="s">
        <v>463</v>
      </c>
      <c r="C2048" s="133">
        <v>6417846</v>
      </c>
      <c r="D2048" s="133">
        <v>0</v>
      </c>
    </row>
    <row r="2049" spans="2:4">
      <c r="B2049" s="203" t="s">
        <v>804</v>
      </c>
      <c r="C2049" s="133">
        <v>6417846</v>
      </c>
      <c r="D2049" s="133">
        <v>0</v>
      </c>
    </row>
    <row r="2050" spans="2:4">
      <c r="B2050" s="204" t="s">
        <v>464</v>
      </c>
      <c r="C2050" s="133">
        <v>102059449</v>
      </c>
      <c r="D2050" s="133">
        <v>19369720.890000001</v>
      </c>
    </row>
    <row r="2051" spans="2:4">
      <c r="B2051" s="203" t="s">
        <v>805</v>
      </c>
      <c r="C2051" s="133">
        <v>102059449</v>
      </c>
      <c r="D2051" s="133">
        <v>19369720.890000001</v>
      </c>
    </row>
    <row r="2052" spans="2:4">
      <c r="B2052" s="204" t="s">
        <v>2832</v>
      </c>
      <c r="C2052" s="133">
        <v>2348246</v>
      </c>
      <c r="D2052" s="133">
        <v>0</v>
      </c>
    </row>
    <row r="2053" spans="2:4">
      <c r="B2053" s="203" t="s">
        <v>806</v>
      </c>
      <c r="C2053" s="133">
        <v>2348246</v>
      </c>
      <c r="D2053" s="133">
        <v>0</v>
      </c>
    </row>
    <row r="2054" spans="2:4">
      <c r="B2054" s="204" t="s">
        <v>465</v>
      </c>
      <c r="C2054" s="133">
        <v>38350423</v>
      </c>
      <c r="D2054" s="133">
        <v>23240045.699999999</v>
      </c>
    </row>
    <row r="2055" spans="2:4">
      <c r="B2055" s="203" t="s">
        <v>807</v>
      </c>
      <c r="C2055" s="133">
        <v>38350423</v>
      </c>
      <c r="D2055" s="133">
        <v>23240045.699999999</v>
      </c>
    </row>
    <row r="2056" spans="2:4">
      <c r="B2056" s="204" t="s">
        <v>2833</v>
      </c>
      <c r="C2056" s="133">
        <v>1892708</v>
      </c>
      <c r="D2056" s="133">
        <v>0</v>
      </c>
    </row>
    <row r="2057" spans="2:4">
      <c r="B2057" s="203" t="s">
        <v>808</v>
      </c>
      <c r="C2057" s="133">
        <v>1892708</v>
      </c>
      <c r="D2057" s="133">
        <v>0</v>
      </c>
    </row>
    <row r="2058" spans="2:4">
      <c r="B2058" s="204" t="s">
        <v>3567</v>
      </c>
      <c r="C2058" s="133">
        <v>0</v>
      </c>
      <c r="D2058" s="133">
        <v>21530609.800000001</v>
      </c>
    </row>
    <row r="2059" spans="2:4">
      <c r="B2059" s="203" t="s">
        <v>3566</v>
      </c>
      <c r="C2059" s="133">
        <v>0</v>
      </c>
      <c r="D2059" s="133">
        <v>21530609.800000001</v>
      </c>
    </row>
    <row r="2060" spans="2:4">
      <c r="B2060" s="204" t="s">
        <v>2667</v>
      </c>
      <c r="C2060" s="133">
        <v>40806357</v>
      </c>
      <c r="D2060" s="133">
        <v>30898830</v>
      </c>
    </row>
    <row r="2061" spans="2:4">
      <c r="B2061" s="203" t="s">
        <v>2668</v>
      </c>
      <c r="C2061" s="133">
        <v>40806357</v>
      </c>
      <c r="D2061" s="133">
        <v>30898830</v>
      </c>
    </row>
    <row r="2062" spans="2:4">
      <c r="B2062" s="204" t="s">
        <v>1352</v>
      </c>
      <c r="C2062" s="133">
        <v>4628889</v>
      </c>
      <c r="D2062" s="133">
        <v>0</v>
      </c>
    </row>
    <row r="2063" spans="2:4">
      <c r="B2063" s="203" t="s">
        <v>1353</v>
      </c>
      <c r="C2063" s="133">
        <v>4628889</v>
      </c>
      <c r="D2063" s="133">
        <v>0</v>
      </c>
    </row>
    <row r="2064" spans="2:4">
      <c r="B2064" s="204" t="s">
        <v>1354</v>
      </c>
      <c r="C2064" s="133">
        <v>11116179</v>
      </c>
      <c r="D2064" s="133">
        <v>0</v>
      </c>
    </row>
    <row r="2065" spans="2:4">
      <c r="B2065" s="203" t="s">
        <v>1355</v>
      </c>
      <c r="C2065" s="133">
        <v>11116179</v>
      </c>
      <c r="D2065" s="133">
        <v>0</v>
      </c>
    </row>
    <row r="2066" spans="2:4">
      <c r="B2066" s="204" t="s">
        <v>1356</v>
      </c>
      <c r="C2066" s="133">
        <v>11116179</v>
      </c>
      <c r="D2066" s="133">
        <v>0</v>
      </c>
    </row>
    <row r="2067" spans="2:4">
      <c r="B2067" s="203" t="s">
        <v>1357</v>
      </c>
      <c r="C2067" s="133">
        <v>11116179</v>
      </c>
      <c r="D2067" s="133">
        <v>0</v>
      </c>
    </row>
    <row r="2068" spans="2:4">
      <c r="B2068" s="204" t="s">
        <v>1358</v>
      </c>
      <c r="C2068" s="133">
        <v>6606206</v>
      </c>
      <c r="D2068" s="133">
        <v>0</v>
      </c>
    </row>
    <row r="2069" spans="2:4">
      <c r="B2069" s="203" t="s">
        <v>1359</v>
      </c>
      <c r="C2069" s="133">
        <v>6606206</v>
      </c>
      <c r="D2069" s="133">
        <v>0</v>
      </c>
    </row>
    <row r="2070" spans="2:4">
      <c r="B2070" s="204" t="s">
        <v>2834</v>
      </c>
      <c r="C2070" s="133">
        <v>6606206</v>
      </c>
      <c r="D2070" s="133">
        <v>0</v>
      </c>
    </row>
    <row r="2071" spans="2:4">
      <c r="B2071" s="203" t="s">
        <v>1360</v>
      </c>
      <c r="C2071" s="133">
        <v>6606206</v>
      </c>
      <c r="D2071" s="133">
        <v>0</v>
      </c>
    </row>
    <row r="2072" spans="2:4">
      <c r="B2072" s="204" t="s">
        <v>2835</v>
      </c>
      <c r="C2072" s="133">
        <v>7152038</v>
      </c>
      <c r="D2072" s="133">
        <v>0</v>
      </c>
    </row>
    <row r="2073" spans="2:4">
      <c r="B2073" s="203" t="s">
        <v>809</v>
      </c>
      <c r="C2073" s="133">
        <v>7152038</v>
      </c>
      <c r="D2073" s="133">
        <v>0</v>
      </c>
    </row>
    <row r="2074" spans="2:4">
      <c r="B2074" s="204" t="s">
        <v>466</v>
      </c>
      <c r="C2074" s="133">
        <v>62173252</v>
      </c>
      <c r="D2074" s="133">
        <v>15876662.82</v>
      </c>
    </row>
    <row r="2075" spans="2:4">
      <c r="B2075" s="203" t="s">
        <v>810</v>
      </c>
      <c r="C2075" s="133">
        <v>62173252</v>
      </c>
      <c r="D2075" s="133">
        <v>15876662.82</v>
      </c>
    </row>
    <row r="2076" spans="2:4">
      <c r="B2076" s="204" t="s">
        <v>3260</v>
      </c>
      <c r="C2076" s="133">
        <v>18492779</v>
      </c>
      <c r="D2076" s="133">
        <v>0</v>
      </c>
    </row>
    <row r="2077" spans="2:4">
      <c r="B2077" s="203" t="s">
        <v>3261</v>
      </c>
      <c r="C2077" s="133">
        <v>18492779</v>
      </c>
      <c r="D2077" s="133">
        <v>0</v>
      </c>
    </row>
    <row r="2078" spans="2:4">
      <c r="B2078" s="204" t="s">
        <v>467</v>
      </c>
      <c r="C2078" s="133">
        <v>8417867</v>
      </c>
      <c r="D2078" s="133">
        <v>2420890.69</v>
      </c>
    </row>
    <row r="2079" spans="2:4">
      <c r="B2079" s="203" t="s">
        <v>811</v>
      </c>
      <c r="C2079" s="133">
        <v>8417867</v>
      </c>
      <c r="D2079" s="133">
        <v>2420890.69</v>
      </c>
    </row>
    <row r="2080" spans="2:4">
      <c r="B2080" s="204" t="s">
        <v>3504</v>
      </c>
      <c r="C2080" s="133">
        <v>0</v>
      </c>
      <c r="D2080" s="133">
        <v>13210174.6</v>
      </c>
    </row>
    <row r="2081" spans="2:4">
      <c r="B2081" s="203" t="s">
        <v>3505</v>
      </c>
      <c r="C2081" s="133">
        <v>0</v>
      </c>
      <c r="D2081" s="133">
        <v>13210174.6</v>
      </c>
    </row>
    <row r="2082" spans="2:4">
      <c r="B2082" s="204" t="s">
        <v>468</v>
      </c>
      <c r="C2082" s="133">
        <v>7422513</v>
      </c>
      <c r="D2082" s="133">
        <v>683422.51</v>
      </c>
    </row>
    <row r="2083" spans="2:4">
      <c r="B2083" s="203" t="s">
        <v>812</v>
      </c>
      <c r="C2083" s="133">
        <v>7422513</v>
      </c>
      <c r="D2083" s="133">
        <v>683422.51</v>
      </c>
    </row>
    <row r="2084" spans="2:4">
      <c r="B2084" s="204" t="s">
        <v>2268</v>
      </c>
      <c r="C2084" s="133">
        <v>6779437</v>
      </c>
      <c r="D2084" s="133">
        <v>0</v>
      </c>
    </row>
    <row r="2085" spans="2:4">
      <c r="B2085" s="203" t="s">
        <v>2269</v>
      </c>
      <c r="C2085" s="133">
        <v>6779437</v>
      </c>
      <c r="D2085" s="133">
        <v>0</v>
      </c>
    </row>
    <row r="2086" spans="2:4">
      <c r="B2086" s="204" t="s">
        <v>3262</v>
      </c>
      <c r="C2086" s="133">
        <v>7491187</v>
      </c>
      <c r="D2086" s="133">
        <v>8596874.2699999996</v>
      </c>
    </row>
    <row r="2087" spans="2:4">
      <c r="B2087" s="203" t="s">
        <v>3263</v>
      </c>
      <c r="C2087" s="133">
        <v>7491187</v>
      </c>
      <c r="D2087" s="133">
        <v>8596874.2699999996</v>
      </c>
    </row>
    <row r="2088" spans="2:4">
      <c r="B2088" s="204" t="s">
        <v>2270</v>
      </c>
      <c r="C2088" s="133">
        <v>4802120</v>
      </c>
      <c r="D2088" s="133">
        <v>0</v>
      </c>
    </row>
    <row r="2089" spans="2:4">
      <c r="B2089" s="203" t="s">
        <v>2271</v>
      </c>
      <c r="C2089" s="133">
        <v>4802120</v>
      </c>
      <c r="D2089" s="133">
        <v>0</v>
      </c>
    </row>
    <row r="2090" spans="2:4">
      <c r="B2090" s="204" t="s">
        <v>2272</v>
      </c>
      <c r="C2090" s="133">
        <v>4802120</v>
      </c>
      <c r="D2090" s="133">
        <v>0</v>
      </c>
    </row>
    <row r="2091" spans="2:4">
      <c r="B2091" s="203" t="s">
        <v>2273</v>
      </c>
      <c r="C2091" s="133">
        <v>4802120</v>
      </c>
      <c r="D2091" s="133">
        <v>0</v>
      </c>
    </row>
    <row r="2092" spans="2:4">
      <c r="B2092" s="204" t="s">
        <v>3264</v>
      </c>
      <c r="C2092" s="133">
        <v>5743888</v>
      </c>
      <c r="D2092" s="133">
        <v>8030598</v>
      </c>
    </row>
    <row r="2093" spans="2:4">
      <c r="B2093" s="203" t="s">
        <v>3265</v>
      </c>
      <c r="C2093" s="133">
        <v>5743888</v>
      </c>
      <c r="D2093" s="133">
        <v>8030598</v>
      </c>
    </row>
    <row r="2094" spans="2:4">
      <c r="B2094" s="204" t="s">
        <v>3266</v>
      </c>
      <c r="C2094" s="133">
        <v>3960000</v>
      </c>
      <c r="D2094" s="133">
        <v>0</v>
      </c>
    </row>
    <row r="2095" spans="2:4">
      <c r="B2095" s="203" t="s">
        <v>3267</v>
      </c>
      <c r="C2095" s="133">
        <v>3960000</v>
      </c>
      <c r="D2095" s="133">
        <v>0</v>
      </c>
    </row>
    <row r="2096" spans="2:4">
      <c r="B2096" s="204" t="s">
        <v>3638</v>
      </c>
      <c r="C2096" s="133">
        <v>0</v>
      </c>
      <c r="D2096" s="133">
        <v>0</v>
      </c>
    </row>
    <row r="2097" spans="2:4">
      <c r="B2097" s="203" t="s">
        <v>3637</v>
      </c>
      <c r="C2097" s="133">
        <v>0</v>
      </c>
      <c r="D2097" s="133">
        <v>0</v>
      </c>
    </row>
    <row r="2098" spans="2:4">
      <c r="B2098" s="204" t="s">
        <v>3268</v>
      </c>
      <c r="C2098" s="133">
        <v>6965791</v>
      </c>
      <c r="D2098" s="133">
        <v>9207128</v>
      </c>
    </row>
    <row r="2099" spans="2:4">
      <c r="B2099" s="203" t="s">
        <v>3269</v>
      </c>
      <c r="C2099" s="133">
        <v>6965791</v>
      </c>
      <c r="D2099" s="133">
        <v>9207128</v>
      </c>
    </row>
    <row r="2100" spans="2:4">
      <c r="B2100" s="204" t="s">
        <v>3270</v>
      </c>
      <c r="C2100" s="133">
        <v>3960000</v>
      </c>
      <c r="D2100" s="133">
        <v>0</v>
      </c>
    </row>
    <row r="2101" spans="2:4">
      <c r="B2101" s="203" t="s">
        <v>3271</v>
      </c>
      <c r="C2101" s="133">
        <v>3960000</v>
      </c>
      <c r="D2101" s="133">
        <v>0</v>
      </c>
    </row>
    <row r="2102" spans="2:4">
      <c r="B2102" s="204" t="s">
        <v>2669</v>
      </c>
      <c r="C2102" s="133">
        <v>18051942</v>
      </c>
      <c r="D2102" s="133">
        <v>10000000</v>
      </c>
    </row>
    <row r="2103" spans="2:4">
      <c r="B2103" s="203" t="s">
        <v>2670</v>
      </c>
      <c r="C2103" s="133">
        <v>18051942</v>
      </c>
      <c r="D2103" s="133">
        <v>10000000</v>
      </c>
    </row>
    <row r="2104" spans="2:4">
      <c r="B2104" s="205" t="s">
        <v>283</v>
      </c>
      <c r="C2104" s="135">
        <v>533192520</v>
      </c>
      <c r="D2104" s="135">
        <v>208406368.83999994</v>
      </c>
    </row>
    <row r="2105" spans="2:4">
      <c r="B2105" s="204" t="s">
        <v>2836</v>
      </c>
      <c r="C2105" s="133">
        <v>175307636</v>
      </c>
      <c r="D2105" s="133">
        <v>96047991.689999998</v>
      </c>
    </row>
    <row r="2106" spans="2:4">
      <c r="B2106" s="203" t="s">
        <v>1361</v>
      </c>
      <c r="C2106" s="133">
        <v>175307636</v>
      </c>
      <c r="D2106" s="133">
        <v>96047991.689999998</v>
      </c>
    </row>
    <row r="2107" spans="2:4">
      <c r="B2107" s="204" t="s">
        <v>2837</v>
      </c>
      <c r="C2107" s="133">
        <v>171737257</v>
      </c>
      <c r="D2107" s="133">
        <v>33703055.280000001</v>
      </c>
    </row>
    <row r="2108" spans="2:4">
      <c r="B2108" s="203" t="s">
        <v>1362</v>
      </c>
      <c r="C2108" s="133">
        <v>171737257</v>
      </c>
      <c r="D2108" s="133">
        <v>33703055.280000001</v>
      </c>
    </row>
    <row r="2109" spans="2:4">
      <c r="B2109" s="204" t="s">
        <v>2838</v>
      </c>
      <c r="C2109" s="133">
        <v>24000000</v>
      </c>
      <c r="D2109" s="133">
        <v>18499535.48</v>
      </c>
    </row>
    <row r="2110" spans="2:4">
      <c r="B2110" s="203" t="s">
        <v>1363</v>
      </c>
      <c r="C2110" s="133">
        <v>24000000</v>
      </c>
      <c r="D2110" s="133">
        <v>18499535.48</v>
      </c>
    </row>
    <row r="2111" spans="2:4">
      <c r="B2111" s="204" t="s">
        <v>2839</v>
      </c>
      <c r="C2111" s="133">
        <v>27000000</v>
      </c>
      <c r="D2111" s="133">
        <v>10461175.17</v>
      </c>
    </row>
    <row r="2112" spans="2:4">
      <c r="B2112" s="203" t="s">
        <v>1364</v>
      </c>
      <c r="C2112" s="133">
        <v>27000000</v>
      </c>
      <c r="D2112" s="133">
        <v>10461175.17</v>
      </c>
    </row>
    <row r="2113" spans="2:4">
      <c r="B2113" s="204" t="s">
        <v>3272</v>
      </c>
      <c r="C2113" s="133">
        <v>14653636</v>
      </c>
      <c r="D2113" s="133">
        <v>4606493.2</v>
      </c>
    </row>
    <row r="2114" spans="2:4">
      <c r="B2114" s="203" t="s">
        <v>2549</v>
      </c>
      <c r="C2114" s="133">
        <v>14653636</v>
      </c>
      <c r="D2114" s="133">
        <v>4606493.2</v>
      </c>
    </row>
    <row r="2115" spans="2:4">
      <c r="B2115" s="204" t="s">
        <v>3273</v>
      </c>
      <c r="C2115" s="133">
        <v>26168408</v>
      </c>
      <c r="D2115" s="133">
        <v>0</v>
      </c>
    </row>
    <row r="2116" spans="2:4">
      <c r="B2116" s="203" t="s">
        <v>2550</v>
      </c>
      <c r="C2116" s="133">
        <v>26168408</v>
      </c>
      <c r="D2116" s="133">
        <v>0</v>
      </c>
    </row>
    <row r="2117" spans="2:4">
      <c r="B2117" s="204" t="s">
        <v>2557</v>
      </c>
      <c r="C2117" s="133">
        <v>12761600</v>
      </c>
      <c r="D2117" s="133">
        <v>0</v>
      </c>
    </row>
    <row r="2118" spans="2:4">
      <c r="B2118" s="203" t="s">
        <v>2558</v>
      </c>
      <c r="C2118" s="133">
        <v>12761600</v>
      </c>
      <c r="D2118" s="133">
        <v>0</v>
      </c>
    </row>
    <row r="2119" spans="2:4">
      <c r="B2119" s="204" t="s">
        <v>2559</v>
      </c>
      <c r="C2119" s="133">
        <v>11944568</v>
      </c>
      <c r="D2119" s="133">
        <v>2670513.0999999996</v>
      </c>
    </row>
    <row r="2120" spans="2:4">
      <c r="B2120" s="203" t="s">
        <v>2560</v>
      </c>
      <c r="C2120" s="133">
        <v>11944568</v>
      </c>
      <c r="D2120" s="133">
        <v>2670513.0999999996</v>
      </c>
    </row>
    <row r="2121" spans="2:4">
      <c r="B2121" s="204" t="s">
        <v>2840</v>
      </c>
      <c r="C2121" s="133">
        <v>15760002</v>
      </c>
      <c r="D2121" s="133">
        <v>0</v>
      </c>
    </row>
    <row r="2122" spans="2:4">
      <c r="B2122" s="203" t="s">
        <v>2561</v>
      </c>
      <c r="C2122" s="133">
        <v>15760002</v>
      </c>
      <c r="D2122" s="133">
        <v>0</v>
      </c>
    </row>
    <row r="2123" spans="2:4">
      <c r="B2123" s="204" t="s">
        <v>2569</v>
      </c>
      <c r="C2123" s="133">
        <v>9859408</v>
      </c>
      <c r="D2123" s="133">
        <v>25663764.02</v>
      </c>
    </row>
    <row r="2124" spans="2:4">
      <c r="B2124" s="203" t="s">
        <v>2570</v>
      </c>
      <c r="C2124" s="133">
        <v>9859408</v>
      </c>
      <c r="D2124" s="133">
        <v>25663764.02</v>
      </c>
    </row>
    <row r="2125" spans="2:4">
      <c r="B2125" s="204" t="s">
        <v>2671</v>
      </c>
      <c r="C2125" s="133">
        <v>44000005</v>
      </c>
      <c r="D2125" s="133">
        <v>10463947.949999999</v>
      </c>
    </row>
    <row r="2126" spans="2:4">
      <c r="B2126" s="203" t="s">
        <v>2672</v>
      </c>
      <c r="C2126" s="133">
        <v>44000005</v>
      </c>
      <c r="D2126" s="133">
        <v>10463947.949999999</v>
      </c>
    </row>
    <row r="2127" spans="2:4">
      <c r="B2127" s="204" t="s">
        <v>3506</v>
      </c>
      <c r="C2127" s="133">
        <v>0</v>
      </c>
      <c r="D2127" s="133">
        <v>6289892.9500000002</v>
      </c>
    </row>
    <row r="2128" spans="2:4">
      <c r="B2128" s="203" t="s">
        <v>3507</v>
      </c>
      <c r="C2128" s="133">
        <v>0</v>
      </c>
      <c r="D2128" s="133">
        <v>6289892.9500000002</v>
      </c>
    </row>
    <row r="2129" spans="2:4">
      <c r="B2129" s="204" t="s">
        <v>3508</v>
      </c>
      <c r="C2129" s="133">
        <v>0</v>
      </c>
      <c r="D2129" s="133">
        <v>0</v>
      </c>
    </row>
    <row r="2130" spans="2:4">
      <c r="B2130" s="203" t="s">
        <v>3509</v>
      </c>
      <c r="C2130" s="133">
        <v>0</v>
      </c>
      <c r="D2130" s="133">
        <v>0</v>
      </c>
    </row>
    <row r="2131" spans="2:4">
      <c r="B2131" s="204" t="s">
        <v>3537</v>
      </c>
      <c r="C2131" s="133">
        <v>0</v>
      </c>
      <c r="D2131" s="133">
        <v>0</v>
      </c>
    </row>
    <row r="2132" spans="2:4">
      <c r="B2132" s="203" t="s">
        <v>3536</v>
      </c>
      <c r="C2132" s="133">
        <v>0</v>
      </c>
      <c r="D2132" s="133">
        <v>0</v>
      </c>
    </row>
    <row r="2133" spans="2:4">
      <c r="B2133" s="204" t="s">
        <v>4043</v>
      </c>
      <c r="C2133" s="133">
        <v>0</v>
      </c>
      <c r="D2133" s="133">
        <v>0</v>
      </c>
    </row>
    <row r="2134" spans="2:4">
      <c r="B2134" s="203" t="s">
        <v>4042</v>
      </c>
      <c r="C2134" s="133">
        <v>0</v>
      </c>
      <c r="D2134" s="133">
        <v>0</v>
      </c>
    </row>
    <row r="2135" spans="2:4">
      <c r="B2135" s="205" t="s">
        <v>298</v>
      </c>
      <c r="C2135" s="135">
        <v>0</v>
      </c>
      <c r="D2135" s="135">
        <v>0</v>
      </c>
    </row>
    <row r="2136" spans="2:4">
      <c r="B2136" s="204" t="s">
        <v>3638</v>
      </c>
      <c r="C2136" s="133">
        <v>0</v>
      </c>
      <c r="D2136" s="133">
        <v>0</v>
      </c>
    </row>
    <row r="2137" spans="2:4">
      <c r="B2137" s="203" t="s">
        <v>3637</v>
      </c>
      <c r="C2137" s="133">
        <v>0</v>
      </c>
      <c r="D2137" s="133">
        <v>0</v>
      </c>
    </row>
    <row r="2138" spans="2:4">
      <c r="B2138" s="206" t="s">
        <v>292</v>
      </c>
      <c r="C2138" s="133">
        <v>2170135035</v>
      </c>
      <c r="D2138" s="133">
        <v>1199287278.7900002</v>
      </c>
    </row>
    <row r="2139" spans="2:4">
      <c r="B2139" s="205" t="s">
        <v>281</v>
      </c>
      <c r="C2139" s="135">
        <v>2012722468</v>
      </c>
      <c r="D2139" s="135">
        <v>1199287278.7900002</v>
      </c>
    </row>
    <row r="2140" spans="2:4">
      <c r="B2140" s="204" t="s">
        <v>469</v>
      </c>
      <c r="C2140" s="133">
        <v>3141627</v>
      </c>
      <c r="D2140" s="133">
        <v>2835733.04</v>
      </c>
    </row>
    <row r="2141" spans="2:4">
      <c r="B2141" s="203" t="s">
        <v>814</v>
      </c>
      <c r="C2141" s="133">
        <v>3141627</v>
      </c>
      <c r="D2141" s="133">
        <v>2835733.04</v>
      </c>
    </row>
    <row r="2142" spans="2:4">
      <c r="B2142" s="204" t="s">
        <v>470</v>
      </c>
      <c r="C2142" s="133">
        <v>23910828</v>
      </c>
      <c r="D2142" s="133">
        <v>5116276.9800000004</v>
      </c>
    </row>
    <row r="2143" spans="2:4">
      <c r="B2143" s="203" t="s">
        <v>815</v>
      </c>
      <c r="C2143" s="133">
        <v>23910828</v>
      </c>
      <c r="D2143" s="133">
        <v>5116276.9800000004</v>
      </c>
    </row>
    <row r="2144" spans="2:4">
      <c r="B2144" s="204" t="s">
        <v>3850</v>
      </c>
      <c r="C2144" s="133">
        <v>0</v>
      </c>
      <c r="D2144" s="133">
        <v>0</v>
      </c>
    </row>
    <row r="2145" spans="2:4">
      <c r="B2145" s="203" t="s">
        <v>3849</v>
      </c>
      <c r="C2145" s="133">
        <v>0</v>
      </c>
      <c r="D2145" s="133">
        <v>0</v>
      </c>
    </row>
    <row r="2146" spans="2:4">
      <c r="B2146" s="204" t="s">
        <v>3848</v>
      </c>
      <c r="C2146" s="133">
        <v>0</v>
      </c>
      <c r="D2146" s="133">
        <v>0</v>
      </c>
    </row>
    <row r="2147" spans="2:4">
      <c r="B2147" s="203" t="s">
        <v>3847</v>
      </c>
      <c r="C2147" s="133">
        <v>0</v>
      </c>
      <c r="D2147" s="133">
        <v>0</v>
      </c>
    </row>
    <row r="2148" spans="2:4">
      <c r="B2148" s="204" t="s">
        <v>1056</v>
      </c>
      <c r="C2148" s="133">
        <v>51966310</v>
      </c>
      <c r="D2148" s="133">
        <v>3488526.06</v>
      </c>
    </row>
    <row r="2149" spans="2:4">
      <c r="B2149" s="203" t="s">
        <v>1057</v>
      </c>
      <c r="C2149" s="133">
        <v>51966310</v>
      </c>
      <c r="D2149" s="133">
        <v>3488526.06</v>
      </c>
    </row>
    <row r="2150" spans="2:4">
      <c r="B2150" s="204" t="s">
        <v>3534</v>
      </c>
      <c r="C2150" s="133">
        <v>0</v>
      </c>
      <c r="D2150" s="133">
        <v>0</v>
      </c>
    </row>
    <row r="2151" spans="2:4">
      <c r="B2151" s="203" t="s">
        <v>3535</v>
      </c>
      <c r="C2151" s="133">
        <v>0</v>
      </c>
      <c r="D2151" s="133">
        <v>0</v>
      </c>
    </row>
    <row r="2152" spans="2:4">
      <c r="B2152" s="204" t="s">
        <v>471</v>
      </c>
      <c r="C2152" s="133">
        <v>7428690</v>
      </c>
      <c r="D2152" s="133">
        <v>7428690</v>
      </c>
    </row>
    <row r="2153" spans="2:4">
      <c r="B2153" s="203" t="s">
        <v>816</v>
      </c>
      <c r="C2153" s="133">
        <v>7428690</v>
      </c>
      <c r="D2153" s="133">
        <v>7428690</v>
      </c>
    </row>
    <row r="2154" spans="2:4">
      <c r="B2154" s="204" t="s">
        <v>472</v>
      </c>
      <c r="C2154" s="133">
        <v>388402000</v>
      </c>
      <c r="D2154" s="133">
        <v>566569405.86000001</v>
      </c>
    </row>
    <row r="2155" spans="2:4">
      <c r="B2155" s="203" t="s">
        <v>817</v>
      </c>
      <c r="C2155" s="133">
        <v>388402000</v>
      </c>
      <c r="D2155" s="133">
        <v>566569405.86000001</v>
      </c>
    </row>
    <row r="2156" spans="2:4">
      <c r="B2156" s="204" t="s">
        <v>3274</v>
      </c>
      <c r="C2156" s="133">
        <v>8638298</v>
      </c>
      <c r="D2156" s="133">
        <v>0</v>
      </c>
    </row>
    <row r="2157" spans="2:4">
      <c r="B2157" s="203" t="s">
        <v>813</v>
      </c>
      <c r="C2157" s="133">
        <v>8638298</v>
      </c>
      <c r="D2157" s="133">
        <v>0</v>
      </c>
    </row>
    <row r="2158" spans="2:4">
      <c r="B2158" s="204" t="s">
        <v>3510</v>
      </c>
      <c r="C2158" s="133">
        <v>0</v>
      </c>
      <c r="D2158" s="133">
        <v>5276405.7300000004</v>
      </c>
    </row>
    <row r="2159" spans="2:4">
      <c r="B2159" s="203" t="s">
        <v>3511</v>
      </c>
      <c r="C2159" s="133">
        <v>0</v>
      </c>
      <c r="D2159" s="133">
        <v>5276405.7300000004</v>
      </c>
    </row>
    <row r="2160" spans="2:4">
      <c r="B2160" s="204" t="s">
        <v>473</v>
      </c>
      <c r="C2160" s="133">
        <v>40554117</v>
      </c>
      <c r="D2160" s="133">
        <v>57263980.759999998</v>
      </c>
    </row>
    <row r="2161" spans="2:4">
      <c r="B2161" s="203" t="s">
        <v>818</v>
      </c>
      <c r="C2161" s="133">
        <v>40554117</v>
      </c>
      <c r="D2161" s="133">
        <v>57263980.759999998</v>
      </c>
    </row>
    <row r="2162" spans="2:4">
      <c r="B2162" s="204" t="s">
        <v>474</v>
      </c>
      <c r="C2162" s="133">
        <v>4000000</v>
      </c>
      <c r="D2162" s="133">
        <v>4000000</v>
      </c>
    </row>
    <row r="2163" spans="2:4">
      <c r="B2163" s="203" t="s">
        <v>819</v>
      </c>
      <c r="C2163" s="133">
        <v>4000000</v>
      </c>
      <c r="D2163" s="133">
        <v>4000000</v>
      </c>
    </row>
    <row r="2164" spans="2:4">
      <c r="B2164" s="204" t="s">
        <v>475</v>
      </c>
      <c r="C2164" s="133">
        <v>4000000</v>
      </c>
      <c r="D2164" s="133">
        <v>3512718.62</v>
      </c>
    </row>
    <row r="2165" spans="2:4">
      <c r="B2165" s="203" t="s">
        <v>820</v>
      </c>
      <c r="C2165" s="133">
        <v>4000000</v>
      </c>
      <c r="D2165" s="133">
        <v>3512718.62</v>
      </c>
    </row>
    <row r="2166" spans="2:4">
      <c r="B2166" s="204" t="s">
        <v>476</v>
      </c>
      <c r="C2166" s="133">
        <v>8668175</v>
      </c>
      <c r="D2166" s="133">
        <v>1819275.04</v>
      </c>
    </row>
    <row r="2167" spans="2:4">
      <c r="B2167" s="203" t="s">
        <v>821</v>
      </c>
      <c r="C2167" s="133">
        <v>8668175</v>
      </c>
      <c r="D2167" s="133">
        <v>1819275.04</v>
      </c>
    </row>
    <row r="2168" spans="2:4">
      <c r="B2168" s="204" t="s">
        <v>2841</v>
      </c>
      <c r="C2168" s="133">
        <v>4000000</v>
      </c>
      <c r="D2168" s="133">
        <v>3557748.53</v>
      </c>
    </row>
    <row r="2169" spans="2:4">
      <c r="B2169" s="203" t="s">
        <v>822</v>
      </c>
      <c r="C2169" s="133">
        <v>4000000</v>
      </c>
      <c r="D2169" s="133">
        <v>3557748.53</v>
      </c>
    </row>
    <row r="2170" spans="2:4">
      <c r="B2170" s="204" t="s">
        <v>477</v>
      </c>
      <c r="C2170" s="133">
        <v>4000000</v>
      </c>
      <c r="D2170" s="133">
        <v>0</v>
      </c>
    </row>
    <row r="2171" spans="2:4">
      <c r="B2171" s="203" t="s">
        <v>823</v>
      </c>
      <c r="C2171" s="133">
        <v>4000000</v>
      </c>
      <c r="D2171" s="133">
        <v>0</v>
      </c>
    </row>
    <row r="2172" spans="2:4">
      <c r="B2172" s="204" t="s">
        <v>478</v>
      </c>
      <c r="C2172" s="133">
        <v>3209853</v>
      </c>
      <c r="D2172" s="133">
        <v>0</v>
      </c>
    </row>
    <row r="2173" spans="2:4">
      <c r="B2173" s="203" t="s">
        <v>824</v>
      </c>
      <c r="C2173" s="133">
        <v>3209853</v>
      </c>
      <c r="D2173" s="133">
        <v>0</v>
      </c>
    </row>
    <row r="2174" spans="2:4">
      <c r="B2174" s="204" t="s">
        <v>479</v>
      </c>
      <c r="C2174" s="133">
        <v>3209854</v>
      </c>
      <c r="D2174" s="133">
        <v>0</v>
      </c>
    </row>
    <row r="2175" spans="2:4">
      <c r="B2175" s="203" t="s">
        <v>825</v>
      </c>
      <c r="C2175" s="133">
        <v>3209854</v>
      </c>
      <c r="D2175" s="133">
        <v>0</v>
      </c>
    </row>
    <row r="2176" spans="2:4">
      <c r="B2176" s="204" t="s">
        <v>2842</v>
      </c>
      <c r="C2176" s="133">
        <v>3209853</v>
      </c>
      <c r="D2176" s="133">
        <v>0</v>
      </c>
    </row>
    <row r="2177" spans="2:4">
      <c r="B2177" s="203" t="s">
        <v>826</v>
      </c>
      <c r="C2177" s="133">
        <v>3209853</v>
      </c>
      <c r="D2177" s="133">
        <v>0</v>
      </c>
    </row>
    <row r="2178" spans="2:4">
      <c r="B2178" s="204" t="s">
        <v>480</v>
      </c>
      <c r="C2178" s="133">
        <v>89423870</v>
      </c>
      <c r="D2178" s="133">
        <v>8223023.6100000003</v>
      </c>
    </row>
    <row r="2179" spans="2:4">
      <c r="B2179" s="203" t="s">
        <v>827</v>
      </c>
      <c r="C2179" s="133">
        <v>89423870</v>
      </c>
      <c r="D2179" s="133">
        <v>8223023.6100000003</v>
      </c>
    </row>
    <row r="2180" spans="2:4">
      <c r="B2180" s="204" t="s">
        <v>481</v>
      </c>
      <c r="C2180" s="133">
        <v>3209853</v>
      </c>
      <c r="D2180" s="133">
        <v>3017579.8</v>
      </c>
    </row>
    <row r="2181" spans="2:4">
      <c r="B2181" s="203" t="s">
        <v>828</v>
      </c>
      <c r="C2181" s="133">
        <v>3209853</v>
      </c>
      <c r="D2181" s="133">
        <v>3017579.8</v>
      </c>
    </row>
    <row r="2182" spans="2:4">
      <c r="B2182" s="204" t="s">
        <v>3691</v>
      </c>
      <c r="C2182" s="133">
        <v>0</v>
      </c>
      <c r="D2182" s="133">
        <v>4182573.75</v>
      </c>
    </row>
    <row r="2183" spans="2:4">
      <c r="B2183" s="203" t="s">
        <v>3690</v>
      </c>
      <c r="C2183" s="133">
        <v>0</v>
      </c>
      <c r="D2183" s="133">
        <v>4182573.75</v>
      </c>
    </row>
    <row r="2184" spans="2:4">
      <c r="B2184" s="204" t="s">
        <v>482</v>
      </c>
      <c r="C2184" s="133">
        <v>203433020</v>
      </c>
      <c r="D2184" s="133">
        <v>106681468.2</v>
      </c>
    </row>
    <row r="2185" spans="2:4">
      <c r="B2185" s="203" t="s">
        <v>829</v>
      </c>
      <c r="C2185" s="133">
        <v>203433020</v>
      </c>
      <c r="D2185" s="133">
        <v>106681468.2</v>
      </c>
    </row>
    <row r="2186" spans="2:4">
      <c r="B2186" s="204" t="s">
        <v>1630</v>
      </c>
      <c r="C2186" s="133">
        <v>11127992</v>
      </c>
      <c r="D2186" s="133">
        <v>0</v>
      </c>
    </row>
    <row r="2187" spans="2:4">
      <c r="B2187" s="203" t="s">
        <v>1631</v>
      </c>
      <c r="C2187" s="133">
        <v>11127992</v>
      </c>
      <c r="D2187" s="133">
        <v>0</v>
      </c>
    </row>
    <row r="2188" spans="2:4">
      <c r="B2188" s="204" t="s">
        <v>2843</v>
      </c>
      <c r="C2188" s="133">
        <v>6683666</v>
      </c>
      <c r="D2188" s="133">
        <v>0</v>
      </c>
    </row>
    <row r="2189" spans="2:4">
      <c r="B2189" s="203" t="s">
        <v>1632</v>
      </c>
      <c r="C2189" s="133">
        <v>6683666</v>
      </c>
      <c r="D2189" s="133">
        <v>0</v>
      </c>
    </row>
    <row r="2190" spans="2:4">
      <c r="B2190" s="204" t="s">
        <v>483</v>
      </c>
      <c r="C2190" s="133">
        <v>91340400</v>
      </c>
      <c r="D2190" s="133">
        <v>7073073.2599999998</v>
      </c>
    </row>
    <row r="2191" spans="2:4">
      <c r="B2191" s="203" t="s">
        <v>830</v>
      </c>
      <c r="C2191" s="133">
        <v>91340400</v>
      </c>
      <c r="D2191" s="133">
        <v>7073073.2599999998</v>
      </c>
    </row>
    <row r="2192" spans="2:4">
      <c r="B2192" s="204" t="s">
        <v>1633</v>
      </c>
      <c r="C2192" s="133">
        <v>6683666</v>
      </c>
      <c r="D2192" s="133">
        <v>0</v>
      </c>
    </row>
    <row r="2193" spans="2:4">
      <c r="B2193" s="203" t="s">
        <v>1634</v>
      </c>
      <c r="C2193" s="133">
        <v>6683666</v>
      </c>
      <c r="D2193" s="133">
        <v>0</v>
      </c>
    </row>
    <row r="2194" spans="2:4">
      <c r="B2194" s="204" t="s">
        <v>1635</v>
      </c>
      <c r="C2194" s="133">
        <v>11087637</v>
      </c>
      <c r="D2194" s="133">
        <v>0</v>
      </c>
    </row>
    <row r="2195" spans="2:4">
      <c r="B2195" s="203" t="s">
        <v>1636</v>
      </c>
      <c r="C2195" s="133">
        <v>11087637</v>
      </c>
      <c r="D2195" s="133">
        <v>0</v>
      </c>
    </row>
    <row r="2196" spans="2:4">
      <c r="B2196" s="204" t="s">
        <v>1637</v>
      </c>
      <c r="C2196" s="133">
        <v>4718384</v>
      </c>
      <c r="D2196" s="133">
        <v>0</v>
      </c>
    </row>
    <row r="2197" spans="2:4">
      <c r="B2197" s="203" t="s">
        <v>1638</v>
      </c>
      <c r="C2197" s="133">
        <v>4718384</v>
      </c>
      <c r="D2197" s="133">
        <v>0</v>
      </c>
    </row>
    <row r="2198" spans="2:4">
      <c r="B2198" s="204" t="s">
        <v>1639</v>
      </c>
      <c r="C2198" s="133">
        <v>6659723</v>
      </c>
      <c r="D2198" s="133">
        <v>0</v>
      </c>
    </row>
    <row r="2199" spans="2:4">
      <c r="B2199" s="203" t="s">
        <v>1640</v>
      </c>
      <c r="C2199" s="133">
        <v>6659723</v>
      </c>
      <c r="D2199" s="133">
        <v>0</v>
      </c>
    </row>
    <row r="2200" spans="2:4">
      <c r="B2200" s="204" t="s">
        <v>1641</v>
      </c>
      <c r="C2200" s="133">
        <v>11087637</v>
      </c>
      <c r="D2200" s="133">
        <v>0</v>
      </c>
    </row>
    <row r="2201" spans="2:4">
      <c r="B2201" s="203" t="s">
        <v>1642</v>
      </c>
      <c r="C2201" s="133">
        <v>11087637</v>
      </c>
      <c r="D2201" s="133">
        <v>0</v>
      </c>
    </row>
    <row r="2202" spans="2:4">
      <c r="B2202" s="204" t="s">
        <v>1643</v>
      </c>
      <c r="C2202" s="133">
        <v>11087637</v>
      </c>
      <c r="D2202" s="133">
        <v>0</v>
      </c>
    </row>
    <row r="2203" spans="2:4">
      <c r="B2203" s="203" t="s">
        <v>1644</v>
      </c>
      <c r="C2203" s="133">
        <v>11087637</v>
      </c>
      <c r="D2203" s="133">
        <v>0</v>
      </c>
    </row>
    <row r="2204" spans="2:4">
      <c r="B2204" s="204" t="s">
        <v>1645</v>
      </c>
      <c r="C2204" s="133">
        <v>4718384</v>
      </c>
      <c r="D2204" s="133">
        <v>1061635.44</v>
      </c>
    </row>
    <row r="2205" spans="2:4">
      <c r="B2205" s="203" t="s">
        <v>1646</v>
      </c>
      <c r="C2205" s="133">
        <v>4718384</v>
      </c>
      <c r="D2205" s="133">
        <v>1061635.44</v>
      </c>
    </row>
    <row r="2206" spans="2:4">
      <c r="B2206" s="204" t="s">
        <v>3004</v>
      </c>
      <c r="C2206" s="133">
        <v>44676046</v>
      </c>
      <c r="D2206" s="133">
        <v>28073790.07</v>
      </c>
    </row>
    <row r="2207" spans="2:4">
      <c r="B2207" s="203" t="s">
        <v>3005</v>
      </c>
      <c r="C2207" s="133">
        <v>44676046</v>
      </c>
      <c r="D2207" s="133">
        <v>28073790.07</v>
      </c>
    </row>
    <row r="2208" spans="2:4">
      <c r="B2208" s="204" t="s">
        <v>1647</v>
      </c>
      <c r="C2208" s="133">
        <v>11087637</v>
      </c>
      <c r="D2208" s="133">
        <v>1498436.31</v>
      </c>
    </row>
    <row r="2209" spans="2:4">
      <c r="B2209" s="203" t="s">
        <v>1648</v>
      </c>
      <c r="C2209" s="133">
        <v>11087637</v>
      </c>
      <c r="D2209" s="133">
        <v>1498436.31</v>
      </c>
    </row>
    <row r="2210" spans="2:4">
      <c r="B2210" s="204" t="s">
        <v>3006</v>
      </c>
      <c r="C2210" s="133">
        <v>13628761</v>
      </c>
      <c r="D2210" s="133">
        <v>0</v>
      </c>
    </row>
    <row r="2211" spans="2:4">
      <c r="B2211" s="203" t="s">
        <v>3007</v>
      </c>
      <c r="C2211" s="133">
        <v>13628761</v>
      </c>
      <c r="D2211" s="133">
        <v>0</v>
      </c>
    </row>
    <row r="2212" spans="2:4">
      <c r="B2212" s="204" t="s">
        <v>1649</v>
      </c>
      <c r="C2212" s="133">
        <v>11087637</v>
      </c>
      <c r="D2212" s="133">
        <v>1061635.45</v>
      </c>
    </row>
    <row r="2213" spans="2:4">
      <c r="B2213" s="203" t="s">
        <v>1650</v>
      </c>
      <c r="C2213" s="133">
        <v>11087637</v>
      </c>
      <c r="D2213" s="133">
        <v>1061635.45</v>
      </c>
    </row>
    <row r="2214" spans="2:4">
      <c r="B2214" s="204" t="s">
        <v>1651</v>
      </c>
      <c r="C2214" s="133">
        <v>4718384</v>
      </c>
      <c r="D2214" s="133">
        <v>2494717.25</v>
      </c>
    </row>
    <row r="2215" spans="2:4">
      <c r="B2215" s="203" t="s">
        <v>1652</v>
      </c>
      <c r="C2215" s="133">
        <v>4718384</v>
      </c>
      <c r="D2215" s="133">
        <v>2494717.25</v>
      </c>
    </row>
    <row r="2216" spans="2:4">
      <c r="B2216" s="204" t="s">
        <v>2844</v>
      </c>
      <c r="C2216" s="133">
        <v>396933497</v>
      </c>
      <c r="D2216" s="133">
        <v>161959749.59</v>
      </c>
    </row>
    <row r="2217" spans="2:4">
      <c r="B2217" s="203" t="s">
        <v>2673</v>
      </c>
      <c r="C2217" s="133">
        <v>396933497</v>
      </c>
      <c r="D2217" s="133">
        <v>161959749.59</v>
      </c>
    </row>
    <row r="2218" spans="2:4">
      <c r="B2218" s="204" t="s">
        <v>1653</v>
      </c>
      <c r="C2218" s="133">
        <v>6659723</v>
      </c>
      <c r="D2218" s="133">
        <v>2494717.25</v>
      </c>
    </row>
    <row r="2219" spans="2:4">
      <c r="B2219" s="203" t="s">
        <v>1654</v>
      </c>
      <c r="C2219" s="133">
        <v>6659723</v>
      </c>
      <c r="D2219" s="133">
        <v>2494717.25</v>
      </c>
    </row>
    <row r="2220" spans="2:4">
      <c r="B2220" s="204" t="s">
        <v>2845</v>
      </c>
      <c r="C2220" s="133">
        <v>91049733</v>
      </c>
      <c r="D2220" s="133">
        <v>36925793.93</v>
      </c>
    </row>
    <row r="2221" spans="2:4">
      <c r="B2221" s="203" t="s">
        <v>2674</v>
      </c>
      <c r="C2221" s="133">
        <v>91049733</v>
      </c>
      <c r="D2221" s="133">
        <v>36925793.93</v>
      </c>
    </row>
    <row r="2222" spans="2:4">
      <c r="B2222" s="204" t="s">
        <v>1655</v>
      </c>
      <c r="C2222" s="133">
        <v>6659723</v>
      </c>
      <c r="D2222" s="133">
        <v>2429732.63</v>
      </c>
    </row>
    <row r="2223" spans="2:4">
      <c r="B2223" s="203" t="s">
        <v>1656</v>
      </c>
      <c r="C2223" s="133">
        <v>6659723</v>
      </c>
      <c r="D2223" s="133">
        <v>2429732.63</v>
      </c>
    </row>
    <row r="2224" spans="2:4">
      <c r="B2224" s="204" t="s">
        <v>1657</v>
      </c>
      <c r="C2224" s="133">
        <v>11087637</v>
      </c>
      <c r="D2224" s="133">
        <v>1514684.21</v>
      </c>
    </row>
    <row r="2225" spans="2:4">
      <c r="B2225" s="203" t="s">
        <v>1658</v>
      </c>
      <c r="C2225" s="133">
        <v>11087637</v>
      </c>
      <c r="D2225" s="133">
        <v>1514684.21</v>
      </c>
    </row>
    <row r="2226" spans="2:4">
      <c r="B2226" s="204" t="s">
        <v>2846</v>
      </c>
      <c r="C2226" s="133">
        <v>6659723</v>
      </c>
      <c r="D2226" s="133">
        <v>1514684.21</v>
      </c>
    </row>
    <row r="2227" spans="2:4">
      <c r="B2227" s="203" t="s">
        <v>1659</v>
      </c>
      <c r="C2227" s="133">
        <v>6659723</v>
      </c>
      <c r="D2227" s="133">
        <v>1514684.21</v>
      </c>
    </row>
    <row r="2228" spans="2:4">
      <c r="B2228" s="204" t="s">
        <v>3689</v>
      </c>
      <c r="C2228" s="133">
        <v>0</v>
      </c>
      <c r="D2228" s="133">
        <v>1548434.44</v>
      </c>
    </row>
    <row r="2229" spans="2:4">
      <c r="B2229" s="203" t="s">
        <v>3688</v>
      </c>
      <c r="C2229" s="133">
        <v>0</v>
      </c>
      <c r="D2229" s="133">
        <v>1548434.44</v>
      </c>
    </row>
    <row r="2230" spans="2:4">
      <c r="B2230" s="204" t="s">
        <v>1660</v>
      </c>
      <c r="C2230" s="133">
        <v>6659723</v>
      </c>
      <c r="D2230" s="133">
        <v>1514684.21</v>
      </c>
    </row>
    <row r="2231" spans="2:4">
      <c r="B2231" s="203" t="s">
        <v>1661</v>
      </c>
      <c r="C2231" s="133">
        <v>6659723</v>
      </c>
      <c r="D2231" s="133">
        <v>1514684.21</v>
      </c>
    </row>
    <row r="2232" spans="2:4">
      <c r="B2232" s="204" t="s">
        <v>1662</v>
      </c>
      <c r="C2232" s="133">
        <v>6659723</v>
      </c>
      <c r="D2232" s="133">
        <v>1514684.21</v>
      </c>
    </row>
    <row r="2233" spans="2:4">
      <c r="B2233" s="203" t="s">
        <v>1663</v>
      </c>
      <c r="C2233" s="133">
        <v>6659723</v>
      </c>
      <c r="D2233" s="133">
        <v>1514684.21</v>
      </c>
    </row>
    <row r="2234" spans="2:4">
      <c r="B2234" s="204" t="s">
        <v>1664</v>
      </c>
      <c r="C2234" s="133">
        <v>11087637</v>
      </c>
      <c r="D2234" s="133">
        <v>2494717.25</v>
      </c>
    </row>
    <row r="2235" spans="2:4">
      <c r="B2235" s="203" t="s">
        <v>1665</v>
      </c>
      <c r="C2235" s="133">
        <v>11087637</v>
      </c>
      <c r="D2235" s="133">
        <v>2494717.25</v>
      </c>
    </row>
    <row r="2236" spans="2:4">
      <c r="B2236" s="204" t="s">
        <v>3008</v>
      </c>
      <c r="C2236" s="133">
        <v>43572933</v>
      </c>
      <c r="D2236" s="133">
        <v>31441154.539999999</v>
      </c>
    </row>
    <row r="2237" spans="2:4">
      <c r="B2237" s="203" t="s">
        <v>3009</v>
      </c>
      <c r="C2237" s="133">
        <v>43572933</v>
      </c>
      <c r="D2237" s="133">
        <v>31441154.539999999</v>
      </c>
    </row>
    <row r="2238" spans="2:4">
      <c r="B2238" s="204" t="s">
        <v>1666</v>
      </c>
      <c r="C2238" s="133">
        <v>6659723</v>
      </c>
      <c r="D2238" s="133">
        <v>1498436.31</v>
      </c>
    </row>
    <row r="2239" spans="2:4">
      <c r="B2239" s="203" t="s">
        <v>1667</v>
      </c>
      <c r="C2239" s="133">
        <v>6659723</v>
      </c>
      <c r="D2239" s="133">
        <v>1498436.31</v>
      </c>
    </row>
    <row r="2240" spans="2:4">
      <c r="B2240" s="204" t="s">
        <v>3010</v>
      </c>
      <c r="C2240" s="133">
        <v>67105995</v>
      </c>
      <c r="D2240" s="133">
        <v>55000000</v>
      </c>
    </row>
    <row r="2241" spans="2:4">
      <c r="B2241" s="203" t="s">
        <v>3011</v>
      </c>
      <c r="C2241" s="133">
        <v>67105995</v>
      </c>
      <c r="D2241" s="133">
        <v>55000000</v>
      </c>
    </row>
    <row r="2242" spans="2:4">
      <c r="B2242" s="204" t="s">
        <v>1668</v>
      </c>
      <c r="C2242" s="133">
        <v>6659723</v>
      </c>
      <c r="D2242" s="133">
        <v>1498436.31</v>
      </c>
    </row>
    <row r="2243" spans="2:4">
      <c r="B2243" s="203" t="s">
        <v>1669</v>
      </c>
      <c r="C2243" s="133">
        <v>6659723</v>
      </c>
      <c r="D2243" s="133">
        <v>1498436.31</v>
      </c>
    </row>
    <row r="2244" spans="2:4">
      <c r="B2244" s="204" t="s">
        <v>1670</v>
      </c>
      <c r="C2244" s="133">
        <v>4718384</v>
      </c>
      <c r="D2244" s="133">
        <v>1061635.44</v>
      </c>
    </row>
    <row r="2245" spans="2:4">
      <c r="B2245" s="203" t="s">
        <v>1671</v>
      </c>
      <c r="C2245" s="133">
        <v>4718384</v>
      </c>
      <c r="D2245" s="133">
        <v>1061635.44</v>
      </c>
    </row>
    <row r="2246" spans="2:4">
      <c r="B2246" s="204" t="s">
        <v>1672</v>
      </c>
      <c r="C2246" s="133">
        <v>11087637</v>
      </c>
      <c r="D2246" s="133">
        <v>2494717.25</v>
      </c>
    </row>
    <row r="2247" spans="2:4">
      <c r="B2247" s="203" t="s">
        <v>1673</v>
      </c>
      <c r="C2247" s="133">
        <v>11087637</v>
      </c>
      <c r="D2247" s="133">
        <v>2494717.25</v>
      </c>
    </row>
    <row r="2248" spans="2:4">
      <c r="B2248" s="204" t="s">
        <v>1674</v>
      </c>
      <c r="C2248" s="133">
        <v>11087637</v>
      </c>
      <c r="D2248" s="133">
        <v>0</v>
      </c>
    </row>
    <row r="2249" spans="2:4">
      <c r="B2249" s="203" t="s">
        <v>1675</v>
      </c>
      <c r="C2249" s="133">
        <v>11087637</v>
      </c>
      <c r="D2249" s="133">
        <v>0</v>
      </c>
    </row>
    <row r="2250" spans="2:4">
      <c r="B2250" s="204" t="s">
        <v>1676</v>
      </c>
      <c r="C2250" s="133">
        <v>6659723</v>
      </c>
      <c r="D2250" s="133">
        <v>0</v>
      </c>
    </row>
    <row r="2251" spans="2:4">
      <c r="B2251" s="203" t="s">
        <v>1677</v>
      </c>
      <c r="C2251" s="133">
        <v>6659723</v>
      </c>
      <c r="D2251" s="133">
        <v>0</v>
      </c>
    </row>
    <row r="2252" spans="2:4">
      <c r="B2252" s="204" t="s">
        <v>2847</v>
      </c>
      <c r="C2252" s="133">
        <v>6659723</v>
      </c>
      <c r="D2252" s="133">
        <v>0</v>
      </c>
    </row>
    <row r="2253" spans="2:4">
      <c r="B2253" s="203" t="s">
        <v>1678</v>
      </c>
      <c r="C2253" s="133">
        <v>6659723</v>
      </c>
      <c r="D2253" s="133">
        <v>0</v>
      </c>
    </row>
    <row r="2254" spans="2:4">
      <c r="B2254" s="204" t="s">
        <v>2848</v>
      </c>
      <c r="C2254" s="133">
        <v>72768636</v>
      </c>
      <c r="D2254" s="133">
        <v>50174592.420000002</v>
      </c>
    </row>
    <row r="2255" spans="2:4">
      <c r="B2255" s="203" t="s">
        <v>1100</v>
      </c>
      <c r="C2255" s="133">
        <v>72768636</v>
      </c>
      <c r="D2255" s="133">
        <v>50174592.420000002</v>
      </c>
    </row>
    <row r="2256" spans="2:4">
      <c r="B2256" s="204" t="s">
        <v>1679</v>
      </c>
      <c r="C2256" s="133">
        <v>11087637</v>
      </c>
      <c r="D2256" s="133">
        <v>0</v>
      </c>
    </row>
    <row r="2257" spans="2:4">
      <c r="B2257" s="203" t="s">
        <v>1680</v>
      </c>
      <c r="C2257" s="133">
        <v>11087637</v>
      </c>
      <c r="D2257" s="133">
        <v>0</v>
      </c>
    </row>
    <row r="2258" spans="2:4">
      <c r="B2258" s="204" t="s">
        <v>1681</v>
      </c>
      <c r="C2258" s="133">
        <v>6659723</v>
      </c>
      <c r="D2258" s="133">
        <v>0</v>
      </c>
    </row>
    <row r="2259" spans="2:4">
      <c r="B2259" s="203" t="s">
        <v>1682</v>
      </c>
      <c r="C2259" s="133">
        <v>6659723</v>
      </c>
      <c r="D2259" s="133">
        <v>0</v>
      </c>
    </row>
    <row r="2260" spans="2:4">
      <c r="B2260" s="204" t="s">
        <v>1683</v>
      </c>
      <c r="C2260" s="133">
        <v>11087637</v>
      </c>
      <c r="D2260" s="133">
        <v>0</v>
      </c>
    </row>
    <row r="2261" spans="2:4">
      <c r="B2261" s="203" t="s">
        <v>1684</v>
      </c>
      <c r="C2261" s="133">
        <v>11087637</v>
      </c>
      <c r="D2261" s="133">
        <v>0</v>
      </c>
    </row>
    <row r="2262" spans="2:4">
      <c r="B2262" s="204" t="s">
        <v>1685</v>
      </c>
      <c r="C2262" s="133">
        <v>4718384</v>
      </c>
      <c r="D2262" s="133">
        <v>0</v>
      </c>
    </row>
    <row r="2263" spans="2:4">
      <c r="B2263" s="203" t="s">
        <v>1686</v>
      </c>
      <c r="C2263" s="133">
        <v>4718384</v>
      </c>
      <c r="D2263" s="133">
        <v>0</v>
      </c>
    </row>
    <row r="2264" spans="2:4">
      <c r="B2264" s="204" t="s">
        <v>3441</v>
      </c>
      <c r="C2264" s="133">
        <v>0</v>
      </c>
      <c r="D2264" s="133">
        <v>2522402.6</v>
      </c>
    </row>
    <row r="2265" spans="2:4">
      <c r="B2265" s="203" t="s">
        <v>3442</v>
      </c>
      <c r="C2265" s="133">
        <v>0</v>
      </c>
      <c r="D2265" s="133">
        <v>2522402.6</v>
      </c>
    </row>
    <row r="2266" spans="2:4">
      <c r="B2266" s="204" t="s">
        <v>1687</v>
      </c>
      <c r="C2266" s="133">
        <v>4718384</v>
      </c>
      <c r="D2266" s="133">
        <v>0</v>
      </c>
    </row>
    <row r="2267" spans="2:4">
      <c r="B2267" s="203" t="s">
        <v>1688</v>
      </c>
      <c r="C2267" s="133">
        <v>4718384</v>
      </c>
      <c r="D2267" s="133">
        <v>0</v>
      </c>
    </row>
    <row r="2268" spans="2:4">
      <c r="B2268" s="204" t="s">
        <v>1689</v>
      </c>
      <c r="C2268" s="133">
        <v>11087637</v>
      </c>
      <c r="D2268" s="133">
        <v>0</v>
      </c>
    </row>
    <row r="2269" spans="2:4">
      <c r="B2269" s="203" t="s">
        <v>1690</v>
      </c>
      <c r="C2269" s="133">
        <v>11087637</v>
      </c>
      <c r="D2269" s="133">
        <v>0</v>
      </c>
    </row>
    <row r="2270" spans="2:4">
      <c r="B2270" s="204" t="s">
        <v>1691</v>
      </c>
      <c r="C2270" s="133">
        <v>4718384</v>
      </c>
      <c r="D2270" s="133">
        <v>1078230.45</v>
      </c>
    </row>
    <row r="2271" spans="2:4">
      <c r="B2271" s="203" t="s">
        <v>1692</v>
      </c>
      <c r="C2271" s="133">
        <v>4718384</v>
      </c>
      <c r="D2271" s="133">
        <v>1078230.45</v>
      </c>
    </row>
    <row r="2272" spans="2:4">
      <c r="B2272" s="204" t="s">
        <v>2849</v>
      </c>
      <c r="C2272" s="133">
        <v>11087637</v>
      </c>
      <c r="D2272" s="133">
        <v>2528501.7200000002</v>
      </c>
    </row>
    <row r="2273" spans="2:4">
      <c r="B2273" s="203" t="s">
        <v>1693</v>
      </c>
      <c r="C2273" s="133">
        <v>11087637</v>
      </c>
      <c r="D2273" s="133">
        <v>2528501.7200000002</v>
      </c>
    </row>
    <row r="2274" spans="2:4">
      <c r="B2274" s="204" t="s">
        <v>484</v>
      </c>
      <c r="C2274" s="133">
        <v>684390</v>
      </c>
      <c r="D2274" s="133">
        <v>1011467.94</v>
      </c>
    </row>
    <row r="2275" spans="2:4">
      <c r="B2275" s="203" t="s">
        <v>831</v>
      </c>
      <c r="C2275" s="133">
        <v>684390</v>
      </c>
      <c r="D2275" s="133">
        <v>1011467.94</v>
      </c>
    </row>
    <row r="2276" spans="2:4">
      <c r="B2276" s="204" t="s">
        <v>2850</v>
      </c>
      <c r="C2276" s="133">
        <v>6659723</v>
      </c>
      <c r="D2276" s="133">
        <v>1481645.34</v>
      </c>
    </row>
    <row r="2277" spans="2:4">
      <c r="B2277" s="203" t="s">
        <v>1694</v>
      </c>
      <c r="C2277" s="133">
        <v>6659723</v>
      </c>
      <c r="D2277" s="133">
        <v>1481645.34</v>
      </c>
    </row>
    <row r="2278" spans="2:4">
      <c r="B2278" s="204" t="s">
        <v>1695</v>
      </c>
      <c r="C2278" s="133">
        <v>6659723</v>
      </c>
      <c r="D2278" s="133">
        <v>1481644.14</v>
      </c>
    </row>
    <row r="2279" spans="2:4">
      <c r="B2279" s="203" t="s">
        <v>1696</v>
      </c>
      <c r="C2279" s="133">
        <v>6659723</v>
      </c>
      <c r="D2279" s="133">
        <v>1481644.14</v>
      </c>
    </row>
    <row r="2280" spans="2:4">
      <c r="B2280" s="204" t="s">
        <v>1697</v>
      </c>
      <c r="C2280" s="133">
        <v>6659723</v>
      </c>
      <c r="D2280" s="133">
        <v>0</v>
      </c>
    </row>
    <row r="2281" spans="2:4">
      <c r="B2281" s="203" t="s">
        <v>1698</v>
      </c>
      <c r="C2281" s="133">
        <v>6659723</v>
      </c>
      <c r="D2281" s="133">
        <v>0</v>
      </c>
    </row>
    <row r="2282" spans="2:4">
      <c r="B2282" s="204" t="s">
        <v>2851</v>
      </c>
      <c r="C2282" s="133">
        <v>6659723</v>
      </c>
      <c r="D2282" s="133">
        <v>0</v>
      </c>
    </row>
    <row r="2283" spans="2:4">
      <c r="B2283" s="203" t="s">
        <v>1699</v>
      </c>
      <c r="C2283" s="133">
        <v>6659723</v>
      </c>
      <c r="D2283" s="133">
        <v>0</v>
      </c>
    </row>
    <row r="2284" spans="2:4">
      <c r="B2284" s="204" t="s">
        <v>485</v>
      </c>
      <c r="C2284" s="133">
        <v>2596334</v>
      </c>
      <c r="D2284" s="133">
        <v>2043312.82</v>
      </c>
    </row>
    <row r="2285" spans="2:4">
      <c r="B2285" s="203" t="s">
        <v>832</v>
      </c>
      <c r="C2285" s="133">
        <v>2596334</v>
      </c>
      <c r="D2285" s="133">
        <v>2043312.82</v>
      </c>
    </row>
    <row r="2286" spans="2:4">
      <c r="B2286" s="204" t="s">
        <v>2852</v>
      </c>
      <c r="C2286" s="133">
        <v>11087637</v>
      </c>
      <c r="D2286" s="133">
        <v>0</v>
      </c>
    </row>
    <row r="2287" spans="2:4">
      <c r="B2287" s="203" t="s">
        <v>1700</v>
      </c>
      <c r="C2287" s="133">
        <v>11087637</v>
      </c>
      <c r="D2287" s="133">
        <v>0</v>
      </c>
    </row>
    <row r="2288" spans="2:4">
      <c r="B2288" s="204" t="s">
        <v>3512</v>
      </c>
      <c r="C2288" s="133">
        <v>0</v>
      </c>
      <c r="D2288" s="133">
        <v>353173.43</v>
      </c>
    </row>
    <row r="2289" spans="2:4">
      <c r="B2289" s="203" t="s">
        <v>3513</v>
      </c>
      <c r="C2289" s="133">
        <v>0</v>
      </c>
      <c r="D2289" s="133">
        <v>353173.43</v>
      </c>
    </row>
    <row r="2290" spans="2:4">
      <c r="B2290" s="204" t="s">
        <v>2853</v>
      </c>
      <c r="C2290" s="133">
        <v>6659723</v>
      </c>
      <c r="D2290" s="133">
        <v>0</v>
      </c>
    </row>
    <row r="2291" spans="2:4">
      <c r="B2291" s="203" t="s">
        <v>1701</v>
      </c>
      <c r="C2291" s="133">
        <v>6659723</v>
      </c>
      <c r="D2291" s="133">
        <v>0</v>
      </c>
    </row>
    <row r="2292" spans="2:4">
      <c r="B2292" s="204" t="s">
        <v>486</v>
      </c>
      <c r="C2292" s="133">
        <v>1333451</v>
      </c>
      <c r="D2292" s="133">
        <v>3645433.7800000003</v>
      </c>
    </row>
    <row r="2293" spans="2:4">
      <c r="B2293" s="203" t="s">
        <v>833</v>
      </c>
      <c r="C2293" s="133">
        <v>1333451</v>
      </c>
      <c r="D2293" s="133">
        <v>3645433.7800000003</v>
      </c>
    </row>
    <row r="2294" spans="2:4">
      <c r="B2294" s="204" t="s">
        <v>2854</v>
      </c>
      <c r="C2294" s="133">
        <v>6659723</v>
      </c>
      <c r="D2294" s="133">
        <v>1481646.54</v>
      </c>
    </row>
    <row r="2295" spans="2:4">
      <c r="B2295" s="203" t="s">
        <v>1702</v>
      </c>
      <c r="C2295" s="133">
        <v>6659723</v>
      </c>
      <c r="D2295" s="133">
        <v>1481646.54</v>
      </c>
    </row>
    <row r="2296" spans="2:4">
      <c r="B2296" s="204" t="s">
        <v>3514</v>
      </c>
      <c r="C2296" s="133">
        <v>0</v>
      </c>
      <c r="D2296" s="133">
        <v>342272.07</v>
      </c>
    </row>
    <row r="2297" spans="2:4">
      <c r="B2297" s="203" t="s">
        <v>3515</v>
      </c>
      <c r="C2297" s="133">
        <v>0</v>
      </c>
      <c r="D2297" s="133">
        <v>342272.07</v>
      </c>
    </row>
    <row r="2298" spans="2:4">
      <c r="B2298" s="204" t="s">
        <v>1703</v>
      </c>
      <c r="C2298" s="133">
        <v>6659723</v>
      </c>
      <c r="D2298" s="133">
        <v>0</v>
      </c>
    </row>
    <row r="2299" spans="2:4">
      <c r="B2299" s="203" t="s">
        <v>1704</v>
      </c>
      <c r="C2299" s="133">
        <v>6659723</v>
      </c>
      <c r="D2299" s="133">
        <v>0</v>
      </c>
    </row>
    <row r="2300" spans="2:4">
      <c r="B2300" s="204" t="s">
        <v>3443</v>
      </c>
      <c r="C2300" s="133">
        <v>0</v>
      </c>
      <c r="D2300" s="133">
        <v>0</v>
      </c>
    </row>
    <row r="2301" spans="2:4">
      <c r="B2301" s="203" t="s">
        <v>3444</v>
      </c>
      <c r="C2301" s="133">
        <v>0</v>
      </c>
      <c r="D2301" s="133">
        <v>0</v>
      </c>
    </row>
    <row r="2302" spans="2:4">
      <c r="B2302" s="205" t="s">
        <v>283</v>
      </c>
      <c r="C2302" s="135">
        <v>157412567</v>
      </c>
      <c r="D2302" s="135">
        <v>0</v>
      </c>
    </row>
    <row r="2303" spans="2:4">
      <c r="B2303" s="204" t="s">
        <v>3275</v>
      </c>
      <c r="C2303" s="133">
        <v>71271768</v>
      </c>
      <c r="D2303" s="133">
        <v>0</v>
      </c>
    </row>
    <row r="2304" spans="2:4">
      <c r="B2304" s="203" t="s">
        <v>2551</v>
      </c>
      <c r="C2304" s="133">
        <v>71271768</v>
      </c>
      <c r="D2304" s="133">
        <v>0</v>
      </c>
    </row>
    <row r="2305" spans="2:4">
      <c r="B2305" s="204" t="s">
        <v>2575</v>
      </c>
      <c r="C2305" s="133">
        <v>86140799</v>
      </c>
      <c r="D2305" s="133">
        <v>0</v>
      </c>
    </row>
    <row r="2306" spans="2:4">
      <c r="B2306" s="203" t="s">
        <v>2576</v>
      </c>
      <c r="C2306" s="133">
        <v>86140799</v>
      </c>
      <c r="D2306" s="133">
        <v>0</v>
      </c>
    </row>
    <row r="2307" spans="2:4">
      <c r="B2307" s="204" t="s">
        <v>3516</v>
      </c>
      <c r="C2307" s="133">
        <v>0</v>
      </c>
      <c r="D2307" s="133">
        <v>0</v>
      </c>
    </row>
    <row r="2308" spans="2:4">
      <c r="B2308" s="203" t="s">
        <v>3517</v>
      </c>
      <c r="C2308" s="133">
        <v>0</v>
      </c>
      <c r="D2308" s="133">
        <v>0</v>
      </c>
    </row>
    <row r="2309" spans="2:4">
      <c r="B2309" s="206" t="s">
        <v>293</v>
      </c>
      <c r="C2309" s="133">
        <v>748337412</v>
      </c>
      <c r="D2309" s="133">
        <v>160691000.70999998</v>
      </c>
    </row>
    <row r="2310" spans="2:4">
      <c r="B2310" s="205" t="s">
        <v>281</v>
      </c>
      <c r="C2310" s="135">
        <v>589437831</v>
      </c>
      <c r="D2310" s="135">
        <v>100451152.42999999</v>
      </c>
    </row>
    <row r="2311" spans="2:4">
      <c r="B2311" s="204" t="s">
        <v>1365</v>
      </c>
      <c r="C2311" s="133">
        <v>11075727</v>
      </c>
      <c r="D2311" s="133">
        <v>0</v>
      </c>
    </row>
    <row r="2312" spans="2:4">
      <c r="B2312" s="203" t="s">
        <v>1366</v>
      </c>
      <c r="C2312" s="133">
        <v>11075727</v>
      </c>
      <c r="D2312" s="133">
        <v>0</v>
      </c>
    </row>
    <row r="2313" spans="2:4">
      <c r="B2313" s="204" t="s">
        <v>2855</v>
      </c>
      <c r="C2313" s="133">
        <v>11075727</v>
      </c>
      <c r="D2313" s="133">
        <v>0</v>
      </c>
    </row>
    <row r="2314" spans="2:4">
      <c r="B2314" s="203" t="s">
        <v>1367</v>
      </c>
      <c r="C2314" s="133">
        <v>11075727</v>
      </c>
      <c r="D2314" s="133">
        <v>0</v>
      </c>
    </row>
    <row r="2315" spans="2:4">
      <c r="B2315" s="204" t="s">
        <v>487</v>
      </c>
      <c r="C2315" s="133">
        <v>6462128</v>
      </c>
      <c r="D2315" s="133">
        <v>6138888.2800000003</v>
      </c>
    </row>
    <row r="2316" spans="2:4">
      <c r="B2316" s="203" t="s">
        <v>834</v>
      </c>
      <c r="C2316" s="133">
        <v>6462128</v>
      </c>
      <c r="D2316" s="133">
        <v>6138888.2800000003</v>
      </c>
    </row>
    <row r="2317" spans="2:4">
      <c r="B2317" s="204" t="s">
        <v>2856</v>
      </c>
      <c r="C2317" s="133">
        <v>11075727</v>
      </c>
      <c r="D2317" s="133">
        <v>0</v>
      </c>
    </row>
    <row r="2318" spans="2:4">
      <c r="B2318" s="203" t="s">
        <v>1368</v>
      </c>
      <c r="C2318" s="133">
        <v>11075727</v>
      </c>
      <c r="D2318" s="133">
        <v>0</v>
      </c>
    </row>
    <row r="2319" spans="2:4">
      <c r="B2319" s="204" t="s">
        <v>488</v>
      </c>
      <c r="C2319" s="133">
        <v>2393489</v>
      </c>
      <c r="D2319" s="133">
        <v>1462934.19</v>
      </c>
    </row>
    <row r="2320" spans="2:4">
      <c r="B2320" s="203" t="s">
        <v>835</v>
      </c>
      <c r="C2320" s="133">
        <v>2393489</v>
      </c>
      <c r="D2320" s="133">
        <v>1462934.19</v>
      </c>
    </row>
    <row r="2321" spans="2:4">
      <c r="B2321" s="204" t="s">
        <v>2857</v>
      </c>
      <c r="C2321" s="133">
        <v>11070175</v>
      </c>
      <c r="D2321" s="133">
        <v>0</v>
      </c>
    </row>
    <row r="2322" spans="2:4">
      <c r="B2322" s="203" t="s">
        <v>1369</v>
      </c>
      <c r="C2322" s="133">
        <v>11070175</v>
      </c>
      <c r="D2322" s="133">
        <v>0</v>
      </c>
    </row>
    <row r="2323" spans="2:4">
      <c r="B2323" s="204" t="s">
        <v>489</v>
      </c>
      <c r="C2323" s="133">
        <v>4317004</v>
      </c>
      <c r="D2323" s="133">
        <v>1914479.54</v>
      </c>
    </row>
    <row r="2324" spans="2:4">
      <c r="B2324" s="203" t="s">
        <v>836</v>
      </c>
      <c r="C2324" s="133">
        <v>4317004</v>
      </c>
      <c r="D2324" s="133">
        <v>1914479.54</v>
      </c>
    </row>
    <row r="2325" spans="2:4">
      <c r="B2325" s="204" t="s">
        <v>2858</v>
      </c>
      <c r="C2325" s="133">
        <v>6582165</v>
      </c>
      <c r="D2325" s="133">
        <v>0</v>
      </c>
    </row>
    <row r="2326" spans="2:4">
      <c r="B2326" s="203" t="s">
        <v>1370</v>
      </c>
      <c r="C2326" s="133">
        <v>6582165</v>
      </c>
      <c r="D2326" s="133">
        <v>0</v>
      </c>
    </row>
    <row r="2327" spans="2:4">
      <c r="B2327" s="204" t="s">
        <v>490</v>
      </c>
      <c r="C2327" s="133">
        <v>4317004</v>
      </c>
      <c r="D2327" s="133">
        <v>3272007.5</v>
      </c>
    </row>
    <row r="2328" spans="2:4">
      <c r="B2328" s="203" t="s">
        <v>837</v>
      </c>
      <c r="C2328" s="133">
        <v>4317004</v>
      </c>
      <c r="D2328" s="133">
        <v>3272007.5</v>
      </c>
    </row>
    <row r="2329" spans="2:4">
      <c r="B2329" s="204" t="s">
        <v>2859</v>
      </c>
      <c r="C2329" s="133">
        <v>12351078</v>
      </c>
      <c r="D2329" s="133">
        <v>4951665.07</v>
      </c>
    </row>
    <row r="2330" spans="2:4">
      <c r="B2330" s="203" t="s">
        <v>1064</v>
      </c>
      <c r="C2330" s="133">
        <v>12351078</v>
      </c>
      <c r="D2330" s="133">
        <v>4951665.07</v>
      </c>
    </row>
    <row r="2331" spans="2:4">
      <c r="B2331" s="204" t="s">
        <v>2860</v>
      </c>
      <c r="C2331" s="133">
        <v>6582165</v>
      </c>
      <c r="D2331" s="133">
        <v>0</v>
      </c>
    </row>
    <row r="2332" spans="2:4">
      <c r="B2332" s="203" t="s">
        <v>1371</v>
      </c>
      <c r="C2332" s="133">
        <v>6582165</v>
      </c>
      <c r="D2332" s="133">
        <v>0</v>
      </c>
    </row>
    <row r="2333" spans="2:4">
      <c r="B2333" s="204" t="s">
        <v>4048</v>
      </c>
      <c r="C2333" s="133">
        <v>0</v>
      </c>
      <c r="D2333" s="133">
        <v>0</v>
      </c>
    </row>
    <row r="2334" spans="2:4">
      <c r="B2334" s="203" t="s">
        <v>4047</v>
      </c>
      <c r="C2334" s="133">
        <v>0</v>
      </c>
      <c r="D2334" s="133">
        <v>0</v>
      </c>
    </row>
    <row r="2335" spans="2:4">
      <c r="B2335" s="204" t="s">
        <v>1372</v>
      </c>
      <c r="C2335" s="133">
        <v>6582165</v>
      </c>
      <c r="D2335" s="133">
        <v>0</v>
      </c>
    </row>
    <row r="2336" spans="2:4">
      <c r="B2336" s="203" t="s">
        <v>1373</v>
      </c>
      <c r="C2336" s="133">
        <v>6582165</v>
      </c>
      <c r="D2336" s="133">
        <v>0</v>
      </c>
    </row>
    <row r="2337" spans="2:4">
      <c r="B2337" s="204" t="s">
        <v>491</v>
      </c>
      <c r="C2337" s="133">
        <v>649163</v>
      </c>
      <c r="D2337" s="133">
        <v>0</v>
      </c>
    </row>
    <row r="2338" spans="2:4">
      <c r="B2338" s="203" t="s">
        <v>838</v>
      </c>
      <c r="C2338" s="133">
        <v>649163</v>
      </c>
      <c r="D2338" s="133">
        <v>0</v>
      </c>
    </row>
    <row r="2339" spans="2:4">
      <c r="B2339" s="204" t="s">
        <v>3565</v>
      </c>
      <c r="C2339" s="133">
        <v>0</v>
      </c>
      <c r="D2339" s="133">
        <v>0</v>
      </c>
    </row>
    <row r="2340" spans="2:4">
      <c r="B2340" s="203" t="s">
        <v>3564</v>
      </c>
      <c r="C2340" s="133">
        <v>0</v>
      </c>
      <c r="D2340" s="133">
        <v>0</v>
      </c>
    </row>
    <row r="2341" spans="2:4">
      <c r="B2341" s="204" t="s">
        <v>2675</v>
      </c>
      <c r="C2341" s="133">
        <v>19636158</v>
      </c>
      <c r="D2341" s="133">
        <v>2001886.44</v>
      </c>
    </row>
    <row r="2342" spans="2:4">
      <c r="B2342" s="203" t="s">
        <v>2676</v>
      </c>
      <c r="C2342" s="133">
        <v>19636158</v>
      </c>
      <c r="D2342" s="133">
        <v>2001886.44</v>
      </c>
    </row>
    <row r="2343" spans="2:4">
      <c r="B2343" s="204" t="s">
        <v>2677</v>
      </c>
      <c r="C2343" s="133">
        <v>72864945</v>
      </c>
      <c r="D2343" s="133">
        <v>26322814.609999999</v>
      </c>
    </row>
    <row r="2344" spans="2:4">
      <c r="B2344" s="203" t="s">
        <v>2678</v>
      </c>
      <c r="C2344" s="133">
        <v>72864945</v>
      </c>
      <c r="D2344" s="133">
        <v>26322814.609999999</v>
      </c>
    </row>
    <row r="2345" spans="2:4">
      <c r="B2345" s="204" t="s">
        <v>1944</v>
      </c>
      <c r="C2345" s="133">
        <v>8000000</v>
      </c>
      <c r="D2345" s="133">
        <v>3600031.86</v>
      </c>
    </row>
    <row r="2346" spans="2:4">
      <c r="B2346" s="203" t="s">
        <v>1945</v>
      </c>
      <c r="C2346" s="133">
        <v>8000000</v>
      </c>
      <c r="D2346" s="133">
        <v>3600031.86</v>
      </c>
    </row>
    <row r="2347" spans="2:4">
      <c r="B2347" s="204" t="s">
        <v>492</v>
      </c>
      <c r="C2347" s="133">
        <v>16000000</v>
      </c>
      <c r="D2347" s="133">
        <v>0</v>
      </c>
    </row>
    <row r="2348" spans="2:4">
      <c r="B2348" s="203" t="s">
        <v>839</v>
      </c>
      <c r="C2348" s="133">
        <v>16000000</v>
      </c>
      <c r="D2348" s="133">
        <v>0</v>
      </c>
    </row>
    <row r="2349" spans="2:4">
      <c r="B2349" s="204" t="s">
        <v>1456</v>
      </c>
      <c r="C2349" s="133">
        <v>4785373</v>
      </c>
      <c r="D2349" s="133">
        <v>0</v>
      </c>
    </row>
    <row r="2350" spans="2:4">
      <c r="B2350" s="203" t="s">
        <v>1457</v>
      </c>
      <c r="C2350" s="133">
        <v>4785373</v>
      </c>
      <c r="D2350" s="133">
        <v>0</v>
      </c>
    </row>
    <row r="2351" spans="2:4">
      <c r="B2351" s="204" t="s">
        <v>1458</v>
      </c>
      <c r="C2351" s="133">
        <v>6755494</v>
      </c>
      <c r="D2351" s="133">
        <v>0</v>
      </c>
    </row>
    <row r="2352" spans="2:4">
      <c r="B2352" s="203" t="s">
        <v>1459</v>
      </c>
      <c r="C2352" s="133">
        <v>6755494</v>
      </c>
      <c r="D2352" s="133">
        <v>0</v>
      </c>
    </row>
    <row r="2353" spans="2:4">
      <c r="B2353" s="204" t="s">
        <v>1460</v>
      </c>
      <c r="C2353" s="133">
        <v>6755494</v>
      </c>
      <c r="D2353" s="133">
        <v>0</v>
      </c>
    </row>
    <row r="2354" spans="2:4">
      <c r="B2354" s="203" t="s">
        <v>1461</v>
      </c>
      <c r="C2354" s="133">
        <v>6755494</v>
      </c>
      <c r="D2354" s="133">
        <v>0</v>
      </c>
    </row>
    <row r="2355" spans="2:4">
      <c r="B2355" s="204" t="s">
        <v>1462</v>
      </c>
      <c r="C2355" s="133">
        <v>4785373</v>
      </c>
      <c r="D2355" s="133">
        <v>0</v>
      </c>
    </row>
    <row r="2356" spans="2:4">
      <c r="B2356" s="203" t="s">
        <v>1463</v>
      </c>
      <c r="C2356" s="133">
        <v>4785373</v>
      </c>
      <c r="D2356" s="133">
        <v>0</v>
      </c>
    </row>
    <row r="2357" spans="2:4">
      <c r="B2357" s="204" t="s">
        <v>1464</v>
      </c>
      <c r="C2357" s="133">
        <v>6755494</v>
      </c>
      <c r="D2357" s="133">
        <v>1504802.82</v>
      </c>
    </row>
    <row r="2358" spans="2:4">
      <c r="B2358" s="203" t="s">
        <v>1465</v>
      </c>
      <c r="C2358" s="133">
        <v>6755494</v>
      </c>
      <c r="D2358" s="133">
        <v>1504802.82</v>
      </c>
    </row>
    <row r="2359" spans="2:4">
      <c r="B2359" s="204" t="s">
        <v>1466</v>
      </c>
      <c r="C2359" s="133">
        <v>4785373</v>
      </c>
      <c r="D2359" s="133">
        <v>1175316.6599999999</v>
      </c>
    </row>
    <row r="2360" spans="2:4">
      <c r="B2360" s="203" t="s">
        <v>1467</v>
      </c>
      <c r="C2360" s="133">
        <v>4785373</v>
      </c>
      <c r="D2360" s="133">
        <v>1175316.6599999999</v>
      </c>
    </row>
    <row r="2361" spans="2:4">
      <c r="B2361" s="204" t="s">
        <v>1468</v>
      </c>
      <c r="C2361" s="133">
        <v>11249055</v>
      </c>
      <c r="D2361" s="133">
        <v>2429693.39</v>
      </c>
    </row>
    <row r="2362" spans="2:4">
      <c r="B2362" s="203" t="s">
        <v>1469</v>
      </c>
      <c r="C2362" s="133">
        <v>11249055</v>
      </c>
      <c r="D2362" s="133">
        <v>2429693.39</v>
      </c>
    </row>
    <row r="2363" spans="2:4">
      <c r="B2363" s="204" t="s">
        <v>1705</v>
      </c>
      <c r="C2363" s="133">
        <v>4785373</v>
      </c>
      <c r="D2363" s="133">
        <v>1175316.6599999999</v>
      </c>
    </row>
    <row r="2364" spans="2:4">
      <c r="B2364" s="203" t="s">
        <v>1706</v>
      </c>
      <c r="C2364" s="133">
        <v>4785373</v>
      </c>
      <c r="D2364" s="133">
        <v>1175316.6599999999</v>
      </c>
    </row>
    <row r="2365" spans="2:4">
      <c r="B2365" s="204" t="s">
        <v>2861</v>
      </c>
      <c r="C2365" s="133">
        <v>6755494</v>
      </c>
      <c r="D2365" s="133">
        <v>1504802.81</v>
      </c>
    </row>
    <row r="2366" spans="2:4">
      <c r="B2366" s="203" t="s">
        <v>1707</v>
      </c>
      <c r="C2366" s="133">
        <v>6755494</v>
      </c>
      <c r="D2366" s="133">
        <v>1504802.81</v>
      </c>
    </row>
    <row r="2367" spans="2:4">
      <c r="B2367" s="204" t="s">
        <v>493</v>
      </c>
      <c r="C2367" s="133">
        <v>3466653</v>
      </c>
      <c r="D2367" s="133">
        <v>3895872.84</v>
      </c>
    </row>
    <row r="2368" spans="2:4">
      <c r="B2368" s="203" t="s">
        <v>840</v>
      </c>
      <c r="C2368" s="133">
        <v>3466653</v>
      </c>
      <c r="D2368" s="133">
        <v>3895872.84</v>
      </c>
    </row>
    <row r="2369" spans="2:4">
      <c r="B2369" s="204" t="s">
        <v>2862</v>
      </c>
      <c r="C2369" s="133">
        <v>6755494</v>
      </c>
      <c r="D2369" s="133">
        <v>0</v>
      </c>
    </row>
    <row r="2370" spans="2:4">
      <c r="B2370" s="203" t="s">
        <v>1708</v>
      </c>
      <c r="C2370" s="133">
        <v>6755494</v>
      </c>
      <c r="D2370" s="133">
        <v>0</v>
      </c>
    </row>
    <row r="2371" spans="2:4">
      <c r="B2371" s="204" t="s">
        <v>494</v>
      </c>
      <c r="C2371" s="133">
        <v>3907520</v>
      </c>
      <c r="D2371" s="133">
        <v>0</v>
      </c>
    </row>
    <row r="2372" spans="2:4">
      <c r="B2372" s="203" t="s">
        <v>841</v>
      </c>
      <c r="C2372" s="133">
        <v>3907520</v>
      </c>
      <c r="D2372" s="133">
        <v>0</v>
      </c>
    </row>
    <row r="2373" spans="2:4">
      <c r="B2373" s="204" t="s">
        <v>2863</v>
      </c>
      <c r="C2373" s="133">
        <v>1602705</v>
      </c>
      <c r="D2373" s="133">
        <v>0</v>
      </c>
    </row>
    <row r="2374" spans="2:4">
      <c r="B2374" s="203" t="s">
        <v>842</v>
      </c>
      <c r="C2374" s="133">
        <v>1602705</v>
      </c>
      <c r="D2374" s="133">
        <v>0</v>
      </c>
    </row>
    <row r="2375" spans="2:4">
      <c r="B2375" s="204" t="s">
        <v>1709</v>
      </c>
      <c r="C2375" s="133">
        <v>4785373</v>
      </c>
      <c r="D2375" s="133">
        <v>0</v>
      </c>
    </row>
    <row r="2376" spans="2:4">
      <c r="B2376" s="203" t="s">
        <v>1710</v>
      </c>
      <c r="C2376" s="133">
        <v>4785373</v>
      </c>
      <c r="D2376" s="133">
        <v>0</v>
      </c>
    </row>
    <row r="2377" spans="2:4">
      <c r="B2377" s="204" t="s">
        <v>2864</v>
      </c>
      <c r="C2377" s="133">
        <v>6755494</v>
      </c>
      <c r="D2377" s="133">
        <v>0</v>
      </c>
    </row>
    <row r="2378" spans="2:4">
      <c r="B2378" s="203" t="s">
        <v>1711</v>
      </c>
      <c r="C2378" s="133">
        <v>6755494</v>
      </c>
      <c r="D2378" s="133">
        <v>0</v>
      </c>
    </row>
    <row r="2379" spans="2:4">
      <c r="B2379" s="204" t="s">
        <v>3518</v>
      </c>
      <c r="C2379" s="133">
        <v>0</v>
      </c>
      <c r="D2379" s="133">
        <v>11678840.99</v>
      </c>
    </row>
    <row r="2380" spans="2:4">
      <c r="B2380" s="203" t="s">
        <v>3519</v>
      </c>
      <c r="C2380" s="133">
        <v>0</v>
      </c>
      <c r="D2380" s="133">
        <v>11678840.99</v>
      </c>
    </row>
    <row r="2381" spans="2:4">
      <c r="B2381" s="204" t="s">
        <v>2865</v>
      </c>
      <c r="C2381" s="133">
        <v>4785373</v>
      </c>
      <c r="D2381" s="133">
        <v>0</v>
      </c>
    </row>
    <row r="2382" spans="2:4">
      <c r="B2382" s="203" t="s">
        <v>1712</v>
      </c>
      <c r="C2382" s="133">
        <v>4785373</v>
      </c>
      <c r="D2382" s="133">
        <v>0</v>
      </c>
    </row>
    <row r="2383" spans="2:4">
      <c r="B2383" s="204" t="s">
        <v>495</v>
      </c>
      <c r="C2383" s="133">
        <v>3612275</v>
      </c>
      <c r="D2383" s="133">
        <v>0</v>
      </c>
    </row>
    <row r="2384" spans="2:4">
      <c r="B2384" s="203" t="s">
        <v>843</v>
      </c>
      <c r="C2384" s="133">
        <v>3612275</v>
      </c>
      <c r="D2384" s="133">
        <v>0</v>
      </c>
    </row>
    <row r="2385" spans="2:4">
      <c r="B2385" s="204" t="s">
        <v>1713</v>
      </c>
      <c r="C2385" s="133">
        <v>4785373</v>
      </c>
      <c r="D2385" s="133">
        <v>0</v>
      </c>
    </row>
    <row r="2386" spans="2:4">
      <c r="B2386" s="203" t="s">
        <v>1714</v>
      </c>
      <c r="C2386" s="133">
        <v>4785373</v>
      </c>
      <c r="D2386" s="133">
        <v>0</v>
      </c>
    </row>
    <row r="2387" spans="2:4">
      <c r="B2387" s="204" t="s">
        <v>1715</v>
      </c>
      <c r="C2387" s="133">
        <v>11249055</v>
      </c>
      <c r="D2387" s="133">
        <v>0</v>
      </c>
    </row>
    <row r="2388" spans="2:4">
      <c r="B2388" s="203" t="s">
        <v>1716</v>
      </c>
      <c r="C2388" s="133">
        <v>11249055</v>
      </c>
      <c r="D2388" s="133">
        <v>0</v>
      </c>
    </row>
    <row r="2389" spans="2:4">
      <c r="B2389" s="204" t="s">
        <v>1717</v>
      </c>
      <c r="C2389" s="133">
        <v>4785373</v>
      </c>
      <c r="D2389" s="133">
        <v>0</v>
      </c>
    </row>
    <row r="2390" spans="2:4">
      <c r="B2390" s="203" t="s">
        <v>1718</v>
      </c>
      <c r="C2390" s="133">
        <v>4785373</v>
      </c>
      <c r="D2390" s="133">
        <v>0</v>
      </c>
    </row>
    <row r="2391" spans="2:4">
      <c r="B2391" s="204" t="s">
        <v>1719</v>
      </c>
      <c r="C2391" s="133">
        <v>4785373</v>
      </c>
      <c r="D2391" s="133">
        <v>0</v>
      </c>
    </row>
    <row r="2392" spans="2:4">
      <c r="B2392" s="203" t="s">
        <v>1720</v>
      </c>
      <c r="C2392" s="133">
        <v>4785373</v>
      </c>
      <c r="D2392" s="133">
        <v>0</v>
      </c>
    </row>
    <row r="2393" spans="2:4">
      <c r="B2393" s="204" t="s">
        <v>1721</v>
      </c>
      <c r="C2393" s="133">
        <v>4785373</v>
      </c>
      <c r="D2393" s="133">
        <v>0</v>
      </c>
    </row>
    <row r="2394" spans="2:4">
      <c r="B2394" s="203" t="s">
        <v>1722</v>
      </c>
      <c r="C2394" s="133">
        <v>4785373</v>
      </c>
      <c r="D2394" s="133">
        <v>0</v>
      </c>
    </row>
    <row r="2395" spans="2:4">
      <c r="B2395" s="204" t="s">
        <v>1723</v>
      </c>
      <c r="C2395" s="133">
        <v>4785373</v>
      </c>
      <c r="D2395" s="133">
        <v>0</v>
      </c>
    </row>
    <row r="2396" spans="2:4">
      <c r="B2396" s="203" t="s">
        <v>1724</v>
      </c>
      <c r="C2396" s="133">
        <v>4785373</v>
      </c>
      <c r="D2396" s="133">
        <v>0</v>
      </c>
    </row>
    <row r="2397" spans="2:4">
      <c r="B2397" s="204" t="s">
        <v>1725</v>
      </c>
      <c r="C2397" s="133">
        <v>4785373</v>
      </c>
      <c r="D2397" s="133">
        <v>1015397.22</v>
      </c>
    </row>
    <row r="2398" spans="2:4">
      <c r="B2398" s="203" t="s">
        <v>1726</v>
      </c>
      <c r="C2398" s="133">
        <v>4785373</v>
      </c>
      <c r="D2398" s="133">
        <v>1015397.22</v>
      </c>
    </row>
    <row r="2399" spans="2:4">
      <c r="B2399" s="204" t="s">
        <v>3276</v>
      </c>
      <c r="C2399" s="133">
        <v>23298750</v>
      </c>
      <c r="D2399" s="133">
        <v>0</v>
      </c>
    </row>
    <row r="2400" spans="2:4">
      <c r="B2400" s="203" t="s">
        <v>3277</v>
      </c>
      <c r="C2400" s="133">
        <v>23298750</v>
      </c>
      <c r="D2400" s="133">
        <v>0</v>
      </c>
    </row>
    <row r="2401" spans="2:4">
      <c r="B2401" s="204" t="s">
        <v>1727</v>
      </c>
      <c r="C2401" s="133">
        <v>6755494</v>
      </c>
      <c r="D2401" s="133">
        <v>1414107.5</v>
      </c>
    </row>
    <row r="2402" spans="2:4">
      <c r="B2402" s="203" t="s">
        <v>1728</v>
      </c>
      <c r="C2402" s="133">
        <v>6755494</v>
      </c>
      <c r="D2402" s="133">
        <v>1414107.5</v>
      </c>
    </row>
    <row r="2403" spans="2:4">
      <c r="B2403" s="204" t="s">
        <v>3012</v>
      </c>
      <c r="C2403" s="133">
        <v>12343709</v>
      </c>
      <c r="D2403" s="133">
        <v>0</v>
      </c>
    </row>
    <row r="2404" spans="2:4">
      <c r="B2404" s="203" t="s">
        <v>3013</v>
      </c>
      <c r="C2404" s="133">
        <v>12343709</v>
      </c>
      <c r="D2404" s="133">
        <v>0</v>
      </c>
    </row>
    <row r="2405" spans="2:4">
      <c r="B2405" s="204" t="s">
        <v>1729</v>
      </c>
      <c r="C2405" s="133">
        <v>4785373</v>
      </c>
      <c r="D2405" s="133">
        <v>1013279.33</v>
      </c>
    </row>
    <row r="2406" spans="2:4">
      <c r="B2406" s="203" t="s">
        <v>1730</v>
      </c>
      <c r="C2406" s="133">
        <v>4785373</v>
      </c>
      <c r="D2406" s="133">
        <v>1013279.33</v>
      </c>
    </row>
    <row r="2407" spans="2:4">
      <c r="B2407" s="204" t="s">
        <v>1731</v>
      </c>
      <c r="C2407" s="133">
        <v>4785373</v>
      </c>
      <c r="D2407" s="133">
        <v>1413657.5</v>
      </c>
    </row>
    <row r="2408" spans="2:4">
      <c r="B2408" s="203" t="s">
        <v>1732</v>
      </c>
      <c r="C2408" s="133">
        <v>4785373</v>
      </c>
      <c r="D2408" s="133">
        <v>1413657.5</v>
      </c>
    </row>
    <row r="2409" spans="2:4">
      <c r="B2409" s="204" t="s">
        <v>1733</v>
      </c>
      <c r="C2409" s="133">
        <v>6755494</v>
      </c>
      <c r="D2409" s="133">
        <v>1413657.5</v>
      </c>
    </row>
    <row r="2410" spans="2:4">
      <c r="B2410" s="203" t="s">
        <v>1734</v>
      </c>
      <c r="C2410" s="133">
        <v>6755494</v>
      </c>
      <c r="D2410" s="133">
        <v>1413657.5</v>
      </c>
    </row>
    <row r="2411" spans="2:4">
      <c r="B2411" s="204" t="s">
        <v>1735</v>
      </c>
      <c r="C2411" s="133">
        <v>6755494</v>
      </c>
      <c r="D2411" s="133">
        <v>0</v>
      </c>
    </row>
    <row r="2412" spans="2:4">
      <c r="B2412" s="203" t="s">
        <v>1736</v>
      </c>
      <c r="C2412" s="133">
        <v>6755494</v>
      </c>
      <c r="D2412" s="133">
        <v>0</v>
      </c>
    </row>
    <row r="2413" spans="2:4">
      <c r="B2413" s="204" t="s">
        <v>1737</v>
      </c>
      <c r="C2413" s="133">
        <v>11249055</v>
      </c>
      <c r="D2413" s="133">
        <v>0</v>
      </c>
    </row>
    <row r="2414" spans="2:4">
      <c r="B2414" s="203" t="s">
        <v>1738</v>
      </c>
      <c r="C2414" s="133">
        <v>11249055</v>
      </c>
      <c r="D2414" s="133">
        <v>0</v>
      </c>
    </row>
    <row r="2415" spans="2:4">
      <c r="B2415" s="204" t="s">
        <v>3278</v>
      </c>
      <c r="C2415" s="133">
        <v>2356658</v>
      </c>
      <c r="D2415" s="133">
        <v>0</v>
      </c>
    </row>
    <row r="2416" spans="2:4">
      <c r="B2416" s="203" t="s">
        <v>3279</v>
      </c>
      <c r="C2416" s="133">
        <v>2356658</v>
      </c>
      <c r="D2416" s="133">
        <v>0</v>
      </c>
    </row>
    <row r="2417" spans="2:4">
      <c r="B2417" s="204" t="s">
        <v>1739</v>
      </c>
      <c r="C2417" s="133">
        <v>4785373</v>
      </c>
      <c r="D2417" s="133">
        <v>0</v>
      </c>
    </row>
    <row r="2418" spans="2:4">
      <c r="B2418" s="203" t="s">
        <v>1740</v>
      </c>
      <c r="C2418" s="133">
        <v>4785373</v>
      </c>
      <c r="D2418" s="133">
        <v>0</v>
      </c>
    </row>
    <row r="2419" spans="2:4">
      <c r="B2419" s="204" t="s">
        <v>1741</v>
      </c>
      <c r="C2419" s="133">
        <v>4785373</v>
      </c>
      <c r="D2419" s="133">
        <v>0</v>
      </c>
    </row>
    <row r="2420" spans="2:4">
      <c r="B2420" s="203" t="s">
        <v>1742</v>
      </c>
      <c r="C2420" s="133">
        <v>4785373</v>
      </c>
      <c r="D2420" s="133">
        <v>0</v>
      </c>
    </row>
    <row r="2421" spans="2:4">
      <c r="B2421" s="204" t="s">
        <v>1743</v>
      </c>
      <c r="C2421" s="133">
        <v>6755494</v>
      </c>
      <c r="D2421" s="133">
        <v>0</v>
      </c>
    </row>
    <row r="2422" spans="2:4">
      <c r="B2422" s="203" t="s">
        <v>1744</v>
      </c>
      <c r="C2422" s="133">
        <v>6755494</v>
      </c>
      <c r="D2422" s="133">
        <v>0</v>
      </c>
    </row>
    <row r="2423" spans="2:4">
      <c r="B2423" s="204" t="s">
        <v>2866</v>
      </c>
      <c r="C2423" s="133">
        <v>6755494</v>
      </c>
      <c r="D2423" s="133">
        <v>0</v>
      </c>
    </row>
    <row r="2424" spans="2:4">
      <c r="B2424" s="203" t="s">
        <v>1745</v>
      </c>
      <c r="C2424" s="133">
        <v>6755494</v>
      </c>
      <c r="D2424" s="133">
        <v>0</v>
      </c>
    </row>
    <row r="2425" spans="2:4">
      <c r="B2425" s="204" t="s">
        <v>496</v>
      </c>
      <c r="C2425" s="133">
        <v>15235929</v>
      </c>
      <c r="D2425" s="133">
        <v>0</v>
      </c>
    </row>
    <row r="2426" spans="2:4">
      <c r="B2426" s="203" t="s">
        <v>844</v>
      </c>
      <c r="C2426" s="133">
        <v>15235929</v>
      </c>
      <c r="D2426" s="133">
        <v>0</v>
      </c>
    </row>
    <row r="2427" spans="2:4">
      <c r="B2427" s="204" t="s">
        <v>2867</v>
      </c>
      <c r="C2427" s="133">
        <v>62404864</v>
      </c>
      <c r="D2427" s="133">
        <v>6869177.6900000004</v>
      </c>
    </row>
    <row r="2428" spans="2:4">
      <c r="B2428" s="203" t="s">
        <v>845</v>
      </c>
      <c r="C2428" s="133">
        <v>62404864</v>
      </c>
      <c r="D2428" s="133">
        <v>6869177.6900000004</v>
      </c>
    </row>
    <row r="2429" spans="2:4">
      <c r="B2429" s="204" t="s">
        <v>1746</v>
      </c>
      <c r="C2429" s="133">
        <v>6755494</v>
      </c>
      <c r="D2429" s="133">
        <v>0</v>
      </c>
    </row>
    <row r="2430" spans="2:4">
      <c r="B2430" s="203" t="s">
        <v>1747</v>
      </c>
      <c r="C2430" s="133">
        <v>6755494</v>
      </c>
      <c r="D2430" s="133">
        <v>0</v>
      </c>
    </row>
    <row r="2431" spans="2:4">
      <c r="B2431" s="204" t="s">
        <v>2868</v>
      </c>
      <c r="C2431" s="133">
        <v>4785373</v>
      </c>
      <c r="D2431" s="133">
        <v>0</v>
      </c>
    </row>
    <row r="2432" spans="2:4">
      <c r="B2432" s="203" t="s">
        <v>1748</v>
      </c>
      <c r="C2432" s="133">
        <v>4785373</v>
      </c>
      <c r="D2432" s="133">
        <v>0</v>
      </c>
    </row>
    <row r="2433" spans="2:4">
      <c r="B2433" s="204" t="s">
        <v>497</v>
      </c>
      <c r="C2433" s="133">
        <v>6686174</v>
      </c>
      <c r="D2433" s="133">
        <v>0</v>
      </c>
    </row>
    <row r="2434" spans="2:4">
      <c r="B2434" s="203" t="s">
        <v>846</v>
      </c>
      <c r="C2434" s="133">
        <v>6686174</v>
      </c>
      <c r="D2434" s="133">
        <v>0</v>
      </c>
    </row>
    <row r="2435" spans="2:4">
      <c r="B2435" s="204" t="s">
        <v>3846</v>
      </c>
      <c r="C2435" s="133">
        <v>0</v>
      </c>
      <c r="D2435" s="133">
        <v>0</v>
      </c>
    </row>
    <row r="2436" spans="2:4">
      <c r="B2436" s="203" t="s">
        <v>3845</v>
      </c>
      <c r="C2436" s="133">
        <v>0</v>
      </c>
      <c r="D2436" s="133">
        <v>0</v>
      </c>
    </row>
    <row r="2437" spans="2:4">
      <c r="B2437" s="204" t="s">
        <v>3844</v>
      </c>
      <c r="C2437" s="133">
        <v>0</v>
      </c>
      <c r="D2437" s="133">
        <v>0</v>
      </c>
    </row>
    <row r="2438" spans="2:4">
      <c r="B2438" s="203" t="s">
        <v>3843</v>
      </c>
      <c r="C2438" s="133">
        <v>0</v>
      </c>
      <c r="D2438" s="133">
        <v>0</v>
      </c>
    </row>
    <row r="2439" spans="2:4">
      <c r="B2439" s="204" t="s">
        <v>3842</v>
      </c>
      <c r="C2439" s="133">
        <v>0</v>
      </c>
      <c r="D2439" s="133">
        <v>0</v>
      </c>
    </row>
    <row r="2440" spans="2:4">
      <c r="B2440" s="203" t="s">
        <v>3841</v>
      </c>
      <c r="C2440" s="133">
        <v>0</v>
      </c>
      <c r="D2440" s="133">
        <v>0</v>
      </c>
    </row>
    <row r="2441" spans="2:4">
      <c r="B2441" s="204" t="s">
        <v>3840</v>
      </c>
      <c r="C2441" s="133">
        <v>0</v>
      </c>
      <c r="D2441" s="133">
        <v>0</v>
      </c>
    </row>
    <row r="2442" spans="2:4">
      <c r="B2442" s="203" t="s">
        <v>3839</v>
      </c>
      <c r="C2442" s="133">
        <v>0</v>
      </c>
      <c r="D2442" s="133">
        <v>0</v>
      </c>
    </row>
    <row r="2443" spans="2:4">
      <c r="B2443" s="204" t="s">
        <v>3838</v>
      </c>
      <c r="C2443" s="133">
        <v>0</v>
      </c>
      <c r="D2443" s="133">
        <v>0</v>
      </c>
    </row>
    <row r="2444" spans="2:4">
      <c r="B2444" s="203" t="s">
        <v>3837</v>
      </c>
      <c r="C2444" s="133">
        <v>0</v>
      </c>
      <c r="D2444" s="133">
        <v>0</v>
      </c>
    </row>
    <row r="2445" spans="2:4">
      <c r="B2445" s="204" t="s">
        <v>3836</v>
      </c>
      <c r="C2445" s="133">
        <v>0</v>
      </c>
      <c r="D2445" s="133">
        <v>0</v>
      </c>
    </row>
    <row r="2446" spans="2:4">
      <c r="B2446" s="203" t="s">
        <v>3835</v>
      </c>
      <c r="C2446" s="133">
        <v>0</v>
      </c>
      <c r="D2446" s="133">
        <v>0</v>
      </c>
    </row>
    <row r="2447" spans="2:4">
      <c r="B2447" s="204" t="s">
        <v>498</v>
      </c>
      <c r="C2447" s="133">
        <v>22924842</v>
      </c>
      <c r="D2447" s="133">
        <v>0</v>
      </c>
    </row>
    <row r="2448" spans="2:4">
      <c r="B2448" s="203" t="s">
        <v>847</v>
      </c>
      <c r="C2448" s="133">
        <v>22924842</v>
      </c>
      <c r="D2448" s="133">
        <v>0</v>
      </c>
    </row>
    <row r="2449" spans="2:4">
      <c r="B2449" s="204" t="s">
        <v>3834</v>
      </c>
      <c r="C2449" s="133">
        <v>0</v>
      </c>
      <c r="D2449" s="133">
        <v>0</v>
      </c>
    </row>
    <row r="2450" spans="2:4">
      <c r="B2450" s="203" t="s">
        <v>3833</v>
      </c>
      <c r="C2450" s="133">
        <v>0</v>
      </c>
      <c r="D2450" s="133">
        <v>0</v>
      </c>
    </row>
    <row r="2451" spans="2:4">
      <c r="B2451" s="204" t="s">
        <v>3832</v>
      </c>
      <c r="C2451" s="133">
        <v>0</v>
      </c>
      <c r="D2451" s="133">
        <v>0</v>
      </c>
    </row>
    <row r="2452" spans="2:4">
      <c r="B2452" s="203" t="s">
        <v>3831</v>
      </c>
      <c r="C2452" s="133">
        <v>0</v>
      </c>
      <c r="D2452" s="133">
        <v>0</v>
      </c>
    </row>
    <row r="2453" spans="2:4">
      <c r="B2453" s="204" t="s">
        <v>3830</v>
      </c>
      <c r="C2453" s="133">
        <v>0</v>
      </c>
      <c r="D2453" s="133">
        <v>0</v>
      </c>
    </row>
    <row r="2454" spans="2:4">
      <c r="B2454" s="203" t="s">
        <v>3829</v>
      </c>
      <c r="C2454" s="133">
        <v>0</v>
      </c>
      <c r="D2454" s="133">
        <v>0</v>
      </c>
    </row>
    <row r="2455" spans="2:4">
      <c r="B2455" s="204" t="s">
        <v>1101</v>
      </c>
      <c r="C2455" s="133">
        <v>16522568</v>
      </c>
      <c r="D2455" s="133">
        <v>11115767</v>
      </c>
    </row>
    <row r="2456" spans="2:4">
      <c r="B2456" s="203" t="s">
        <v>1102</v>
      </c>
      <c r="C2456" s="133">
        <v>16522568</v>
      </c>
      <c r="D2456" s="133">
        <v>11115767</v>
      </c>
    </row>
    <row r="2457" spans="2:4">
      <c r="B2457" s="204" t="s">
        <v>3828</v>
      </c>
      <c r="C2457" s="133">
        <v>0</v>
      </c>
      <c r="D2457" s="133">
        <v>0</v>
      </c>
    </row>
    <row r="2458" spans="2:4">
      <c r="B2458" s="203" t="s">
        <v>3827</v>
      </c>
      <c r="C2458" s="133">
        <v>0</v>
      </c>
      <c r="D2458" s="133">
        <v>0</v>
      </c>
    </row>
    <row r="2459" spans="2:4">
      <c r="B2459" s="204" t="s">
        <v>3826</v>
      </c>
      <c r="C2459" s="133">
        <v>0</v>
      </c>
      <c r="D2459" s="133">
        <v>0</v>
      </c>
    </row>
    <row r="2460" spans="2:4">
      <c r="B2460" s="203" t="s">
        <v>3825</v>
      </c>
      <c r="C2460" s="133">
        <v>0</v>
      </c>
      <c r="D2460" s="133">
        <v>0</v>
      </c>
    </row>
    <row r="2461" spans="2:4">
      <c r="B2461" s="204" t="s">
        <v>3824</v>
      </c>
      <c r="C2461" s="133">
        <v>0</v>
      </c>
      <c r="D2461" s="133">
        <v>0</v>
      </c>
    </row>
    <row r="2462" spans="2:4">
      <c r="B2462" s="203" t="s">
        <v>3823</v>
      </c>
      <c r="C2462" s="133">
        <v>0</v>
      </c>
      <c r="D2462" s="133">
        <v>0</v>
      </c>
    </row>
    <row r="2463" spans="2:4">
      <c r="B2463" s="204" t="s">
        <v>3822</v>
      </c>
      <c r="C2463" s="133">
        <v>0</v>
      </c>
      <c r="D2463" s="133">
        <v>0</v>
      </c>
    </row>
    <row r="2464" spans="2:4">
      <c r="B2464" s="203" t="s">
        <v>3821</v>
      </c>
      <c r="C2464" s="133">
        <v>0</v>
      </c>
      <c r="D2464" s="133">
        <v>0</v>
      </c>
    </row>
    <row r="2465" spans="2:4">
      <c r="B2465" s="204" t="s">
        <v>3445</v>
      </c>
      <c r="C2465" s="133">
        <v>0</v>
      </c>
      <c r="D2465" s="133">
        <v>0</v>
      </c>
    </row>
    <row r="2466" spans="2:4">
      <c r="B2466" s="203" t="s">
        <v>3446</v>
      </c>
      <c r="C2466" s="133">
        <v>0</v>
      </c>
      <c r="D2466" s="133">
        <v>0</v>
      </c>
    </row>
    <row r="2467" spans="2:4">
      <c r="B2467" s="204" t="s">
        <v>499</v>
      </c>
      <c r="C2467" s="133">
        <v>2625310</v>
      </c>
      <c r="D2467" s="133">
        <v>732589.36</v>
      </c>
    </row>
    <row r="2468" spans="2:4">
      <c r="B2468" s="203" t="s">
        <v>848</v>
      </c>
      <c r="C2468" s="133">
        <v>2625310</v>
      </c>
      <c r="D2468" s="133">
        <v>732589.36</v>
      </c>
    </row>
    <row r="2469" spans="2:4">
      <c r="B2469" s="204" t="s">
        <v>3447</v>
      </c>
      <c r="C2469" s="133">
        <v>0</v>
      </c>
      <c r="D2469" s="133">
        <v>0</v>
      </c>
    </row>
    <row r="2470" spans="2:4">
      <c r="B2470" s="203" t="s">
        <v>3448</v>
      </c>
      <c r="C2470" s="133">
        <v>0</v>
      </c>
      <c r="D2470" s="133">
        <v>0</v>
      </c>
    </row>
    <row r="2471" spans="2:4">
      <c r="B2471" s="204" t="s">
        <v>500</v>
      </c>
      <c r="C2471" s="133">
        <v>2625310</v>
      </c>
      <c r="D2471" s="133">
        <v>0</v>
      </c>
    </row>
    <row r="2472" spans="2:4">
      <c r="B2472" s="203" t="s">
        <v>849</v>
      </c>
      <c r="C2472" s="133">
        <v>2625310</v>
      </c>
      <c r="D2472" s="133">
        <v>0</v>
      </c>
    </row>
    <row r="2473" spans="2:4">
      <c r="B2473" s="204" t="s">
        <v>501</v>
      </c>
      <c r="C2473" s="133">
        <v>2625310</v>
      </c>
      <c r="D2473" s="133">
        <v>2434165.67</v>
      </c>
    </row>
    <row r="2474" spans="2:4">
      <c r="B2474" s="203" t="s">
        <v>850</v>
      </c>
      <c r="C2474" s="133">
        <v>2625310</v>
      </c>
      <c r="D2474" s="133">
        <v>2434165.67</v>
      </c>
    </row>
    <row r="2475" spans="2:4">
      <c r="B2475" s="204" t="s">
        <v>4046</v>
      </c>
      <c r="C2475" s="133">
        <v>0</v>
      </c>
      <c r="D2475" s="133">
        <v>0</v>
      </c>
    </row>
    <row r="2476" spans="2:4">
      <c r="B2476" s="203" t="s">
        <v>4045</v>
      </c>
      <c r="C2476" s="133">
        <v>0</v>
      </c>
      <c r="D2476" s="133">
        <v>0</v>
      </c>
    </row>
    <row r="2477" spans="2:4">
      <c r="B2477" s="205" t="s">
        <v>284</v>
      </c>
      <c r="C2477" s="135">
        <v>158899581</v>
      </c>
      <c r="D2477" s="135">
        <v>60239848.279999986</v>
      </c>
    </row>
    <row r="2478" spans="2:4">
      <c r="B2478" s="204" t="s">
        <v>327</v>
      </c>
      <c r="C2478" s="133">
        <v>158899581</v>
      </c>
      <c r="D2478" s="133">
        <v>60239848.279999986</v>
      </c>
    </row>
    <row r="2479" spans="2:4">
      <c r="B2479" s="203" t="s">
        <v>3415</v>
      </c>
      <c r="C2479" s="133">
        <v>158899581</v>
      </c>
      <c r="D2479" s="133">
        <v>60239848.279999986</v>
      </c>
    </row>
    <row r="2480" spans="2:4">
      <c r="B2480" s="206" t="s">
        <v>502</v>
      </c>
      <c r="C2480" s="133">
        <v>1852467650</v>
      </c>
      <c r="D2480" s="133">
        <v>1012363236.3300002</v>
      </c>
    </row>
    <row r="2481" spans="2:4">
      <c r="B2481" s="205" t="s">
        <v>281</v>
      </c>
      <c r="C2481" s="135">
        <v>1631032120</v>
      </c>
      <c r="D2481" s="135">
        <v>975928119.73000014</v>
      </c>
    </row>
    <row r="2482" spans="2:4">
      <c r="B2482" s="204" t="s">
        <v>1037</v>
      </c>
      <c r="C2482" s="133">
        <v>15096247</v>
      </c>
      <c r="D2482" s="133">
        <v>0</v>
      </c>
    </row>
    <row r="2483" spans="2:4">
      <c r="B2483" s="203" t="s">
        <v>1038</v>
      </c>
      <c r="C2483" s="133">
        <v>15096247</v>
      </c>
      <c r="D2483" s="133">
        <v>0</v>
      </c>
    </row>
    <row r="2484" spans="2:4">
      <c r="B2484" s="204" t="s">
        <v>2869</v>
      </c>
      <c r="C2484" s="133">
        <v>52993756</v>
      </c>
      <c r="D2484" s="133">
        <v>0</v>
      </c>
    </row>
    <row r="2485" spans="2:4">
      <c r="B2485" s="203" t="s">
        <v>2552</v>
      </c>
      <c r="C2485" s="133">
        <v>52993756</v>
      </c>
      <c r="D2485" s="133">
        <v>0</v>
      </c>
    </row>
    <row r="2486" spans="2:4">
      <c r="B2486" s="204" t="s">
        <v>3280</v>
      </c>
      <c r="C2486" s="133">
        <v>1449026</v>
      </c>
      <c r="D2486" s="133">
        <v>0</v>
      </c>
    </row>
    <row r="2487" spans="2:4">
      <c r="B2487" s="203" t="s">
        <v>3281</v>
      </c>
      <c r="C2487" s="133">
        <v>1449026</v>
      </c>
      <c r="D2487" s="133">
        <v>0</v>
      </c>
    </row>
    <row r="2488" spans="2:4">
      <c r="B2488" s="204" t="s">
        <v>1749</v>
      </c>
      <c r="C2488" s="133">
        <v>6659723</v>
      </c>
      <c r="D2488" s="133">
        <v>0</v>
      </c>
    </row>
    <row r="2489" spans="2:4">
      <c r="B2489" s="203" t="s">
        <v>1750</v>
      </c>
      <c r="C2489" s="133">
        <v>6659723</v>
      </c>
      <c r="D2489" s="133">
        <v>0</v>
      </c>
    </row>
    <row r="2490" spans="2:4">
      <c r="B2490" s="204" t="s">
        <v>1751</v>
      </c>
      <c r="C2490" s="133">
        <v>11087637</v>
      </c>
      <c r="D2490" s="133">
        <v>0</v>
      </c>
    </row>
    <row r="2491" spans="2:4">
      <c r="B2491" s="203" t="s">
        <v>1752</v>
      </c>
      <c r="C2491" s="133">
        <v>11087637</v>
      </c>
      <c r="D2491" s="133">
        <v>0</v>
      </c>
    </row>
    <row r="2492" spans="2:4">
      <c r="B2492" s="204" t="s">
        <v>503</v>
      </c>
      <c r="C2492" s="133">
        <v>6379233</v>
      </c>
      <c r="D2492" s="133">
        <v>3010905.12</v>
      </c>
    </row>
    <row r="2493" spans="2:4">
      <c r="B2493" s="203" t="s">
        <v>851</v>
      </c>
      <c r="C2493" s="133">
        <v>6379233</v>
      </c>
      <c r="D2493" s="133">
        <v>3010905.12</v>
      </c>
    </row>
    <row r="2494" spans="2:4">
      <c r="B2494" s="204" t="s">
        <v>3820</v>
      </c>
      <c r="C2494" s="133">
        <v>0</v>
      </c>
      <c r="D2494" s="133">
        <v>17823131.629999999</v>
      </c>
    </row>
    <row r="2495" spans="2:4">
      <c r="B2495" s="203" t="s">
        <v>3819</v>
      </c>
      <c r="C2495" s="133">
        <v>0</v>
      </c>
      <c r="D2495" s="133">
        <v>17823131.629999999</v>
      </c>
    </row>
    <row r="2496" spans="2:4">
      <c r="B2496" s="204" t="s">
        <v>2870</v>
      </c>
      <c r="C2496" s="133">
        <v>6659723</v>
      </c>
      <c r="D2496" s="133">
        <v>0</v>
      </c>
    </row>
    <row r="2497" spans="2:4">
      <c r="B2497" s="203" t="s">
        <v>1753</v>
      </c>
      <c r="C2497" s="133">
        <v>6659723</v>
      </c>
      <c r="D2497" s="133">
        <v>0</v>
      </c>
    </row>
    <row r="2498" spans="2:4">
      <c r="B2498" s="204" t="s">
        <v>1754</v>
      </c>
      <c r="C2498" s="133">
        <v>4718384</v>
      </c>
      <c r="D2498" s="133">
        <v>0</v>
      </c>
    </row>
    <row r="2499" spans="2:4">
      <c r="B2499" s="203" t="s">
        <v>1755</v>
      </c>
      <c r="C2499" s="133">
        <v>4718384</v>
      </c>
      <c r="D2499" s="133">
        <v>0</v>
      </c>
    </row>
    <row r="2500" spans="2:4">
      <c r="B2500" s="204" t="s">
        <v>1756</v>
      </c>
      <c r="C2500" s="133">
        <v>4718384</v>
      </c>
      <c r="D2500" s="133">
        <v>0</v>
      </c>
    </row>
    <row r="2501" spans="2:4">
      <c r="B2501" s="203" t="s">
        <v>1757</v>
      </c>
      <c r="C2501" s="133">
        <v>4718384</v>
      </c>
      <c r="D2501" s="133">
        <v>0</v>
      </c>
    </row>
    <row r="2502" spans="2:4">
      <c r="B2502" s="204" t="s">
        <v>1758</v>
      </c>
      <c r="C2502" s="133">
        <v>4718384</v>
      </c>
      <c r="D2502" s="133">
        <v>0</v>
      </c>
    </row>
    <row r="2503" spans="2:4">
      <c r="B2503" s="203" t="s">
        <v>1759</v>
      </c>
      <c r="C2503" s="133">
        <v>4718384</v>
      </c>
      <c r="D2503" s="133">
        <v>0</v>
      </c>
    </row>
    <row r="2504" spans="2:4">
      <c r="B2504" s="204" t="s">
        <v>1760</v>
      </c>
      <c r="C2504" s="133">
        <v>11087637</v>
      </c>
      <c r="D2504" s="133">
        <v>0</v>
      </c>
    </row>
    <row r="2505" spans="2:4">
      <c r="B2505" s="203" t="s">
        <v>1761</v>
      </c>
      <c r="C2505" s="133">
        <v>11087637</v>
      </c>
      <c r="D2505" s="133">
        <v>0</v>
      </c>
    </row>
    <row r="2506" spans="2:4">
      <c r="B2506" s="204" t="s">
        <v>1762</v>
      </c>
      <c r="C2506" s="133">
        <v>11087637</v>
      </c>
      <c r="D2506" s="133">
        <v>0</v>
      </c>
    </row>
    <row r="2507" spans="2:4">
      <c r="B2507" s="203" t="s">
        <v>1763</v>
      </c>
      <c r="C2507" s="133">
        <v>11087637</v>
      </c>
      <c r="D2507" s="133">
        <v>0</v>
      </c>
    </row>
    <row r="2508" spans="2:4">
      <c r="B2508" s="204" t="s">
        <v>1764</v>
      </c>
      <c r="C2508" s="133">
        <v>6659723</v>
      </c>
      <c r="D2508" s="133">
        <v>1498436.96</v>
      </c>
    </row>
    <row r="2509" spans="2:4">
      <c r="B2509" s="203" t="s">
        <v>1765</v>
      </c>
      <c r="C2509" s="133">
        <v>6659723</v>
      </c>
      <c r="D2509" s="133">
        <v>1498436.96</v>
      </c>
    </row>
    <row r="2510" spans="2:4">
      <c r="B2510" s="204" t="s">
        <v>1766</v>
      </c>
      <c r="C2510" s="133">
        <v>6659723</v>
      </c>
      <c r="D2510" s="133">
        <v>1498436.96</v>
      </c>
    </row>
    <row r="2511" spans="2:4">
      <c r="B2511" s="203" t="s">
        <v>1767</v>
      </c>
      <c r="C2511" s="133">
        <v>6659723</v>
      </c>
      <c r="D2511" s="133">
        <v>1498436.96</v>
      </c>
    </row>
    <row r="2512" spans="2:4">
      <c r="B2512" s="204" t="s">
        <v>1768</v>
      </c>
      <c r="C2512" s="133">
        <v>6659723</v>
      </c>
      <c r="D2512" s="133">
        <v>1498436.96</v>
      </c>
    </row>
    <row r="2513" spans="2:4">
      <c r="B2513" s="203" t="s">
        <v>1769</v>
      </c>
      <c r="C2513" s="133">
        <v>6659723</v>
      </c>
      <c r="D2513" s="133">
        <v>1498436.96</v>
      </c>
    </row>
    <row r="2514" spans="2:4">
      <c r="B2514" s="204" t="s">
        <v>1770</v>
      </c>
      <c r="C2514" s="133">
        <v>6659723</v>
      </c>
      <c r="D2514" s="133">
        <v>1498436.96</v>
      </c>
    </row>
    <row r="2515" spans="2:4">
      <c r="B2515" s="203" t="s">
        <v>1771</v>
      </c>
      <c r="C2515" s="133">
        <v>6659723</v>
      </c>
      <c r="D2515" s="133">
        <v>1498436.96</v>
      </c>
    </row>
    <row r="2516" spans="2:4">
      <c r="B2516" s="204" t="s">
        <v>1772</v>
      </c>
      <c r="C2516" s="133">
        <v>4718384</v>
      </c>
      <c r="D2516" s="133">
        <v>1061636.3899999999</v>
      </c>
    </row>
    <row r="2517" spans="2:4">
      <c r="B2517" s="203" t="s">
        <v>1773</v>
      </c>
      <c r="C2517" s="133">
        <v>4718384</v>
      </c>
      <c r="D2517" s="133">
        <v>1061636.3899999999</v>
      </c>
    </row>
    <row r="2518" spans="2:4">
      <c r="B2518" s="204" t="s">
        <v>2871</v>
      </c>
      <c r="C2518" s="133">
        <v>6659723</v>
      </c>
      <c r="D2518" s="133">
        <v>0</v>
      </c>
    </row>
    <row r="2519" spans="2:4">
      <c r="B2519" s="203" t="s">
        <v>1774</v>
      </c>
      <c r="C2519" s="133">
        <v>6659723</v>
      </c>
      <c r="D2519" s="133">
        <v>0</v>
      </c>
    </row>
    <row r="2520" spans="2:4">
      <c r="B2520" s="204" t="s">
        <v>2872</v>
      </c>
      <c r="C2520" s="133">
        <v>3861559</v>
      </c>
      <c r="D2520" s="133">
        <v>0</v>
      </c>
    </row>
    <row r="2521" spans="2:4">
      <c r="B2521" s="203" t="s">
        <v>852</v>
      </c>
      <c r="C2521" s="133">
        <v>3861559</v>
      </c>
      <c r="D2521" s="133">
        <v>0</v>
      </c>
    </row>
    <row r="2522" spans="2:4">
      <c r="B2522" s="204" t="s">
        <v>504</v>
      </c>
      <c r="C2522" s="133">
        <v>9125381</v>
      </c>
      <c r="D2522" s="133">
        <v>0</v>
      </c>
    </row>
    <row r="2523" spans="2:4">
      <c r="B2523" s="203" t="s">
        <v>853</v>
      </c>
      <c r="C2523" s="133">
        <v>9125381</v>
      </c>
      <c r="D2523" s="133">
        <v>0</v>
      </c>
    </row>
    <row r="2524" spans="2:4">
      <c r="B2524" s="204" t="s">
        <v>1775</v>
      </c>
      <c r="C2524" s="133">
        <v>6659723</v>
      </c>
      <c r="D2524" s="133">
        <v>0</v>
      </c>
    </row>
    <row r="2525" spans="2:4">
      <c r="B2525" s="203" t="s">
        <v>1776</v>
      </c>
      <c r="C2525" s="133">
        <v>6659723</v>
      </c>
      <c r="D2525" s="133">
        <v>0</v>
      </c>
    </row>
    <row r="2526" spans="2:4">
      <c r="B2526" s="204" t="s">
        <v>1777</v>
      </c>
      <c r="C2526" s="133">
        <v>6635781</v>
      </c>
      <c r="D2526" s="133">
        <v>0</v>
      </c>
    </row>
    <row r="2527" spans="2:4">
      <c r="B2527" s="203" t="s">
        <v>1778</v>
      </c>
      <c r="C2527" s="133">
        <v>6635781</v>
      </c>
      <c r="D2527" s="133">
        <v>0</v>
      </c>
    </row>
    <row r="2528" spans="2:4">
      <c r="B2528" s="204" t="s">
        <v>2873</v>
      </c>
      <c r="C2528" s="133">
        <v>4701637</v>
      </c>
      <c r="D2528" s="133">
        <v>0</v>
      </c>
    </row>
    <row r="2529" spans="2:4">
      <c r="B2529" s="203" t="s">
        <v>1779</v>
      </c>
      <c r="C2529" s="133">
        <v>4701637</v>
      </c>
      <c r="D2529" s="133">
        <v>0</v>
      </c>
    </row>
    <row r="2530" spans="2:4">
      <c r="B2530" s="204" t="s">
        <v>1039</v>
      </c>
      <c r="C2530" s="133">
        <v>963350</v>
      </c>
      <c r="D2530" s="133">
        <v>0</v>
      </c>
    </row>
    <row r="2531" spans="2:4">
      <c r="B2531" s="203" t="s">
        <v>1040</v>
      </c>
      <c r="C2531" s="133">
        <v>963350</v>
      </c>
      <c r="D2531" s="133">
        <v>0</v>
      </c>
    </row>
    <row r="2532" spans="2:4">
      <c r="B2532" s="204" t="s">
        <v>1780</v>
      </c>
      <c r="C2532" s="133">
        <v>6635781</v>
      </c>
      <c r="D2532" s="133">
        <v>0</v>
      </c>
    </row>
    <row r="2533" spans="2:4">
      <c r="B2533" s="203" t="s">
        <v>1781</v>
      </c>
      <c r="C2533" s="133">
        <v>6635781</v>
      </c>
      <c r="D2533" s="133">
        <v>0</v>
      </c>
    </row>
    <row r="2534" spans="2:4">
      <c r="B2534" s="204" t="s">
        <v>1782</v>
      </c>
      <c r="C2534" s="133">
        <v>4701637</v>
      </c>
      <c r="D2534" s="133">
        <v>0</v>
      </c>
    </row>
    <row r="2535" spans="2:4">
      <c r="B2535" s="203" t="s">
        <v>1783</v>
      </c>
      <c r="C2535" s="133">
        <v>4701637</v>
      </c>
      <c r="D2535" s="133">
        <v>0</v>
      </c>
    </row>
    <row r="2536" spans="2:4">
      <c r="B2536" s="204" t="s">
        <v>3282</v>
      </c>
      <c r="C2536" s="133">
        <v>4815940</v>
      </c>
      <c r="D2536" s="133">
        <v>0</v>
      </c>
    </row>
    <row r="2537" spans="2:4">
      <c r="B2537" s="203" t="s">
        <v>3283</v>
      </c>
      <c r="C2537" s="133">
        <v>4815940</v>
      </c>
      <c r="D2537" s="133">
        <v>0</v>
      </c>
    </row>
    <row r="2538" spans="2:4">
      <c r="B2538" s="204" t="s">
        <v>1784</v>
      </c>
      <c r="C2538" s="133">
        <v>4701637</v>
      </c>
      <c r="D2538" s="133">
        <v>0</v>
      </c>
    </row>
    <row r="2539" spans="2:4">
      <c r="B2539" s="203" t="s">
        <v>1785</v>
      </c>
      <c r="C2539" s="133">
        <v>4701637</v>
      </c>
      <c r="D2539" s="133">
        <v>0</v>
      </c>
    </row>
    <row r="2540" spans="2:4">
      <c r="B2540" s="204" t="s">
        <v>505</v>
      </c>
      <c r="C2540" s="133">
        <v>9531651</v>
      </c>
      <c r="D2540" s="133">
        <v>0</v>
      </c>
    </row>
    <row r="2541" spans="2:4">
      <c r="B2541" s="203" t="s">
        <v>854</v>
      </c>
      <c r="C2541" s="133">
        <v>9531651</v>
      </c>
      <c r="D2541" s="133">
        <v>0</v>
      </c>
    </row>
    <row r="2542" spans="2:4">
      <c r="B2542" s="204" t="s">
        <v>506</v>
      </c>
      <c r="C2542" s="133">
        <v>39589936</v>
      </c>
      <c r="D2542" s="133">
        <v>22704763.559999999</v>
      </c>
    </row>
    <row r="2543" spans="2:4">
      <c r="B2543" s="203" t="s">
        <v>855</v>
      </c>
      <c r="C2543" s="133">
        <v>39589936</v>
      </c>
      <c r="D2543" s="133">
        <v>22704763.559999999</v>
      </c>
    </row>
    <row r="2544" spans="2:4">
      <c r="B2544" s="204" t="s">
        <v>4059</v>
      </c>
      <c r="C2544" s="133">
        <v>0</v>
      </c>
      <c r="D2544" s="133">
        <v>2332693.08</v>
      </c>
    </row>
    <row r="2545" spans="2:4">
      <c r="B2545" s="203" t="s">
        <v>4058</v>
      </c>
      <c r="C2545" s="133">
        <v>0</v>
      </c>
      <c r="D2545" s="133">
        <v>2332693.08</v>
      </c>
    </row>
    <row r="2546" spans="2:4">
      <c r="B2546" s="204" t="s">
        <v>3687</v>
      </c>
      <c r="C2546" s="133">
        <v>0</v>
      </c>
      <c r="D2546" s="133">
        <v>27175633.310000002</v>
      </c>
    </row>
    <row r="2547" spans="2:4">
      <c r="B2547" s="203" t="s">
        <v>3686</v>
      </c>
      <c r="C2547" s="133">
        <v>0</v>
      </c>
      <c r="D2547" s="133">
        <v>27175633.310000002</v>
      </c>
    </row>
    <row r="2548" spans="2:4">
      <c r="B2548" s="204" t="s">
        <v>3284</v>
      </c>
      <c r="C2548" s="133">
        <v>14344529</v>
      </c>
      <c r="D2548" s="133">
        <v>0</v>
      </c>
    </row>
    <row r="2549" spans="2:4">
      <c r="B2549" s="203" t="s">
        <v>3285</v>
      </c>
      <c r="C2549" s="133">
        <v>14344529</v>
      </c>
      <c r="D2549" s="133">
        <v>0</v>
      </c>
    </row>
    <row r="2550" spans="2:4">
      <c r="B2550" s="204" t="s">
        <v>1786</v>
      </c>
      <c r="C2550" s="133">
        <v>12351763</v>
      </c>
      <c r="D2550" s="133">
        <v>0</v>
      </c>
    </row>
    <row r="2551" spans="2:4">
      <c r="B2551" s="203" t="s">
        <v>1787</v>
      </c>
      <c r="C2551" s="133">
        <v>12351763</v>
      </c>
      <c r="D2551" s="133">
        <v>0</v>
      </c>
    </row>
    <row r="2552" spans="2:4">
      <c r="B2552" s="204" t="s">
        <v>1788</v>
      </c>
      <c r="C2552" s="133">
        <v>6659723</v>
      </c>
      <c r="D2552" s="133">
        <v>0</v>
      </c>
    </row>
    <row r="2553" spans="2:4">
      <c r="B2553" s="203" t="s">
        <v>1789</v>
      </c>
      <c r="C2553" s="133">
        <v>6659723</v>
      </c>
      <c r="D2553" s="133">
        <v>0</v>
      </c>
    </row>
    <row r="2554" spans="2:4">
      <c r="B2554" s="204" t="s">
        <v>1790</v>
      </c>
      <c r="C2554" s="133">
        <v>11087637</v>
      </c>
      <c r="D2554" s="133">
        <v>0</v>
      </c>
    </row>
    <row r="2555" spans="2:4">
      <c r="B2555" s="203" t="s">
        <v>1791</v>
      </c>
      <c r="C2555" s="133">
        <v>11087637</v>
      </c>
      <c r="D2555" s="133">
        <v>0</v>
      </c>
    </row>
    <row r="2556" spans="2:4">
      <c r="B2556" s="204" t="s">
        <v>1792</v>
      </c>
      <c r="C2556" s="133">
        <v>21509631</v>
      </c>
      <c r="D2556" s="133">
        <v>4845910.47</v>
      </c>
    </row>
    <row r="2557" spans="2:4">
      <c r="B2557" s="203" t="s">
        <v>1793</v>
      </c>
      <c r="C2557" s="133">
        <v>21509631</v>
      </c>
      <c r="D2557" s="133">
        <v>4845910.47</v>
      </c>
    </row>
    <row r="2558" spans="2:4">
      <c r="B2558" s="204" t="s">
        <v>1794</v>
      </c>
      <c r="C2558" s="133">
        <v>11087637</v>
      </c>
      <c r="D2558" s="133">
        <v>2488474.81</v>
      </c>
    </row>
    <row r="2559" spans="2:4">
      <c r="B2559" s="203" t="s">
        <v>1795</v>
      </c>
      <c r="C2559" s="133">
        <v>11087637</v>
      </c>
      <c r="D2559" s="133">
        <v>2488474.81</v>
      </c>
    </row>
    <row r="2560" spans="2:4">
      <c r="B2560" s="204" t="s">
        <v>3286</v>
      </c>
      <c r="C2560" s="133">
        <v>6148624</v>
      </c>
      <c r="D2560" s="133">
        <v>0</v>
      </c>
    </row>
    <row r="2561" spans="2:4">
      <c r="B2561" s="203" t="s">
        <v>3287</v>
      </c>
      <c r="C2561" s="133">
        <v>6148624</v>
      </c>
      <c r="D2561" s="133">
        <v>0</v>
      </c>
    </row>
    <row r="2562" spans="2:4">
      <c r="B2562" s="204" t="s">
        <v>1796</v>
      </c>
      <c r="C2562" s="133">
        <v>4718384</v>
      </c>
      <c r="D2562" s="133">
        <v>0</v>
      </c>
    </row>
    <row r="2563" spans="2:4">
      <c r="B2563" s="203" t="s">
        <v>1797</v>
      </c>
      <c r="C2563" s="133">
        <v>4718384</v>
      </c>
      <c r="D2563" s="133">
        <v>0</v>
      </c>
    </row>
    <row r="2564" spans="2:4">
      <c r="B2564" s="204" t="s">
        <v>2874</v>
      </c>
      <c r="C2564" s="133">
        <v>53540816</v>
      </c>
      <c r="D2564" s="133">
        <v>40000000</v>
      </c>
    </row>
    <row r="2565" spans="2:4">
      <c r="B2565" s="203" t="s">
        <v>2679</v>
      </c>
      <c r="C2565" s="133">
        <v>53540816</v>
      </c>
      <c r="D2565" s="133">
        <v>40000000</v>
      </c>
    </row>
    <row r="2566" spans="2:4">
      <c r="B2566" s="204" t="s">
        <v>1798</v>
      </c>
      <c r="C2566" s="133">
        <v>6659723</v>
      </c>
      <c r="D2566" s="133">
        <v>0</v>
      </c>
    </row>
    <row r="2567" spans="2:4">
      <c r="B2567" s="203" t="s">
        <v>1799</v>
      </c>
      <c r="C2567" s="133">
        <v>6659723</v>
      </c>
      <c r="D2567" s="133">
        <v>0</v>
      </c>
    </row>
    <row r="2568" spans="2:4">
      <c r="B2568" s="204" t="s">
        <v>1800</v>
      </c>
      <c r="C2568" s="133">
        <v>4718384</v>
      </c>
      <c r="D2568" s="133">
        <v>0</v>
      </c>
    </row>
    <row r="2569" spans="2:4">
      <c r="B2569" s="203" t="s">
        <v>1801</v>
      </c>
      <c r="C2569" s="133">
        <v>4718384</v>
      </c>
      <c r="D2569" s="133">
        <v>0</v>
      </c>
    </row>
    <row r="2570" spans="2:4">
      <c r="B2570" s="204" t="s">
        <v>2875</v>
      </c>
      <c r="C2570" s="133">
        <v>33693024</v>
      </c>
      <c r="D2570" s="133">
        <v>16000000</v>
      </c>
    </row>
    <row r="2571" spans="2:4">
      <c r="B2571" s="203" t="s">
        <v>2680</v>
      </c>
      <c r="C2571" s="133">
        <v>33693024</v>
      </c>
      <c r="D2571" s="133">
        <v>16000000</v>
      </c>
    </row>
    <row r="2572" spans="2:4">
      <c r="B2572" s="204" t="s">
        <v>2876</v>
      </c>
      <c r="C2572" s="133">
        <v>11087637</v>
      </c>
      <c r="D2572" s="133">
        <v>0</v>
      </c>
    </row>
    <row r="2573" spans="2:4">
      <c r="B2573" s="203" t="s">
        <v>1802</v>
      </c>
      <c r="C2573" s="133">
        <v>11087637</v>
      </c>
      <c r="D2573" s="133">
        <v>0</v>
      </c>
    </row>
    <row r="2574" spans="2:4">
      <c r="B2574" s="204" t="s">
        <v>3288</v>
      </c>
      <c r="C2574" s="133">
        <v>2210394</v>
      </c>
      <c r="D2574" s="133">
        <v>0</v>
      </c>
    </row>
    <row r="2575" spans="2:4">
      <c r="B2575" s="203" t="s">
        <v>3289</v>
      </c>
      <c r="C2575" s="133">
        <v>2210394</v>
      </c>
      <c r="D2575" s="133">
        <v>0</v>
      </c>
    </row>
    <row r="2576" spans="2:4">
      <c r="B2576" s="204" t="s">
        <v>507</v>
      </c>
      <c r="C2576" s="133">
        <v>241916640</v>
      </c>
      <c r="D2576" s="133">
        <v>168165472.03999999</v>
      </c>
    </row>
    <row r="2577" spans="2:4">
      <c r="B2577" s="203" t="s">
        <v>856</v>
      </c>
      <c r="C2577" s="133">
        <v>241916640</v>
      </c>
      <c r="D2577" s="133">
        <v>168165472.03999999</v>
      </c>
    </row>
    <row r="2578" spans="2:4">
      <c r="B2578" s="204" t="s">
        <v>1803</v>
      </c>
      <c r="C2578" s="133">
        <v>21509631</v>
      </c>
      <c r="D2578" s="133">
        <v>4787992.08</v>
      </c>
    </row>
    <row r="2579" spans="2:4">
      <c r="B2579" s="203" t="s">
        <v>1804</v>
      </c>
      <c r="C2579" s="133">
        <v>21509631</v>
      </c>
      <c r="D2579" s="133">
        <v>4787992.08</v>
      </c>
    </row>
    <row r="2580" spans="2:4">
      <c r="B2580" s="204" t="s">
        <v>1805</v>
      </c>
      <c r="C2580" s="133">
        <v>4718384</v>
      </c>
      <c r="D2580" s="133">
        <v>1087475.1599999999</v>
      </c>
    </row>
    <row r="2581" spans="2:4">
      <c r="B2581" s="203" t="s">
        <v>1806</v>
      </c>
      <c r="C2581" s="133">
        <v>4718384</v>
      </c>
      <c r="D2581" s="133">
        <v>1087475.1599999999</v>
      </c>
    </row>
    <row r="2582" spans="2:4">
      <c r="B2582" s="204" t="s">
        <v>3290</v>
      </c>
      <c r="C2582" s="133">
        <v>32064029</v>
      </c>
      <c r="D2582" s="133">
        <v>24917432.23</v>
      </c>
    </row>
    <row r="2583" spans="2:4">
      <c r="B2583" s="203" t="s">
        <v>3291</v>
      </c>
      <c r="C2583" s="133">
        <v>32064029</v>
      </c>
      <c r="D2583" s="133">
        <v>24917432.23</v>
      </c>
    </row>
    <row r="2584" spans="2:4">
      <c r="B2584" s="204" t="s">
        <v>2877</v>
      </c>
      <c r="C2584" s="133">
        <v>4718384</v>
      </c>
      <c r="D2584" s="133">
        <v>1087475.1599999999</v>
      </c>
    </row>
    <row r="2585" spans="2:4">
      <c r="B2585" s="203" t="s">
        <v>1807</v>
      </c>
      <c r="C2585" s="133">
        <v>4718384</v>
      </c>
      <c r="D2585" s="133">
        <v>1087475.1599999999</v>
      </c>
    </row>
    <row r="2586" spans="2:4">
      <c r="B2586" s="204" t="s">
        <v>508</v>
      </c>
      <c r="C2586" s="133">
        <v>138822901</v>
      </c>
      <c r="D2586" s="133">
        <v>18824445.560000002</v>
      </c>
    </row>
    <row r="2587" spans="2:4">
      <c r="B2587" s="203" t="s">
        <v>857</v>
      </c>
      <c r="C2587" s="133">
        <v>138822901</v>
      </c>
      <c r="D2587" s="133">
        <v>18824445.560000002</v>
      </c>
    </row>
    <row r="2588" spans="2:4">
      <c r="B2588" s="204" t="s">
        <v>2878</v>
      </c>
      <c r="C2588" s="133">
        <v>12351763</v>
      </c>
      <c r="D2588" s="133">
        <v>2789460.63</v>
      </c>
    </row>
    <row r="2589" spans="2:4">
      <c r="B2589" s="203" t="s">
        <v>1808</v>
      </c>
      <c r="C2589" s="133">
        <v>12351763</v>
      </c>
      <c r="D2589" s="133">
        <v>2789460.63</v>
      </c>
    </row>
    <row r="2590" spans="2:4">
      <c r="B2590" s="204" t="s">
        <v>509</v>
      </c>
      <c r="C2590" s="133">
        <v>48368948</v>
      </c>
      <c r="D2590" s="133">
        <v>26898765.59</v>
      </c>
    </row>
    <row r="2591" spans="2:4">
      <c r="B2591" s="203" t="s">
        <v>858</v>
      </c>
      <c r="C2591" s="133">
        <v>48368948</v>
      </c>
      <c r="D2591" s="133">
        <v>26898765.59</v>
      </c>
    </row>
    <row r="2592" spans="2:4">
      <c r="B2592" s="204" t="s">
        <v>2879</v>
      </c>
      <c r="C2592" s="133">
        <v>12351763</v>
      </c>
      <c r="D2592" s="133">
        <v>2789460.64</v>
      </c>
    </row>
    <row r="2593" spans="2:4">
      <c r="B2593" s="203" t="s">
        <v>1809</v>
      </c>
      <c r="C2593" s="133">
        <v>12351763</v>
      </c>
      <c r="D2593" s="133">
        <v>2789460.64</v>
      </c>
    </row>
    <row r="2594" spans="2:4">
      <c r="B2594" s="204" t="s">
        <v>510</v>
      </c>
      <c r="C2594" s="133">
        <v>29766749</v>
      </c>
      <c r="D2594" s="133">
        <v>47757158.030000001</v>
      </c>
    </row>
    <row r="2595" spans="2:4">
      <c r="B2595" s="203" t="s">
        <v>859</v>
      </c>
      <c r="C2595" s="133">
        <v>29766749</v>
      </c>
      <c r="D2595" s="133">
        <v>47757158.030000001</v>
      </c>
    </row>
    <row r="2596" spans="2:4">
      <c r="B2596" s="204" t="s">
        <v>1810</v>
      </c>
      <c r="C2596" s="133">
        <v>6659723</v>
      </c>
      <c r="D2596" s="133">
        <v>1477816.48</v>
      </c>
    </row>
    <row r="2597" spans="2:4">
      <c r="B2597" s="203" t="s">
        <v>1811</v>
      </c>
      <c r="C2597" s="133">
        <v>6659723</v>
      </c>
      <c r="D2597" s="133">
        <v>1477816.48</v>
      </c>
    </row>
    <row r="2598" spans="2:4">
      <c r="B2598" s="204" t="s">
        <v>2681</v>
      </c>
      <c r="C2598" s="133">
        <v>83777259</v>
      </c>
      <c r="D2598" s="133">
        <v>64972035</v>
      </c>
    </row>
    <row r="2599" spans="2:4">
      <c r="B2599" s="203" t="s">
        <v>2682</v>
      </c>
      <c r="C2599" s="133">
        <v>83777259</v>
      </c>
      <c r="D2599" s="133">
        <v>64972035</v>
      </c>
    </row>
    <row r="2600" spans="2:4">
      <c r="B2600" s="204" t="s">
        <v>511</v>
      </c>
      <c r="C2600" s="133">
        <v>1353993</v>
      </c>
      <c r="D2600" s="133">
        <v>15941100.620000001</v>
      </c>
    </row>
    <row r="2601" spans="2:4">
      <c r="B2601" s="203" t="s">
        <v>860</v>
      </c>
      <c r="C2601" s="133">
        <v>1353993</v>
      </c>
      <c r="D2601" s="133">
        <v>15941100.620000001</v>
      </c>
    </row>
    <row r="2602" spans="2:4">
      <c r="B2602" s="204" t="s">
        <v>988</v>
      </c>
      <c r="C2602" s="133">
        <v>1634443</v>
      </c>
      <c r="D2602" s="133">
        <v>0</v>
      </c>
    </row>
    <row r="2603" spans="2:4">
      <c r="B2603" s="203" t="s">
        <v>989</v>
      </c>
      <c r="C2603" s="133">
        <v>1634443</v>
      </c>
      <c r="D2603" s="133">
        <v>0</v>
      </c>
    </row>
    <row r="2604" spans="2:4">
      <c r="B2604" s="204" t="s">
        <v>512</v>
      </c>
      <c r="C2604" s="133">
        <v>256993362</v>
      </c>
      <c r="D2604" s="133">
        <v>126991750.2</v>
      </c>
    </row>
    <row r="2605" spans="2:4">
      <c r="B2605" s="203" t="s">
        <v>861</v>
      </c>
      <c r="C2605" s="133">
        <v>256993362</v>
      </c>
      <c r="D2605" s="133">
        <v>126991750.2</v>
      </c>
    </row>
    <row r="2606" spans="2:4">
      <c r="B2606" s="204" t="s">
        <v>1103</v>
      </c>
      <c r="C2606" s="133">
        <v>56994132</v>
      </c>
      <c r="D2606" s="133">
        <v>23370556.140000001</v>
      </c>
    </row>
    <row r="2607" spans="2:4">
      <c r="B2607" s="203" t="s">
        <v>1104</v>
      </c>
      <c r="C2607" s="133">
        <v>56994132</v>
      </c>
      <c r="D2607" s="133">
        <v>23370556.140000001</v>
      </c>
    </row>
    <row r="2608" spans="2:4">
      <c r="B2608" s="204" t="s">
        <v>3292</v>
      </c>
      <c r="C2608" s="133">
        <v>200615327</v>
      </c>
      <c r="D2608" s="133">
        <v>194214798.09999999</v>
      </c>
    </row>
    <row r="2609" spans="2:4">
      <c r="B2609" s="203" t="s">
        <v>861</v>
      </c>
      <c r="C2609" s="133">
        <v>200615327</v>
      </c>
      <c r="D2609" s="133">
        <v>194214798.09999999</v>
      </c>
    </row>
    <row r="2610" spans="2:4">
      <c r="B2610" s="204" t="s">
        <v>3636</v>
      </c>
      <c r="C2610" s="133">
        <v>0</v>
      </c>
      <c r="D2610" s="133">
        <v>106418029.86</v>
      </c>
    </row>
    <row r="2611" spans="2:4">
      <c r="B2611" s="203" t="s">
        <v>3635</v>
      </c>
      <c r="C2611" s="133">
        <v>0</v>
      </c>
      <c r="D2611" s="133">
        <v>106418029.86</v>
      </c>
    </row>
    <row r="2612" spans="2:4">
      <c r="B2612" s="204" t="s">
        <v>3818</v>
      </c>
      <c r="C2612" s="133">
        <v>0</v>
      </c>
      <c r="D2612" s="133">
        <v>0</v>
      </c>
    </row>
    <row r="2613" spans="2:4">
      <c r="B2613" s="203" t="s">
        <v>3817</v>
      </c>
      <c r="C2613" s="133">
        <v>0</v>
      </c>
      <c r="D2613" s="133">
        <v>0</v>
      </c>
    </row>
    <row r="2614" spans="2:4">
      <c r="B2614" s="204" t="s">
        <v>3816</v>
      </c>
      <c r="C2614" s="133">
        <v>0</v>
      </c>
      <c r="D2614" s="133">
        <v>0</v>
      </c>
    </row>
    <row r="2615" spans="2:4">
      <c r="B2615" s="203" t="s">
        <v>3815</v>
      </c>
      <c r="C2615" s="133">
        <v>0</v>
      </c>
      <c r="D2615" s="133">
        <v>0</v>
      </c>
    </row>
    <row r="2616" spans="2:4">
      <c r="B2616" s="205" t="s">
        <v>283</v>
      </c>
      <c r="C2616" s="135">
        <v>221435530</v>
      </c>
      <c r="D2616" s="135">
        <v>36435116.599999994</v>
      </c>
    </row>
    <row r="2617" spans="2:4">
      <c r="B2617" s="204" t="s">
        <v>1374</v>
      </c>
      <c r="C2617" s="133">
        <v>146000000</v>
      </c>
      <c r="D2617" s="133">
        <v>27372989.659999996</v>
      </c>
    </row>
    <row r="2618" spans="2:4">
      <c r="B2618" s="203" t="s">
        <v>1375</v>
      </c>
      <c r="C2618" s="133">
        <v>146000000</v>
      </c>
      <c r="D2618" s="133">
        <v>27372989.659999996</v>
      </c>
    </row>
    <row r="2619" spans="2:4">
      <c r="B2619" s="204" t="s">
        <v>3293</v>
      </c>
      <c r="C2619" s="133">
        <v>28968834</v>
      </c>
      <c r="D2619" s="133">
        <v>0</v>
      </c>
    </row>
    <row r="2620" spans="2:4">
      <c r="B2620" s="203" t="s">
        <v>2554</v>
      </c>
      <c r="C2620" s="133">
        <v>28968834</v>
      </c>
      <c r="D2620" s="133">
        <v>0</v>
      </c>
    </row>
    <row r="2621" spans="2:4">
      <c r="B2621" s="204" t="s">
        <v>3294</v>
      </c>
      <c r="C2621" s="133">
        <v>30295751</v>
      </c>
      <c r="D2621" s="133">
        <v>0</v>
      </c>
    </row>
    <row r="2622" spans="2:4">
      <c r="B2622" s="203" t="s">
        <v>2553</v>
      </c>
      <c r="C2622" s="133">
        <v>30295751</v>
      </c>
      <c r="D2622" s="133">
        <v>0</v>
      </c>
    </row>
    <row r="2623" spans="2:4">
      <c r="B2623" s="204" t="s">
        <v>2880</v>
      </c>
      <c r="C2623" s="133">
        <v>16170945</v>
      </c>
      <c r="D2623" s="133">
        <v>2542258.08</v>
      </c>
    </row>
    <row r="2624" spans="2:4">
      <c r="B2624" s="203" t="s">
        <v>2571</v>
      </c>
      <c r="C2624" s="133">
        <v>16170945</v>
      </c>
      <c r="D2624" s="133">
        <v>2542258.08</v>
      </c>
    </row>
    <row r="2625" spans="2:4">
      <c r="B2625" s="204" t="s">
        <v>3520</v>
      </c>
      <c r="C2625" s="133">
        <v>0</v>
      </c>
      <c r="D2625" s="133">
        <v>6519868.8600000013</v>
      </c>
    </row>
    <row r="2626" spans="2:4">
      <c r="B2626" s="203" t="s">
        <v>3521</v>
      </c>
      <c r="C2626" s="133">
        <v>0</v>
      </c>
      <c r="D2626" s="133">
        <v>6519868.8600000013</v>
      </c>
    </row>
    <row r="2627" spans="2:4">
      <c r="B2627" s="206" t="s">
        <v>513</v>
      </c>
      <c r="C2627" s="133">
        <v>758300741</v>
      </c>
      <c r="D2627" s="133">
        <v>242551928.97000003</v>
      </c>
    </row>
    <row r="2628" spans="2:4">
      <c r="B2628" s="205" t="s">
        <v>281</v>
      </c>
      <c r="C2628" s="135">
        <v>450468358</v>
      </c>
      <c r="D2628" s="135">
        <v>98709510.390000001</v>
      </c>
    </row>
    <row r="2629" spans="2:4">
      <c r="B2629" s="204" t="s">
        <v>3522</v>
      </c>
      <c r="C2629" s="133">
        <v>4768626</v>
      </c>
      <c r="D2629" s="133">
        <v>1081517.04</v>
      </c>
    </row>
    <row r="2630" spans="2:4">
      <c r="B2630" s="203" t="s">
        <v>3523</v>
      </c>
      <c r="C2630" s="133">
        <v>0</v>
      </c>
      <c r="D2630" s="133">
        <v>0</v>
      </c>
    </row>
    <row r="2631" spans="2:4">
      <c r="B2631" s="203" t="s">
        <v>2274</v>
      </c>
      <c r="C2631" s="133">
        <v>4768626</v>
      </c>
      <c r="D2631" s="133">
        <v>1081517.04</v>
      </c>
    </row>
    <row r="2632" spans="2:4">
      <c r="B2632" s="204" t="s">
        <v>2275</v>
      </c>
      <c r="C2632" s="133">
        <v>4768626</v>
      </c>
      <c r="D2632" s="133">
        <v>1081517.03</v>
      </c>
    </row>
    <row r="2633" spans="2:4">
      <c r="B2633" s="203" t="s">
        <v>2276</v>
      </c>
      <c r="C2633" s="133">
        <v>4768626</v>
      </c>
      <c r="D2633" s="133">
        <v>1081517.03</v>
      </c>
    </row>
    <row r="2634" spans="2:4">
      <c r="B2634" s="204" t="s">
        <v>2277</v>
      </c>
      <c r="C2634" s="133">
        <v>4768626</v>
      </c>
      <c r="D2634" s="133">
        <v>0</v>
      </c>
    </row>
    <row r="2635" spans="2:4">
      <c r="B2635" s="203" t="s">
        <v>2278</v>
      </c>
      <c r="C2635" s="133">
        <v>4768626</v>
      </c>
      <c r="D2635" s="133">
        <v>0</v>
      </c>
    </row>
    <row r="2636" spans="2:4">
      <c r="B2636" s="204" t="s">
        <v>2279</v>
      </c>
      <c r="C2636" s="133">
        <v>11208701</v>
      </c>
      <c r="D2636" s="133">
        <v>0</v>
      </c>
    </row>
    <row r="2637" spans="2:4">
      <c r="B2637" s="203" t="s">
        <v>2280</v>
      </c>
      <c r="C2637" s="133">
        <v>11208701</v>
      </c>
      <c r="D2637" s="133">
        <v>0</v>
      </c>
    </row>
    <row r="2638" spans="2:4">
      <c r="B2638" s="204" t="s">
        <v>2281</v>
      </c>
      <c r="C2638" s="133">
        <v>6731551</v>
      </c>
      <c r="D2638" s="133">
        <v>0</v>
      </c>
    </row>
    <row r="2639" spans="2:4">
      <c r="B2639" s="203" t="s">
        <v>2282</v>
      </c>
      <c r="C2639" s="133">
        <v>6731551</v>
      </c>
      <c r="D2639" s="133">
        <v>0</v>
      </c>
    </row>
    <row r="2640" spans="2:4">
      <c r="B2640" s="204" t="s">
        <v>2283</v>
      </c>
      <c r="C2640" s="133">
        <v>6731551</v>
      </c>
      <c r="D2640" s="133">
        <v>0</v>
      </c>
    </row>
    <row r="2641" spans="2:4">
      <c r="B2641" s="203" t="s">
        <v>2284</v>
      </c>
      <c r="C2641" s="133">
        <v>6731551</v>
      </c>
      <c r="D2641" s="133">
        <v>0</v>
      </c>
    </row>
    <row r="2642" spans="2:4">
      <c r="B2642" s="204" t="s">
        <v>2285</v>
      </c>
      <c r="C2642" s="133">
        <v>6731551</v>
      </c>
      <c r="D2642" s="133">
        <v>0</v>
      </c>
    </row>
    <row r="2643" spans="2:4">
      <c r="B2643" s="203" t="s">
        <v>2286</v>
      </c>
      <c r="C2643" s="133">
        <v>6731551</v>
      </c>
      <c r="D2643" s="133">
        <v>0</v>
      </c>
    </row>
    <row r="2644" spans="2:4">
      <c r="B2644" s="204" t="s">
        <v>2287</v>
      </c>
      <c r="C2644" s="133">
        <v>4768626</v>
      </c>
      <c r="D2644" s="133">
        <v>1072939.8400000001</v>
      </c>
    </row>
    <row r="2645" spans="2:4">
      <c r="B2645" s="203" t="s">
        <v>2288</v>
      </c>
      <c r="C2645" s="133">
        <v>4768626</v>
      </c>
      <c r="D2645" s="133">
        <v>1072939.8400000001</v>
      </c>
    </row>
    <row r="2646" spans="2:4">
      <c r="B2646" s="204" t="s">
        <v>2289</v>
      </c>
      <c r="C2646" s="133">
        <v>6731551</v>
      </c>
      <c r="D2646" s="133">
        <v>1514597.78</v>
      </c>
    </row>
    <row r="2647" spans="2:4">
      <c r="B2647" s="203" t="s">
        <v>2290</v>
      </c>
      <c r="C2647" s="133">
        <v>6731551</v>
      </c>
      <c r="D2647" s="133">
        <v>1514597.78</v>
      </c>
    </row>
    <row r="2648" spans="2:4">
      <c r="B2648" s="204" t="s">
        <v>2291</v>
      </c>
      <c r="C2648" s="133">
        <v>6731551</v>
      </c>
      <c r="D2648" s="133">
        <v>1514597.78</v>
      </c>
    </row>
    <row r="2649" spans="2:4">
      <c r="B2649" s="203" t="s">
        <v>2292</v>
      </c>
      <c r="C2649" s="133">
        <v>6731551</v>
      </c>
      <c r="D2649" s="133">
        <v>1514597.78</v>
      </c>
    </row>
    <row r="2650" spans="2:4">
      <c r="B2650" s="204" t="s">
        <v>2293</v>
      </c>
      <c r="C2650" s="133">
        <v>6731551</v>
      </c>
      <c r="D2650" s="133">
        <v>1514597.78</v>
      </c>
    </row>
    <row r="2651" spans="2:4">
      <c r="B2651" s="203" t="s">
        <v>2294</v>
      </c>
      <c r="C2651" s="133">
        <v>6731551</v>
      </c>
      <c r="D2651" s="133">
        <v>1514597.78</v>
      </c>
    </row>
    <row r="2652" spans="2:4">
      <c r="B2652" s="204" t="s">
        <v>2295</v>
      </c>
      <c r="C2652" s="133">
        <v>4768626</v>
      </c>
      <c r="D2652" s="133">
        <v>1072939.8400000001</v>
      </c>
    </row>
    <row r="2653" spans="2:4">
      <c r="B2653" s="203" t="s">
        <v>2296</v>
      </c>
      <c r="C2653" s="133">
        <v>4768626</v>
      </c>
      <c r="D2653" s="133">
        <v>1072939.8400000001</v>
      </c>
    </row>
    <row r="2654" spans="2:4">
      <c r="B2654" s="204" t="s">
        <v>2297</v>
      </c>
      <c r="C2654" s="133">
        <v>6731551</v>
      </c>
      <c r="D2654" s="133">
        <v>1514597.79</v>
      </c>
    </row>
    <row r="2655" spans="2:4">
      <c r="B2655" s="203" t="s">
        <v>2298</v>
      </c>
      <c r="C2655" s="133">
        <v>6731551</v>
      </c>
      <c r="D2655" s="133">
        <v>1514597.79</v>
      </c>
    </row>
    <row r="2656" spans="2:4">
      <c r="B2656" s="204" t="s">
        <v>2299</v>
      </c>
      <c r="C2656" s="133">
        <v>4768626</v>
      </c>
      <c r="D2656" s="133">
        <v>0</v>
      </c>
    </row>
    <row r="2657" spans="2:4">
      <c r="B2657" s="203" t="s">
        <v>2300</v>
      </c>
      <c r="C2657" s="133">
        <v>4768626</v>
      </c>
      <c r="D2657" s="133">
        <v>0</v>
      </c>
    </row>
    <row r="2658" spans="2:4">
      <c r="B2658" s="204" t="s">
        <v>2301</v>
      </c>
      <c r="C2658" s="133">
        <v>11208701</v>
      </c>
      <c r="D2658" s="133">
        <v>0</v>
      </c>
    </row>
    <row r="2659" spans="2:4">
      <c r="B2659" s="203" t="s">
        <v>2302</v>
      </c>
      <c r="C2659" s="133">
        <v>11208701</v>
      </c>
      <c r="D2659" s="133">
        <v>0</v>
      </c>
    </row>
    <row r="2660" spans="2:4">
      <c r="B2660" s="204" t="s">
        <v>2303</v>
      </c>
      <c r="C2660" s="133">
        <v>6567165</v>
      </c>
      <c r="D2660" s="133">
        <v>0</v>
      </c>
    </row>
    <row r="2661" spans="2:4">
      <c r="B2661" s="203" t="s">
        <v>2304</v>
      </c>
      <c r="C2661" s="133">
        <v>6567165</v>
      </c>
      <c r="D2661" s="133">
        <v>0</v>
      </c>
    </row>
    <row r="2662" spans="2:4">
      <c r="B2662" s="204" t="s">
        <v>2305</v>
      </c>
      <c r="C2662" s="133">
        <v>6731551</v>
      </c>
      <c r="D2662" s="133">
        <v>0</v>
      </c>
    </row>
    <row r="2663" spans="2:4">
      <c r="B2663" s="203" t="s">
        <v>2306</v>
      </c>
      <c r="C2663" s="133">
        <v>6731551</v>
      </c>
      <c r="D2663" s="133">
        <v>0</v>
      </c>
    </row>
    <row r="2664" spans="2:4">
      <c r="B2664" s="204" t="s">
        <v>3014</v>
      </c>
      <c r="C2664" s="133">
        <v>21794361</v>
      </c>
      <c r="D2664" s="133">
        <v>0</v>
      </c>
    </row>
    <row r="2665" spans="2:4">
      <c r="B2665" s="203" t="s">
        <v>3015</v>
      </c>
      <c r="C2665" s="133">
        <v>21794361</v>
      </c>
      <c r="D2665" s="133">
        <v>0</v>
      </c>
    </row>
    <row r="2666" spans="2:4">
      <c r="B2666" s="204" t="s">
        <v>3295</v>
      </c>
      <c r="C2666" s="133">
        <v>53450831</v>
      </c>
      <c r="D2666" s="133">
        <v>0</v>
      </c>
    </row>
    <row r="2667" spans="2:4">
      <c r="B2667" s="203" t="s">
        <v>3296</v>
      </c>
      <c r="C2667" s="133">
        <v>53450831</v>
      </c>
      <c r="D2667" s="133">
        <v>0</v>
      </c>
    </row>
    <row r="2668" spans="2:4">
      <c r="B2668" s="204" t="s">
        <v>515</v>
      </c>
      <c r="C2668" s="133">
        <v>2868620</v>
      </c>
      <c r="D2668" s="133">
        <v>2677332.29</v>
      </c>
    </row>
    <row r="2669" spans="2:4">
      <c r="B2669" s="203" t="s">
        <v>863</v>
      </c>
      <c r="C2669" s="133">
        <v>2868620</v>
      </c>
      <c r="D2669" s="133">
        <v>2677332.29</v>
      </c>
    </row>
    <row r="2670" spans="2:4">
      <c r="B2670" s="204" t="s">
        <v>2307</v>
      </c>
      <c r="C2670" s="133">
        <v>6731551</v>
      </c>
      <c r="D2670" s="133">
        <v>0</v>
      </c>
    </row>
    <row r="2671" spans="2:4">
      <c r="B2671" s="203" t="s">
        <v>2308</v>
      </c>
      <c r="C2671" s="133">
        <v>6731551</v>
      </c>
      <c r="D2671" s="133">
        <v>0</v>
      </c>
    </row>
    <row r="2672" spans="2:4">
      <c r="B2672" s="204" t="s">
        <v>2309</v>
      </c>
      <c r="C2672" s="133">
        <v>11208701</v>
      </c>
      <c r="D2672" s="133">
        <v>0</v>
      </c>
    </row>
    <row r="2673" spans="2:4">
      <c r="B2673" s="203" t="s">
        <v>2310</v>
      </c>
      <c r="C2673" s="133">
        <v>11208701</v>
      </c>
      <c r="D2673" s="133">
        <v>0</v>
      </c>
    </row>
    <row r="2674" spans="2:4">
      <c r="B2674" s="204" t="s">
        <v>2683</v>
      </c>
      <c r="C2674" s="133">
        <v>37280773</v>
      </c>
      <c r="D2674" s="133">
        <v>8137852.6799999997</v>
      </c>
    </row>
    <row r="2675" spans="2:4">
      <c r="B2675" s="203" t="s">
        <v>2684</v>
      </c>
      <c r="C2675" s="133">
        <v>37280773</v>
      </c>
      <c r="D2675" s="133">
        <v>8137852.6799999997</v>
      </c>
    </row>
    <row r="2676" spans="2:4">
      <c r="B2676" s="204" t="s">
        <v>3814</v>
      </c>
      <c r="C2676" s="133">
        <v>0</v>
      </c>
      <c r="D2676" s="133">
        <v>0</v>
      </c>
    </row>
    <row r="2677" spans="2:4">
      <c r="B2677" s="203" t="s">
        <v>3813</v>
      </c>
      <c r="C2677" s="133">
        <v>0</v>
      </c>
      <c r="D2677" s="133">
        <v>0</v>
      </c>
    </row>
    <row r="2678" spans="2:4">
      <c r="B2678" s="204" t="s">
        <v>516</v>
      </c>
      <c r="C2678" s="133">
        <v>95767327</v>
      </c>
      <c r="D2678" s="133">
        <v>24952274.68</v>
      </c>
    </row>
    <row r="2679" spans="2:4">
      <c r="B2679" s="203" t="s">
        <v>864</v>
      </c>
      <c r="C2679" s="133">
        <v>95767327</v>
      </c>
      <c r="D2679" s="133">
        <v>24952274.68</v>
      </c>
    </row>
    <row r="2680" spans="2:4">
      <c r="B2680" s="204" t="s">
        <v>3812</v>
      </c>
      <c r="C2680" s="133">
        <v>0</v>
      </c>
      <c r="D2680" s="133">
        <v>0</v>
      </c>
    </row>
    <row r="2681" spans="2:4">
      <c r="B2681" s="203" t="s">
        <v>3811</v>
      </c>
      <c r="C2681" s="133">
        <v>0</v>
      </c>
      <c r="D2681" s="133">
        <v>0</v>
      </c>
    </row>
    <row r="2682" spans="2:4">
      <c r="B2682" s="204" t="s">
        <v>3810</v>
      </c>
      <c r="C2682" s="133">
        <v>0</v>
      </c>
      <c r="D2682" s="133">
        <v>0</v>
      </c>
    </row>
    <row r="2683" spans="2:4">
      <c r="B2683" s="203" t="s">
        <v>3809</v>
      </c>
      <c r="C2683" s="133">
        <v>0</v>
      </c>
      <c r="D2683" s="133">
        <v>0</v>
      </c>
    </row>
    <row r="2684" spans="2:4">
      <c r="B2684" s="204" t="s">
        <v>3808</v>
      </c>
      <c r="C2684" s="133">
        <v>0</v>
      </c>
      <c r="D2684" s="133">
        <v>0</v>
      </c>
    </row>
    <row r="2685" spans="2:4">
      <c r="B2685" s="203" t="s">
        <v>3807</v>
      </c>
      <c r="C2685" s="133">
        <v>0</v>
      </c>
      <c r="D2685" s="133">
        <v>0</v>
      </c>
    </row>
    <row r="2686" spans="2:4">
      <c r="B2686" s="204" t="s">
        <v>3806</v>
      </c>
      <c r="C2686" s="133">
        <v>0</v>
      </c>
      <c r="D2686" s="133">
        <v>0</v>
      </c>
    </row>
    <row r="2687" spans="2:4">
      <c r="B2687" s="203" t="s">
        <v>3805</v>
      </c>
      <c r="C2687" s="133">
        <v>0</v>
      </c>
      <c r="D2687" s="133">
        <v>0</v>
      </c>
    </row>
    <row r="2688" spans="2:4">
      <c r="B2688" s="204" t="s">
        <v>3297</v>
      </c>
      <c r="C2688" s="133">
        <v>12325016</v>
      </c>
      <c r="D2688" s="133">
        <v>0</v>
      </c>
    </row>
    <row r="2689" spans="2:4">
      <c r="B2689" s="203" t="s">
        <v>3298</v>
      </c>
      <c r="C2689" s="133">
        <v>12325016</v>
      </c>
      <c r="D2689" s="133">
        <v>0</v>
      </c>
    </row>
    <row r="2690" spans="2:4">
      <c r="B2690" s="204" t="s">
        <v>3804</v>
      </c>
      <c r="C2690" s="133">
        <v>0</v>
      </c>
      <c r="D2690" s="133">
        <v>0</v>
      </c>
    </row>
    <row r="2691" spans="2:4">
      <c r="B2691" s="203" t="s">
        <v>3803</v>
      </c>
      <c r="C2691" s="133">
        <v>0</v>
      </c>
      <c r="D2691" s="133">
        <v>0</v>
      </c>
    </row>
    <row r="2692" spans="2:4">
      <c r="B2692" s="204" t="s">
        <v>3802</v>
      </c>
      <c r="C2692" s="133">
        <v>0</v>
      </c>
      <c r="D2692" s="133">
        <v>0</v>
      </c>
    </row>
    <row r="2693" spans="2:4">
      <c r="B2693" s="203" t="s">
        <v>3801</v>
      </c>
      <c r="C2693" s="133">
        <v>0</v>
      </c>
      <c r="D2693" s="133">
        <v>0</v>
      </c>
    </row>
    <row r="2694" spans="2:4">
      <c r="B2694" s="204" t="s">
        <v>3800</v>
      </c>
      <c r="C2694" s="133">
        <v>0</v>
      </c>
      <c r="D2694" s="133">
        <v>0</v>
      </c>
    </row>
    <row r="2695" spans="2:4">
      <c r="B2695" s="203" t="s">
        <v>3799</v>
      </c>
      <c r="C2695" s="133">
        <v>0</v>
      </c>
      <c r="D2695" s="133">
        <v>0</v>
      </c>
    </row>
    <row r="2696" spans="2:4">
      <c r="B2696" s="204" t="s">
        <v>3798</v>
      </c>
      <c r="C2696" s="133">
        <v>0</v>
      </c>
      <c r="D2696" s="133">
        <v>0</v>
      </c>
    </row>
    <row r="2697" spans="2:4">
      <c r="B2697" s="203" t="s">
        <v>3797</v>
      </c>
      <c r="C2697" s="133">
        <v>0</v>
      </c>
      <c r="D2697" s="133">
        <v>0</v>
      </c>
    </row>
    <row r="2698" spans="2:4">
      <c r="B2698" s="204" t="s">
        <v>3796</v>
      </c>
      <c r="C2698" s="133">
        <v>0</v>
      </c>
      <c r="D2698" s="133">
        <v>0</v>
      </c>
    </row>
    <row r="2699" spans="2:4">
      <c r="B2699" s="203" t="s">
        <v>3795</v>
      </c>
      <c r="C2699" s="133">
        <v>0</v>
      </c>
      <c r="D2699" s="133">
        <v>0</v>
      </c>
    </row>
    <row r="2700" spans="2:4">
      <c r="B2700" s="204" t="s">
        <v>1105</v>
      </c>
      <c r="C2700" s="133">
        <v>97592447</v>
      </c>
      <c r="D2700" s="133">
        <v>52574745.859999999</v>
      </c>
    </row>
    <row r="2701" spans="2:4">
      <c r="B2701" s="203" t="s">
        <v>1106</v>
      </c>
      <c r="C2701" s="133">
        <v>97592447</v>
      </c>
      <c r="D2701" s="133">
        <v>52574745.859999999</v>
      </c>
    </row>
    <row r="2702" spans="2:4">
      <c r="B2702" s="204" t="s">
        <v>3794</v>
      </c>
      <c r="C2702" s="133">
        <v>0</v>
      </c>
      <c r="D2702" s="133">
        <v>0</v>
      </c>
    </row>
    <row r="2703" spans="2:4">
      <c r="B2703" s="203" t="s">
        <v>3793</v>
      </c>
      <c r="C2703" s="133">
        <v>0</v>
      </c>
      <c r="D2703" s="133">
        <v>0</v>
      </c>
    </row>
    <row r="2704" spans="2:4">
      <c r="B2704" s="204" t="s">
        <v>3792</v>
      </c>
      <c r="C2704" s="133">
        <v>0</v>
      </c>
      <c r="D2704" s="133">
        <v>0</v>
      </c>
    </row>
    <row r="2705" spans="2:4">
      <c r="B2705" s="203" t="s">
        <v>3791</v>
      </c>
      <c r="C2705" s="133">
        <v>0</v>
      </c>
      <c r="D2705" s="133">
        <v>0</v>
      </c>
    </row>
    <row r="2706" spans="2:4">
      <c r="B2706" s="204" t="s">
        <v>3790</v>
      </c>
      <c r="C2706" s="133">
        <v>0</v>
      </c>
      <c r="D2706" s="133">
        <v>0</v>
      </c>
    </row>
    <row r="2707" spans="2:4">
      <c r="B2707" s="203" t="s">
        <v>3789</v>
      </c>
      <c r="C2707" s="133">
        <v>0</v>
      </c>
      <c r="D2707" s="133">
        <v>0</v>
      </c>
    </row>
    <row r="2708" spans="2:4">
      <c r="B2708" s="205" t="s">
        <v>298</v>
      </c>
      <c r="C2708" s="135">
        <v>307832383</v>
      </c>
      <c r="D2708" s="135">
        <v>143842418.58000001</v>
      </c>
    </row>
    <row r="2709" spans="2:4">
      <c r="B2709" s="204" t="s">
        <v>514</v>
      </c>
      <c r="C2709" s="133">
        <v>307832383</v>
      </c>
      <c r="D2709" s="133">
        <v>143842418.58000001</v>
      </c>
    </row>
    <row r="2710" spans="2:4">
      <c r="B2710" s="203" t="s">
        <v>862</v>
      </c>
      <c r="C2710" s="133">
        <v>307832383</v>
      </c>
      <c r="D2710" s="133">
        <v>143842418.58000001</v>
      </c>
    </row>
    <row r="2711" spans="2:4">
      <c r="B2711" s="206" t="s">
        <v>294</v>
      </c>
      <c r="C2711" s="133">
        <v>4366110256</v>
      </c>
      <c r="D2711" s="133">
        <v>2654486528.2000003</v>
      </c>
    </row>
    <row r="2712" spans="2:4">
      <c r="B2712" s="205" t="s">
        <v>281</v>
      </c>
      <c r="C2712" s="135">
        <v>2925166791</v>
      </c>
      <c r="D2712" s="135">
        <v>1221379224.1500001</v>
      </c>
    </row>
    <row r="2713" spans="2:4">
      <c r="B2713" s="204" t="s">
        <v>1041</v>
      </c>
      <c r="C2713" s="133">
        <v>2642267</v>
      </c>
      <c r="D2713" s="133">
        <v>0</v>
      </c>
    </row>
    <row r="2714" spans="2:4">
      <c r="B2714" s="203" t="s">
        <v>1042</v>
      </c>
      <c r="C2714" s="133">
        <v>2642267</v>
      </c>
      <c r="D2714" s="133">
        <v>0</v>
      </c>
    </row>
    <row r="2715" spans="2:4">
      <c r="B2715" s="204" t="s">
        <v>3016</v>
      </c>
      <c r="C2715" s="133">
        <v>176445360</v>
      </c>
      <c r="D2715" s="133">
        <v>159029243</v>
      </c>
    </row>
    <row r="2716" spans="2:4">
      <c r="B2716" s="203" t="s">
        <v>3017</v>
      </c>
      <c r="C2716" s="133">
        <v>176445360</v>
      </c>
      <c r="D2716" s="133">
        <v>159029243</v>
      </c>
    </row>
    <row r="2717" spans="2:4">
      <c r="B2717" s="204" t="s">
        <v>3634</v>
      </c>
      <c r="C2717" s="133">
        <v>0</v>
      </c>
      <c r="D2717" s="133">
        <v>7856346.5199999996</v>
      </c>
    </row>
    <row r="2718" spans="2:4">
      <c r="B2718" s="203" t="s">
        <v>3633</v>
      </c>
      <c r="C2718" s="133">
        <v>0</v>
      </c>
      <c r="D2718" s="133">
        <v>7856346.5199999996</v>
      </c>
    </row>
    <row r="2719" spans="2:4">
      <c r="B2719" s="204" t="s">
        <v>3563</v>
      </c>
      <c r="C2719" s="133">
        <v>0</v>
      </c>
      <c r="D2719" s="133">
        <v>0</v>
      </c>
    </row>
    <row r="2720" spans="2:4">
      <c r="B2720" s="203" t="s">
        <v>3562</v>
      </c>
      <c r="C2720" s="133">
        <v>0</v>
      </c>
      <c r="D2720" s="133">
        <v>0</v>
      </c>
    </row>
    <row r="2721" spans="2:4">
      <c r="B2721" s="204" t="s">
        <v>3561</v>
      </c>
      <c r="C2721" s="133">
        <v>0</v>
      </c>
      <c r="D2721" s="133">
        <v>0</v>
      </c>
    </row>
    <row r="2722" spans="2:4">
      <c r="B2722" s="203" t="s">
        <v>3560</v>
      </c>
      <c r="C2722" s="133">
        <v>0</v>
      </c>
      <c r="D2722" s="133">
        <v>0</v>
      </c>
    </row>
    <row r="2723" spans="2:4">
      <c r="B2723" s="204" t="s">
        <v>518</v>
      </c>
      <c r="C2723" s="133">
        <v>126602042</v>
      </c>
      <c r="D2723" s="133">
        <v>0</v>
      </c>
    </row>
    <row r="2724" spans="2:4">
      <c r="B2724" s="203" t="s">
        <v>866</v>
      </c>
      <c r="C2724" s="133">
        <v>126602042</v>
      </c>
      <c r="D2724" s="133">
        <v>0</v>
      </c>
    </row>
    <row r="2725" spans="2:4">
      <c r="B2725" s="204" t="s">
        <v>519</v>
      </c>
      <c r="C2725" s="133">
        <v>2424075</v>
      </c>
      <c r="D2725" s="133">
        <v>144089.51</v>
      </c>
    </row>
    <row r="2726" spans="2:4">
      <c r="B2726" s="203" t="s">
        <v>867</v>
      </c>
      <c r="C2726" s="133">
        <v>2424075</v>
      </c>
      <c r="D2726" s="133">
        <v>144089.51</v>
      </c>
    </row>
    <row r="2727" spans="2:4">
      <c r="B2727" s="204" t="s">
        <v>520</v>
      </c>
      <c r="C2727" s="133">
        <v>36150946</v>
      </c>
      <c r="D2727" s="133">
        <v>40306460</v>
      </c>
    </row>
    <row r="2728" spans="2:4">
      <c r="B2728" s="203" t="s">
        <v>868</v>
      </c>
      <c r="C2728" s="133">
        <v>36150946</v>
      </c>
      <c r="D2728" s="133">
        <v>40306460</v>
      </c>
    </row>
    <row r="2729" spans="2:4">
      <c r="B2729" s="204" t="s">
        <v>521</v>
      </c>
      <c r="C2729" s="133">
        <v>13585784</v>
      </c>
      <c r="D2729" s="133">
        <v>0</v>
      </c>
    </row>
    <row r="2730" spans="2:4">
      <c r="B2730" s="203" t="s">
        <v>869</v>
      </c>
      <c r="C2730" s="133">
        <v>13585784</v>
      </c>
      <c r="D2730" s="133">
        <v>0</v>
      </c>
    </row>
    <row r="2731" spans="2:4">
      <c r="B2731" s="204" t="s">
        <v>2881</v>
      </c>
      <c r="C2731" s="133">
        <v>7812291</v>
      </c>
      <c r="D2731" s="133">
        <v>0</v>
      </c>
    </row>
    <row r="2732" spans="2:4">
      <c r="B2732" s="203" t="s">
        <v>870</v>
      </c>
      <c r="C2732" s="133">
        <v>7812291</v>
      </c>
      <c r="D2732" s="133">
        <v>0</v>
      </c>
    </row>
    <row r="2733" spans="2:4">
      <c r="B2733" s="204" t="s">
        <v>522</v>
      </c>
      <c r="C2733" s="133">
        <v>5769597</v>
      </c>
      <c r="D2733" s="133">
        <v>6041293.7800000003</v>
      </c>
    </row>
    <row r="2734" spans="2:4">
      <c r="B2734" s="203" t="s">
        <v>871</v>
      </c>
      <c r="C2734" s="133">
        <v>5769597</v>
      </c>
      <c r="D2734" s="133">
        <v>6041293.7800000003</v>
      </c>
    </row>
    <row r="2735" spans="2:4">
      <c r="B2735" s="204" t="s">
        <v>523</v>
      </c>
      <c r="C2735" s="133">
        <v>1883869</v>
      </c>
      <c r="D2735" s="133">
        <v>0</v>
      </c>
    </row>
    <row r="2736" spans="2:4">
      <c r="B2736" s="203" t="s">
        <v>872</v>
      </c>
      <c r="C2736" s="133">
        <v>1883869</v>
      </c>
      <c r="D2736" s="133">
        <v>0</v>
      </c>
    </row>
    <row r="2737" spans="2:4">
      <c r="B2737" s="204" t="s">
        <v>524</v>
      </c>
      <c r="C2737" s="133">
        <v>27806785</v>
      </c>
      <c r="D2737" s="133">
        <v>3262436.66</v>
      </c>
    </row>
    <row r="2738" spans="2:4">
      <c r="B2738" s="203" t="s">
        <v>873</v>
      </c>
      <c r="C2738" s="133">
        <v>27806785</v>
      </c>
      <c r="D2738" s="133">
        <v>3262436.66</v>
      </c>
    </row>
    <row r="2739" spans="2:4">
      <c r="B2739" s="204" t="s">
        <v>4057</v>
      </c>
      <c r="C2739" s="133">
        <v>0</v>
      </c>
      <c r="D2739" s="133">
        <v>0</v>
      </c>
    </row>
    <row r="2740" spans="2:4">
      <c r="B2740" s="203" t="s">
        <v>4056</v>
      </c>
      <c r="C2740" s="133">
        <v>0</v>
      </c>
      <c r="D2740" s="133">
        <v>0</v>
      </c>
    </row>
    <row r="2741" spans="2:4">
      <c r="B2741" s="204" t="s">
        <v>2685</v>
      </c>
      <c r="C2741" s="133">
        <v>132499050</v>
      </c>
      <c r="D2741" s="133">
        <v>54000000</v>
      </c>
    </row>
    <row r="2742" spans="2:4">
      <c r="B2742" s="203" t="s">
        <v>2686</v>
      </c>
      <c r="C2742" s="133">
        <v>132499050</v>
      </c>
      <c r="D2742" s="133">
        <v>54000000</v>
      </c>
    </row>
    <row r="2743" spans="2:4">
      <c r="B2743" s="204" t="s">
        <v>2687</v>
      </c>
      <c r="C2743" s="133">
        <v>88742887</v>
      </c>
      <c r="D2743" s="133">
        <v>71534995.530000001</v>
      </c>
    </row>
    <row r="2744" spans="2:4">
      <c r="B2744" s="203" t="s">
        <v>2688</v>
      </c>
      <c r="C2744" s="133">
        <v>88742887</v>
      </c>
      <c r="D2744" s="133">
        <v>71534995.530000001</v>
      </c>
    </row>
    <row r="2745" spans="2:4">
      <c r="B2745" s="204" t="s">
        <v>2689</v>
      </c>
      <c r="C2745" s="133">
        <v>95131249</v>
      </c>
      <c r="D2745" s="133">
        <v>0</v>
      </c>
    </row>
    <row r="2746" spans="2:4">
      <c r="B2746" s="203" t="s">
        <v>2690</v>
      </c>
      <c r="C2746" s="133">
        <v>95131249</v>
      </c>
      <c r="D2746" s="133">
        <v>0</v>
      </c>
    </row>
    <row r="2747" spans="2:4">
      <c r="B2747" s="204" t="s">
        <v>3788</v>
      </c>
      <c r="C2747" s="133">
        <v>0</v>
      </c>
      <c r="D2747" s="133">
        <v>0</v>
      </c>
    </row>
    <row r="2748" spans="2:4">
      <c r="B2748" s="203" t="s">
        <v>3787</v>
      </c>
      <c r="C2748" s="133">
        <v>0</v>
      </c>
      <c r="D2748" s="133">
        <v>0</v>
      </c>
    </row>
    <row r="2749" spans="2:4">
      <c r="B2749" s="204" t="s">
        <v>3786</v>
      </c>
      <c r="C2749" s="133">
        <v>0</v>
      </c>
      <c r="D2749" s="133">
        <v>0</v>
      </c>
    </row>
    <row r="2750" spans="2:4">
      <c r="B2750" s="203" t="s">
        <v>3785</v>
      </c>
      <c r="C2750" s="133">
        <v>0</v>
      </c>
      <c r="D2750" s="133">
        <v>0</v>
      </c>
    </row>
    <row r="2751" spans="2:4">
      <c r="B2751" s="204" t="s">
        <v>3784</v>
      </c>
      <c r="C2751" s="133">
        <v>0</v>
      </c>
      <c r="D2751" s="133">
        <v>0</v>
      </c>
    </row>
    <row r="2752" spans="2:4">
      <c r="B2752" s="203" t="s">
        <v>3783</v>
      </c>
      <c r="C2752" s="133">
        <v>0</v>
      </c>
      <c r="D2752" s="133">
        <v>0</v>
      </c>
    </row>
    <row r="2753" spans="2:4">
      <c r="B2753" s="204" t="s">
        <v>3782</v>
      </c>
      <c r="C2753" s="133">
        <v>0</v>
      </c>
      <c r="D2753" s="133">
        <v>0</v>
      </c>
    </row>
    <row r="2754" spans="2:4">
      <c r="B2754" s="203" t="s">
        <v>3781</v>
      </c>
      <c r="C2754" s="133">
        <v>0</v>
      </c>
      <c r="D2754" s="133">
        <v>0</v>
      </c>
    </row>
    <row r="2755" spans="2:4">
      <c r="B2755" s="204" t="s">
        <v>525</v>
      </c>
      <c r="C2755" s="133">
        <v>19015184</v>
      </c>
      <c r="D2755" s="133">
        <v>27644911.100000001</v>
      </c>
    </row>
    <row r="2756" spans="2:4">
      <c r="B2756" s="203" t="s">
        <v>874</v>
      </c>
      <c r="C2756" s="133">
        <v>19015184</v>
      </c>
      <c r="D2756" s="133">
        <v>27644911.100000001</v>
      </c>
    </row>
    <row r="2757" spans="2:4">
      <c r="B2757" s="204" t="s">
        <v>3018</v>
      </c>
      <c r="C2757" s="133">
        <v>26744703</v>
      </c>
      <c r="D2757" s="133">
        <v>0</v>
      </c>
    </row>
    <row r="2758" spans="2:4">
      <c r="B2758" s="203" t="s">
        <v>3019</v>
      </c>
      <c r="C2758" s="133">
        <v>26744703</v>
      </c>
      <c r="D2758" s="133">
        <v>0</v>
      </c>
    </row>
    <row r="2759" spans="2:4">
      <c r="B2759" s="204" t="s">
        <v>2882</v>
      </c>
      <c r="C2759" s="133">
        <v>4768626</v>
      </c>
      <c r="D2759" s="133">
        <v>0</v>
      </c>
    </row>
    <row r="2760" spans="2:4">
      <c r="B2760" s="203" t="s">
        <v>1946</v>
      </c>
      <c r="C2760" s="133">
        <v>4768626</v>
      </c>
      <c r="D2760" s="133">
        <v>0</v>
      </c>
    </row>
    <row r="2761" spans="2:4">
      <c r="B2761" s="203" t="s">
        <v>3780</v>
      </c>
      <c r="C2761" s="133">
        <v>0</v>
      </c>
      <c r="D2761" s="133">
        <v>0</v>
      </c>
    </row>
    <row r="2762" spans="2:4">
      <c r="B2762" s="204" t="s">
        <v>2883</v>
      </c>
      <c r="C2762" s="133">
        <v>141541201</v>
      </c>
      <c r="D2762" s="133">
        <v>40000000</v>
      </c>
    </row>
    <row r="2763" spans="2:4">
      <c r="B2763" s="203" t="s">
        <v>2691</v>
      </c>
      <c r="C2763" s="133">
        <v>141541201</v>
      </c>
      <c r="D2763" s="133">
        <v>40000000</v>
      </c>
    </row>
    <row r="2764" spans="2:4">
      <c r="B2764" s="204" t="s">
        <v>526</v>
      </c>
      <c r="C2764" s="133">
        <v>190094058</v>
      </c>
      <c r="D2764" s="133">
        <v>53008088.629999995</v>
      </c>
    </row>
    <row r="2765" spans="2:4">
      <c r="B2765" s="203" t="s">
        <v>875</v>
      </c>
      <c r="C2765" s="133">
        <v>190094058</v>
      </c>
      <c r="D2765" s="133">
        <v>53008088.629999995</v>
      </c>
    </row>
    <row r="2766" spans="2:4">
      <c r="B2766" s="204" t="s">
        <v>1947</v>
      </c>
      <c r="C2766" s="133">
        <v>4768626</v>
      </c>
      <c r="D2766" s="133">
        <v>0</v>
      </c>
    </row>
    <row r="2767" spans="2:4">
      <c r="B2767" s="203" t="s">
        <v>1948</v>
      </c>
      <c r="C2767" s="133">
        <v>4768626</v>
      </c>
      <c r="D2767" s="133">
        <v>0</v>
      </c>
    </row>
    <row r="2768" spans="2:4">
      <c r="B2768" s="203" t="s">
        <v>3779</v>
      </c>
      <c r="C2768" s="133">
        <v>0</v>
      </c>
      <c r="D2768" s="133">
        <v>0</v>
      </c>
    </row>
    <row r="2769" spans="2:4">
      <c r="B2769" s="204" t="s">
        <v>3020</v>
      </c>
      <c r="C2769" s="133">
        <v>152964898</v>
      </c>
      <c r="D2769" s="133">
        <v>68000000</v>
      </c>
    </row>
    <row r="2770" spans="2:4">
      <c r="B2770" s="203" t="s">
        <v>3021</v>
      </c>
      <c r="C2770" s="133">
        <v>152964898</v>
      </c>
      <c r="D2770" s="133">
        <v>68000000</v>
      </c>
    </row>
    <row r="2771" spans="2:4">
      <c r="B2771" s="204" t="s">
        <v>1949</v>
      </c>
      <c r="C2771" s="133">
        <v>11208701</v>
      </c>
      <c r="D2771" s="133">
        <v>0</v>
      </c>
    </row>
    <row r="2772" spans="2:4">
      <c r="B2772" s="203" t="s">
        <v>1950</v>
      </c>
      <c r="C2772" s="133">
        <v>11208701</v>
      </c>
      <c r="D2772" s="133">
        <v>0</v>
      </c>
    </row>
    <row r="2773" spans="2:4">
      <c r="B2773" s="204" t="s">
        <v>3299</v>
      </c>
      <c r="C2773" s="133">
        <v>3749866</v>
      </c>
      <c r="D2773" s="133">
        <v>0</v>
      </c>
    </row>
    <row r="2774" spans="2:4">
      <c r="B2774" s="203" t="s">
        <v>3300</v>
      </c>
      <c r="C2774" s="133">
        <v>3749866</v>
      </c>
      <c r="D2774" s="133">
        <v>0</v>
      </c>
    </row>
    <row r="2775" spans="2:4">
      <c r="B2775" s="204" t="s">
        <v>1951</v>
      </c>
      <c r="C2775" s="133">
        <v>4768626</v>
      </c>
      <c r="D2775" s="133">
        <v>0</v>
      </c>
    </row>
    <row r="2776" spans="2:4">
      <c r="B2776" s="203" t="s">
        <v>1952</v>
      </c>
      <c r="C2776" s="133">
        <v>4768626</v>
      </c>
      <c r="D2776" s="133">
        <v>0</v>
      </c>
    </row>
    <row r="2777" spans="2:4">
      <c r="B2777" s="204" t="s">
        <v>3022</v>
      </c>
      <c r="C2777" s="133">
        <v>38792781</v>
      </c>
      <c r="D2777" s="133">
        <v>20000000</v>
      </c>
    </row>
    <row r="2778" spans="2:4">
      <c r="B2778" s="203" t="s">
        <v>3023</v>
      </c>
      <c r="C2778" s="133">
        <v>38792781</v>
      </c>
      <c r="D2778" s="133">
        <v>20000000</v>
      </c>
    </row>
    <row r="2779" spans="2:4">
      <c r="B2779" s="204" t="s">
        <v>1953</v>
      </c>
      <c r="C2779" s="133">
        <v>6731551</v>
      </c>
      <c r="D2779" s="133">
        <v>0</v>
      </c>
    </row>
    <row r="2780" spans="2:4">
      <c r="B2780" s="203" t="s">
        <v>1954</v>
      </c>
      <c r="C2780" s="133">
        <v>6731551</v>
      </c>
      <c r="D2780" s="133">
        <v>0</v>
      </c>
    </row>
    <row r="2781" spans="2:4">
      <c r="B2781" s="204" t="s">
        <v>2884</v>
      </c>
      <c r="C2781" s="133">
        <v>12486882</v>
      </c>
      <c r="D2781" s="133">
        <v>0</v>
      </c>
    </row>
    <row r="2782" spans="2:4">
      <c r="B2782" s="203" t="s">
        <v>1955</v>
      </c>
      <c r="C2782" s="133">
        <v>12486882</v>
      </c>
      <c r="D2782" s="133">
        <v>0</v>
      </c>
    </row>
    <row r="2783" spans="2:4">
      <c r="B2783" s="204" t="s">
        <v>3524</v>
      </c>
      <c r="C2783" s="133">
        <v>0</v>
      </c>
      <c r="D2783" s="133">
        <v>5014859.5999999996</v>
      </c>
    </row>
    <row r="2784" spans="2:4">
      <c r="B2784" s="203" t="s">
        <v>3525</v>
      </c>
      <c r="C2784" s="133">
        <v>0</v>
      </c>
      <c r="D2784" s="133">
        <v>5014859.5999999996</v>
      </c>
    </row>
    <row r="2785" spans="2:4">
      <c r="B2785" s="204" t="s">
        <v>2885</v>
      </c>
      <c r="C2785" s="133">
        <v>4768626</v>
      </c>
      <c r="D2785" s="133">
        <v>1188096.46</v>
      </c>
    </row>
    <row r="2786" spans="2:4">
      <c r="B2786" s="203" t="s">
        <v>1956</v>
      </c>
      <c r="C2786" s="133">
        <v>4768626</v>
      </c>
      <c r="D2786" s="133">
        <v>1188096.46</v>
      </c>
    </row>
    <row r="2787" spans="2:4">
      <c r="B2787" s="204" t="s">
        <v>527</v>
      </c>
      <c r="C2787" s="133">
        <v>112184524</v>
      </c>
      <c r="D2787" s="133">
        <v>48813077.689999998</v>
      </c>
    </row>
    <row r="2788" spans="2:4">
      <c r="B2788" s="203" t="s">
        <v>876</v>
      </c>
      <c r="C2788" s="133">
        <v>112184524</v>
      </c>
      <c r="D2788" s="133">
        <v>48813077.689999998</v>
      </c>
    </row>
    <row r="2789" spans="2:4">
      <c r="B2789" s="204" t="s">
        <v>2886</v>
      </c>
      <c r="C2789" s="133">
        <v>11208701</v>
      </c>
      <c r="D2789" s="133">
        <v>2806235.21</v>
      </c>
    </row>
    <row r="2790" spans="2:4">
      <c r="B2790" s="203" t="s">
        <v>1957</v>
      </c>
      <c r="C2790" s="133">
        <v>11208701</v>
      </c>
      <c r="D2790" s="133">
        <v>2806235.21</v>
      </c>
    </row>
    <row r="2791" spans="2:4">
      <c r="B2791" s="204" t="s">
        <v>528</v>
      </c>
      <c r="C2791" s="133">
        <v>83503706</v>
      </c>
      <c r="D2791" s="133">
        <v>89277357.559999987</v>
      </c>
    </row>
    <row r="2792" spans="2:4">
      <c r="B2792" s="203" t="s">
        <v>877</v>
      </c>
      <c r="C2792" s="133">
        <v>83503706</v>
      </c>
      <c r="D2792" s="133">
        <v>89277357.559999987</v>
      </c>
    </row>
    <row r="2793" spans="2:4">
      <c r="B2793" s="204" t="s">
        <v>2887</v>
      </c>
      <c r="C2793" s="133">
        <v>11208701</v>
      </c>
      <c r="D2793" s="133">
        <v>2806235.21</v>
      </c>
    </row>
    <row r="2794" spans="2:4">
      <c r="B2794" s="203" t="s">
        <v>1958</v>
      </c>
      <c r="C2794" s="133">
        <v>11208701</v>
      </c>
      <c r="D2794" s="133">
        <v>2806235.21</v>
      </c>
    </row>
    <row r="2795" spans="2:4">
      <c r="B2795" s="204" t="s">
        <v>529</v>
      </c>
      <c r="C2795" s="133">
        <v>17964612</v>
      </c>
      <c r="D2795" s="133">
        <v>0</v>
      </c>
    </row>
    <row r="2796" spans="2:4">
      <c r="B2796" s="203" t="s">
        <v>878</v>
      </c>
      <c r="C2796" s="133">
        <v>17964612</v>
      </c>
      <c r="D2796" s="133">
        <v>0</v>
      </c>
    </row>
    <row r="2797" spans="2:4">
      <c r="B2797" s="204" t="s">
        <v>1959</v>
      </c>
      <c r="C2797" s="133">
        <v>4768626</v>
      </c>
      <c r="D2797" s="133">
        <v>1188096.45</v>
      </c>
    </row>
    <row r="2798" spans="2:4">
      <c r="B2798" s="203" t="s">
        <v>1960</v>
      </c>
      <c r="C2798" s="133">
        <v>4768626</v>
      </c>
      <c r="D2798" s="133">
        <v>1188096.45</v>
      </c>
    </row>
    <row r="2799" spans="2:4">
      <c r="B2799" s="204" t="s">
        <v>2888</v>
      </c>
      <c r="C2799" s="133">
        <v>11208701</v>
      </c>
      <c r="D2799" s="133">
        <v>2521954.12</v>
      </c>
    </row>
    <row r="2800" spans="2:4">
      <c r="B2800" s="203" t="s">
        <v>1961</v>
      </c>
      <c r="C2800" s="133">
        <v>11208701</v>
      </c>
      <c r="D2800" s="133">
        <v>2521954.12</v>
      </c>
    </row>
    <row r="2801" spans="2:4">
      <c r="B2801" s="204" t="s">
        <v>530</v>
      </c>
      <c r="C2801" s="133">
        <v>162289337</v>
      </c>
      <c r="D2801" s="133">
        <v>0</v>
      </c>
    </row>
    <row r="2802" spans="2:4">
      <c r="B2802" s="203" t="s">
        <v>879</v>
      </c>
      <c r="C2802" s="133">
        <v>162289337</v>
      </c>
      <c r="D2802" s="133">
        <v>0</v>
      </c>
    </row>
    <row r="2803" spans="2:4">
      <c r="B2803" s="204" t="s">
        <v>1962</v>
      </c>
      <c r="C2803" s="133">
        <v>12486882</v>
      </c>
      <c r="D2803" s="133">
        <v>2809547.05</v>
      </c>
    </row>
    <row r="2804" spans="2:4">
      <c r="B2804" s="203" t="s">
        <v>1963</v>
      </c>
      <c r="C2804" s="133">
        <v>12486882</v>
      </c>
      <c r="D2804" s="133">
        <v>2809547.05</v>
      </c>
    </row>
    <row r="2805" spans="2:4">
      <c r="B2805" s="204" t="s">
        <v>1964</v>
      </c>
      <c r="C2805" s="133">
        <v>4768626</v>
      </c>
      <c r="D2805" s="133">
        <v>1072940.79</v>
      </c>
    </row>
    <row r="2806" spans="2:4">
      <c r="B2806" s="203" t="s">
        <v>1965</v>
      </c>
      <c r="C2806" s="133">
        <v>4768626</v>
      </c>
      <c r="D2806" s="133">
        <v>1072940.79</v>
      </c>
    </row>
    <row r="2807" spans="2:4">
      <c r="B2807" s="204" t="s">
        <v>1966</v>
      </c>
      <c r="C2807" s="133">
        <v>11208701</v>
      </c>
      <c r="D2807" s="133">
        <v>2521954.13</v>
      </c>
    </row>
    <row r="2808" spans="2:4">
      <c r="B2808" s="203" t="s">
        <v>1967</v>
      </c>
      <c r="C2808" s="133">
        <v>11208701</v>
      </c>
      <c r="D2808" s="133">
        <v>2521954.13</v>
      </c>
    </row>
    <row r="2809" spans="2:4">
      <c r="B2809" s="204" t="s">
        <v>1968</v>
      </c>
      <c r="C2809" s="133">
        <v>6731551</v>
      </c>
      <c r="D2809" s="133">
        <v>0</v>
      </c>
    </row>
    <row r="2810" spans="2:4">
      <c r="B2810" s="203" t="s">
        <v>1969</v>
      </c>
      <c r="C2810" s="133">
        <v>6731551</v>
      </c>
      <c r="D2810" s="133">
        <v>0</v>
      </c>
    </row>
    <row r="2811" spans="2:4">
      <c r="B2811" s="204" t="s">
        <v>1970</v>
      </c>
      <c r="C2811" s="133">
        <v>4768626</v>
      </c>
      <c r="D2811" s="133">
        <v>0</v>
      </c>
    </row>
    <row r="2812" spans="2:4">
      <c r="B2812" s="203" t="s">
        <v>1971</v>
      </c>
      <c r="C2812" s="133">
        <v>4768626</v>
      </c>
      <c r="D2812" s="133">
        <v>0</v>
      </c>
    </row>
    <row r="2813" spans="2:4">
      <c r="B2813" s="204" t="s">
        <v>2889</v>
      </c>
      <c r="C2813" s="133">
        <v>11208701</v>
      </c>
      <c r="D2813" s="133">
        <v>0</v>
      </c>
    </row>
    <row r="2814" spans="2:4">
      <c r="B2814" s="203" t="s">
        <v>1972</v>
      </c>
      <c r="C2814" s="133">
        <v>11208701</v>
      </c>
      <c r="D2814" s="133">
        <v>0</v>
      </c>
    </row>
    <row r="2815" spans="2:4">
      <c r="B2815" s="204" t="s">
        <v>1973</v>
      </c>
      <c r="C2815" s="133">
        <v>11208701</v>
      </c>
      <c r="D2815" s="133">
        <v>0</v>
      </c>
    </row>
    <row r="2816" spans="2:4">
      <c r="B2816" s="203" t="s">
        <v>1974</v>
      </c>
      <c r="C2816" s="133">
        <v>11208701</v>
      </c>
      <c r="D2816" s="133">
        <v>0</v>
      </c>
    </row>
    <row r="2817" spans="2:4">
      <c r="B2817" s="204" t="s">
        <v>1975</v>
      </c>
      <c r="C2817" s="133">
        <v>4768626</v>
      </c>
      <c r="D2817" s="133">
        <v>1104976.57</v>
      </c>
    </row>
    <row r="2818" spans="2:4">
      <c r="B2818" s="203" t="s">
        <v>1976</v>
      </c>
      <c r="C2818" s="133">
        <v>4768626</v>
      </c>
      <c r="D2818" s="133">
        <v>1104976.57</v>
      </c>
    </row>
    <row r="2819" spans="2:4">
      <c r="B2819" s="204" t="s">
        <v>1977</v>
      </c>
      <c r="C2819" s="133">
        <v>11208701</v>
      </c>
      <c r="D2819" s="133">
        <v>2473131.88</v>
      </c>
    </row>
    <row r="2820" spans="2:4">
      <c r="B2820" s="203" t="s">
        <v>1978</v>
      </c>
      <c r="C2820" s="133">
        <v>11208701</v>
      </c>
      <c r="D2820" s="133">
        <v>2473131.88</v>
      </c>
    </row>
    <row r="2821" spans="2:4">
      <c r="B2821" s="204" t="s">
        <v>531</v>
      </c>
      <c r="C2821" s="133">
        <v>22368479</v>
      </c>
      <c r="D2821" s="133">
        <v>19226193.059999999</v>
      </c>
    </row>
    <row r="2822" spans="2:4">
      <c r="B2822" s="203" t="s">
        <v>880</v>
      </c>
      <c r="C2822" s="133">
        <v>22368479</v>
      </c>
      <c r="D2822" s="133">
        <v>19226193.059999999</v>
      </c>
    </row>
    <row r="2823" spans="2:4">
      <c r="B2823" s="204" t="s">
        <v>2890</v>
      </c>
      <c r="C2823" s="133">
        <v>6731551</v>
      </c>
      <c r="D2823" s="133">
        <v>1523283.76</v>
      </c>
    </row>
    <row r="2824" spans="2:4">
      <c r="B2824" s="203" t="s">
        <v>1979</v>
      </c>
      <c r="C2824" s="133">
        <v>6731551</v>
      </c>
      <c r="D2824" s="133">
        <v>1523283.76</v>
      </c>
    </row>
    <row r="2825" spans="2:4">
      <c r="B2825" s="204" t="s">
        <v>1980</v>
      </c>
      <c r="C2825" s="133">
        <v>6731551</v>
      </c>
      <c r="D2825" s="133">
        <v>1523283.76</v>
      </c>
    </row>
    <row r="2826" spans="2:4">
      <c r="B2826" s="203" t="s">
        <v>1981</v>
      </c>
      <c r="C2826" s="133">
        <v>6731551</v>
      </c>
      <c r="D2826" s="133">
        <v>1523283.76</v>
      </c>
    </row>
    <row r="2827" spans="2:4">
      <c r="B2827" s="204" t="s">
        <v>1982</v>
      </c>
      <c r="C2827" s="133">
        <v>4768626</v>
      </c>
      <c r="D2827" s="133">
        <v>1364158.89</v>
      </c>
    </row>
    <row r="2828" spans="2:4">
      <c r="B2828" s="203" t="s">
        <v>1983</v>
      </c>
      <c r="C2828" s="133">
        <v>4768626</v>
      </c>
      <c r="D2828" s="133">
        <v>1364158.89</v>
      </c>
    </row>
    <row r="2829" spans="2:4">
      <c r="B2829" s="204" t="s">
        <v>1984</v>
      </c>
      <c r="C2829" s="133">
        <v>11208701</v>
      </c>
      <c r="D2829" s="133">
        <v>2464945.83</v>
      </c>
    </row>
    <row r="2830" spans="2:4">
      <c r="B2830" s="203" t="s">
        <v>1985</v>
      </c>
      <c r="C2830" s="133">
        <v>11208701</v>
      </c>
      <c r="D2830" s="133">
        <v>2464945.83</v>
      </c>
    </row>
    <row r="2831" spans="2:4">
      <c r="B2831" s="204" t="s">
        <v>1986</v>
      </c>
      <c r="C2831" s="133">
        <v>4768626</v>
      </c>
      <c r="D2831" s="133">
        <v>1364158.89</v>
      </c>
    </row>
    <row r="2832" spans="2:4">
      <c r="B2832" s="203" t="s">
        <v>1987</v>
      </c>
      <c r="C2832" s="133">
        <v>4768626</v>
      </c>
      <c r="D2832" s="133">
        <v>1364158.89</v>
      </c>
    </row>
    <row r="2833" spans="2:4">
      <c r="B2833" s="204" t="s">
        <v>1988</v>
      </c>
      <c r="C2833" s="133">
        <v>11208701</v>
      </c>
      <c r="D2833" s="133">
        <v>1721785.53</v>
      </c>
    </row>
    <row r="2834" spans="2:4">
      <c r="B2834" s="203" t="s">
        <v>1989</v>
      </c>
      <c r="C2834" s="133">
        <v>11208701</v>
      </c>
      <c r="D2834" s="133">
        <v>1721785.53</v>
      </c>
    </row>
    <row r="2835" spans="2:4">
      <c r="B2835" s="204" t="s">
        <v>2891</v>
      </c>
      <c r="C2835" s="133">
        <v>6731551</v>
      </c>
      <c r="D2835" s="133">
        <v>2907756.89</v>
      </c>
    </row>
    <row r="2836" spans="2:4">
      <c r="B2836" s="203" t="s">
        <v>1990</v>
      </c>
      <c r="C2836" s="133">
        <v>6731551</v>
      </c>
      <c r="D2836" s="133">
        <v>2907756.89</v>
      </c>
    </row>
    <row r="2837" spans="2:4">
      <c r="B2837" s="204" t="s">
        <v>2900</v>
      </c>
      <c r="C2837" s="133">
        <v>89494061</v>
      </c>
      <c r="D2837" s="133">
        <v>0</v>
      </c>
    </row>
    <row r="2838" spans="2:4">
      <c r="B2838" s="203" t="s">
        <v>885</v>
      </c>
      <c r="C2838" s="133">
        <v>89494061</v>
      </c>
      <c r="D2838" s="133">
        <v>0</v>
      </c>
    </row>
    <row r="2839" spans="2:4">
      <c r="B2839" s="204" t="s">
        <v>532</v>
      </c>
      <c r="C2839" s="133">
        <v>41235553</v>
      </c>
      <c r="D2839" s="133">
        <v>20330002.140000001</v>
      </c>
    </row>
    <row r="2840" spans="2:4">
      <c r="B2840" s="203" t="s">
        <v>881</v>
      </c>
      <c r="C2840" s="133">
        <v>41235553</v>
      </c>
      <c r="D2840" s="133">
        <v>20330002.140000001</v>
      </c>
    </row>
    <row r="2841" spans="2:4">
      <c r="B2841" s="204" t="s">
        <v>1991</v>
      </c>
      <c r="C2841" s="133">
        <v>6731551</v>
      </c>
      <c r="D2841" s="133">
        <v>1721785.52</v>
      </c>
    </row>
    <row r="2842" spans="2:4">
      <c r="B2842" s="203" t="s">
        <v>1992</v>
      </c>
      <c r="C2842" s="133">
        <v>6731551</v>
      </c>
      <c r="D2842" s="133">
        <v>1721785.52</v>
      </c>
    </row>
    <row r="2843" spans="2:4">
      <c r="B2843" s="204" t="s">
        <v>1993</v>
      </c>
      <c r="C2843" s="133">
        <v>11208701</v>
      </c>
      <c r="D2843" s="133">
        <v>1721785.52</v>
      </c>
    </row>
    <row r="2844" spans="2:4">
      <c r="B2844" s="203" t="s">
        <v>1994</v>
      </c>
      <c r="C2844" s="133">
        <v>11208701</v>
      </c>
      <c r="D2844" s="133">
        <v>1721785.52</v>
      </c>
    </row>
    <row r="2845" spans="2:4">
      <c r="B2845" s="204" t="s">
        <v>1995</v>
      </c>
      <c r="C2845" s="133">
        <v>11208701</v>
      </c>
      <c r="D2845" s="133">
        <v>1203124.6100000001</v>
      </c>
    </row>
    <row r="2846" spans="2:4">
      <c r="B2846" s="203" t="s">
        <v>1996</v>
      </c>
      <c r="C2846" s="133">
        <v>11208701</v>
      </c>
      <c r="D2846" s="133">
        <v>1203124.6100000001</v>
      </c>
    </row>
    <row r="2847" spans="2:4">
      <c r="B2847" s="204" t="s">
        <v>2892</v>
      </c>
      <c r="C2847" s="133">
        <v>11208701</v>
      </c>
      <c r="D2847" s="133">
        <v>1688348.2</v>
      </c>
    </row>
    <row r="2848" spans="2:4">
      <c r="B2848" s="203" t="s">
        <v>1997</v>
      </c>
      <c r="C2848" s="133">
        <v>11208701</v>
      </c>
      <c r="D2848" s="133">
        <v>1688348.2</v>
      </c>
    </row>
    <row r="2849" spans="2:4">
      <c r="B2849" s="204" t="s">
        <v>533</v>
      </c>
      <c r="C2849" s="133">
        <v>112581153</v>
      </c>
      <c r="D2849" s="133">
        <v>108314000.44</v>
      </c>
    </row>
    <row r="2850" spans="2:4">
      <c r="B2850" s="203" t="s">
        <v>882</v>
      </c>
      <c r="C2850" s="133">
        <v>112581153</v>
      </c>
      <c r="D2850" s="133">
        <v>108314000.44</v>
      </c>
    </row>
    <row r="2851" spans="2:4">
      <c r="B2851" s="204" t="s">
        <v>1998</v>
      </c>
      <c r="C2851" s="133">
        <v>4768626</v>
      </c>
      <c r="D2851" s="133">
        <v>2473676.6800000002</v>
      </c>
    </row>
    <row r="2852" spans="2:4">
      <c r="B2852" s="203" t="s">
        <v>1999</v>
      </c>
      <c r="C2852" s="133">
        <v>4768626</v>
      </c>
      <c r="D2852" s="133">
        <v>2473676.6800000002</v>
      </c>
    </row>
    <row r="2853" spans="2:4">
      <c r="B2853" s="204" t="s">
        <v>2000</v>
      </c>
      <c r="C2853" s="133">
        <v>6731551</v>
      </c>
      <c r="D2853" s="133">
        <v>2473676.67</v>
      </c>
    </row>
    <row r="2854" spans="2:4">
      <c r="B2854" s="203" t="s">
        <v>2001</v>
      </c>
      <c r="C2854" s="133">
        <v>6731551</v>
      </c>
      <c r="D2854" s="133">
        <v>2473676.67</v>
      </c>
    </row>
    <row r="2855" spans="2:4">
      <c r="B2855" s="204" t="s">
        <v>2002</v>
      </c>
      <c r="C2855" s="133">
        <v>11208701</v>
      </c>
      <c r="D2855" s="133">
        <v>0</v>
      </c>
    </row>
    <row r="2856" spans="2:4">
      <c r="B2856" s="203" t="s">
        <v>2003</v>
      </c>
      <c r="C2856" s="133">
        <v>11208701</v>
      </c>
      <c r="D2856" s="133">
        <v>0</v>
      </c>
    </row>
    <row r="2857" spans="2:4">
      <c r="B2857" s="204" t="s">
        <v>2004</v>
      </c>
      <c r="C2857" s="133">
        <v>11208701</v>
      </c>
      <c r="D2857" s="133">
        <v>0</v>
      </c>
    </row>
    <row r="2858" spans="2:4">
      <c r="B2858" s="203" t="s">
        <v>2005</v>
      </c>
      <c r="C2858" s="133">
        <v>11208701</v>
      </c>
      <c r="D2858" s="133">
        <v>0</v>
      </c>
    </row>
    <row r="2859" spans="2:4">
      <c r="B2859" s="204" t="s">
        <v>2006</v>
      </c>
      <c r="C2859" s="133">
        <v>4768626</v>
      </c>
      <c r="D2859" s="133">
        <v>0</v>
      </c>
    </row>
    <row r="2860" spans="2:4">
      <c r="B2860" s="203" t="s">
        <v>2007</v>
      </c>
      <c r="C2860" s="133">
        <v>4768626</v>
      </c>
      <c r="D2860" s="133">
        <v>0</v>
      </c>
    </row>
    <row r="2861" spans="2:4">
      <c r="B2861" s="204" t="s">
        <v>2893</v>
      </c>
      <c r="C2861" s="133">
        <v>11208701</v>
      </c>
      <c r="D2861" s="133">
        <v>0</v>
      </c>
    </row>
    <row r="2862" spans="2:4">
      <c r="B2862" s="203" t="s">
        <v>2008</v>
      </c>
      <c r="C2862" s="133">
        <v>11208701</v>
      </c>
      <c r="D2862" s="133">
        <v>0</v>
      </c>
    </row>
    <row r="2863" spans="2:4">
      <c r="B2863" s="204" t="s">
        <v>534</v>
      </c>
      <c r="C2863" s="133">
        <v>38457890</v>
      </c>
      <c r="D2863" s="133">
        <v>0</v>
      </c>
    </row>
    <row r="2864" spans="2:4">
      <c r="B2864" s="203" t="s">
        <v>883</v>
      </c>
      <c r="C2864" s="133">
        <v>38457890</v>
      </c>
      <c r="D2864" s="133">
        <v>0</v>
      </c>
    </row>
    <row r="2865" spans="2:4">
      <c r="B2865" s="204" t="s">
        <v>2009</v>
      </c>
      <c r="C2865" s="133">
        <v>4768626</v>
      </c>
      <c r="D2865" s="133">
        <v>3594898.5</v>
      </c>
    </row>
    <row r="2866" spans="2:4">
      <c r="B2866" s="203" t="s">
        <v>2010</v>
      </c>
      <c r="C2866" s="133">
        <v>4768626</v>
      </c>
      <c r="D2866" s="133">
        <v>3594898.5</v>
      </c>
    </row>
    <row r="2867" spans="2:4">
      <c r="B2867" s="204" t="s">
        <v>2011</v>
      </c>
      <c r="C2867" s="133">
        <v>11208701</v>
      </c>
      <c r="D2867" s="133">
        <v>0</v>
      </c>
    </row>
    <row r="2868" spans="2:4">
      <c r="B2868" s="203" t="s">
        <v>2012</v>
      </c>
      <c r="C2868" s="133">
        <v>11208701</v>
      </c>
      <c r="D2868" s="133">
        <v>0</v>
      </c>
    </row>
    <row r="2869" spans="2:4">
      <c r="B2869" s="204" t="s">
        <v>2013</v>
      </c>
      <c r="C2869" s="133">
        <v>11208701</v>
      </c>
      <c r="D2869" s="133">
        <v>2476598.5699999998</v>
      </c>
    </row>
    <row r="2870" spans="2:4">
      <c r="B2870" s="203" t="s">
        <v>2014</v>
      </c>
      <c r="C2870" s="133">
        <v>11208701</v>
      </c>
      <c r="D2870" s="133">
        <v>2476598.5699999998</v>
      </c>
    </row>
    <row r="2871" spans="2:4">
      <c r="B2871" s="204" t="s">
        <v>2894</v>
      </c>
      <c r="C2871" s="133">
        <v>4768626</v>
      </c>
      <c r="D2871" s="133">
        <v>1118299.93</v>
      </c>
    </row>
    <row r="2872" spans="2:4">
      <c r="B2872" s="203" t="s">
        <v>2015</v>
      </c>
      <c r="C2872" s="133">
        <v>4768626</v>
      </c>
      <c r="D2872" s="133">
        <v>1118299.93</v>
      </c>
    </row>
    <row r="2873" spans="2:4">
      <c r="B2873" s="204" t="s">
        <v>2016</v>
      </c>
      <c r="C2873" s="133">
        <v>6731551</v>
      </c>
      <c r="D2873" s="133">
        <v>0</v>
      </c>
    </row>
    <row r="2874" spans="2:4">
      <c r="B2874" s="203" t="s">
        <v>2017</v>
      </c>
      <c r="C2874" s="133">
        <v>6731551</v>
      </c>
      <c r="D2874" s="133">
        <v>0</v>
      </c>
    </row>
    <row r="2875" spans="2:4">
      <c r="B2875" s="204" t="s">
        <v>2018</v>
      </c>
      <c r="C2875" s="133">
        <v>11208701</v>
      </c>
      <c r="D2875" s="133">
        <v>0</v>
      </c>
    </row>
    <row r="2876" spans="2:4">
      <c r="B2876" s="203" t="s">
        <v>2019</v>
      </c>
      <c r="C2876" s="133">
        <v>11208701</v>
      </c>
      <c r="D2876" s="133">
        <v>0</v>
      </c>
    </row>
    <row r="2877" spans="2:4">
      <c r="B2877" s="204" t="s">
        <v>2020</v>
      </c>
      <c r="C2877" s="133">
        <v>11208701</v>
      </c>
      <c r="D2877" s="133">
        <v>0</v>
      </c>
    </row>
    <row r="2878" spans="2:4">
      <c r="B2878" s="203" t="s">
        <v>2021</v>
      </c>
      <c r="C2878" s="133">
        <v>11208701</v>
      </c>
      <c r="D2878" s="133">
        <v>0</v>
      </c>
    </row>
    <row r="2879" spans="2:4">
      <c r="B2879" s="204" t="s">
        <v>2022</v>
      </c>
      <c r="C2879" s="133">
        <v>4768626</v>
      </c>
      <c r="D2879" s="133">
        <v>0</v>
      </c>
    </row>
    <row r="2880" spans="2:4">
      <c r="B2880" s="203" t="s">
        <v>2023</v>
      </c>
      <c r="C2880" s="133">
        <v>4768626</v>
      </c>
      <c r="D2880" s="133">
        <v>0</v>
      </c>
    </row>
    <row r="2881" spans="2:4">
      <c r="B2881" s="204" t="s">
        <v>2024</v>
      </c>
      <c r="C2881" s="133">
        <v>11208701</v>
      </c>
      <c r="D2881" s="133">
        <v>2505450.08</v>
      </c>
    </row>
    <row r="2882" spans="2:4">
      <c r="B2882" s="203" t="s">
        <v>2025</v>
      </c>
      <c r="C2882" s="133">
        <v>11208701</v>
      </c>
      <c r="D2882" s="133">
        <v>2505450.08</v>
      </c>
    </row>
    <row r="2883" spans="2:4">
      <c r="B2883" s="204" t="s">
        <v>2026</v>
      </c>
      <c r="C2883" s="133">
        <v>11208701</v>
      </c>
      <c r="D2883" s="133">
        <v>2505450.08</v>
      </c>
    </row>
    <row r="2884" spans="2:4">
      <c r="B2884" s="203" t="s">
        <v>2027</v>
      </c>
      <c r="C2884" s="133">
        <v>11208701</v>
      </c>
      <c r="D2884" s="133">
        <v>2505450.08</v>
      </c>
    </row>
    <row r="2885" spans="2:4">
      <c r="B2885" s="204" t="s">
        <v>535</v>
      </c>
      <c r="C2885" s="133">
        <v>32649233</v>
      </c>
      <c r="D2885" s="133">
        <v>0</v>
      </c>
    </row>
    <row r="2886" spans="2:4">
      <c r="B2886" s="203" t="s">
        <v>884</v>
      </c>
      <c r="C2886" s="133">
        <v>32649233</v>
      </c>
      <c r="D2886" s="133">
        <v>0</v>
      </c>
    </row>
    <row r="2887" spans="2:4">
      <c r="B2887" s="204" t="s">
        <v>2895</v>
      </c>
      <c r="C2887" s="133">
        <v>4768626</v>
      </c>
      <c r="D2887" s="133">
        <v>1123454.27</v>
      </c>
    </row>
    <row r="2888" spans="2:4">
      <c r="B2888" s="203" t="s">
        <v>2028</v>
      </c>
      <c r="C2888" s="133">
        <v>4768626</v>
      </c>
      <c r="D2888" s="133">
        <v>1123454.27</v>
      </c>
    </row>
    <row r="2889" spans="2:4">
      <c r="B2889" s="204" t="s">
        <v>536</v>
      </c>
      <c r="C2889" s="133">
        <v>47760412</v>
      </c>
      <c r="D2889" s="133">
        <v>0</v>
      </c>
    </row>
    <row r="2890" spans="2:4">
      <c r="B2890" s="203" t="s">
        <v>886</v>
      </c>
      <c r="C2890" s="133">
        <v>47760412</v>
      </c>
      <c r="D2890" s="133">
        <v>0</v>
      </c>
    </row>
    <row r="2891" spans="2:4">
      <c r="B2891" s="204" t="s">
        <v>2897</v>
      </c>
      <c r="C2891" s="133">
        <v>11208701</v>
      </c>
      <c r="D2891" s="133">
        <v>2505450.08</v>
      </c>
    </row>
    <row r="2892" spans="2:4">
      <c r="B2892" s="203" t="s">
        <v>2029</v>
      </c>
      <c r="C2892" s="133">
        <v>11208701</v>
      </c>
      <c r="D2892" s="133">
        <v>2505450.08</v>
      </c>
    </row>
    <row r="2893" spans="2:4">
      <c r="B2893" s="204" t="s">
        <v>2030</v>
      </c>
      <c r="C2893" s="133">
        <v>4768626</v>
      </c>
      <c r="D2893" s="133">
        <v>2509026.75</v>
      </c>
    </row>
    <row r="2894" spans="2:4">
      <c r="B2894" s="203" t="s">
        <v>2031</v>
      </c>
      <c r="C2894" s="133">
        <v>4768626</v>
      </c>
      <c r="D2894" s="133">
        <v>2509026.75</v>
      </c>
    </row>
    <row r="2895" spans="2:4">
      <c r="B2895" s="204" t="s">
        <v>2032</v>
      </c>
      <c r="C2895" s="133">
        <v>11208701</v>
      </c>
      <c r="D2895" s="133">
        <v>2509026.75</v>
      </c>
    </row>
    <row r="2896" spans="2:4">
      <c r="B2896" s="203" t="s">
        <v>2033</v>
      </c>
      <c r="C2896" s="133">
        <v>11208701</v>
      </c>
      <c r="D2896" s="133">
        <v>2509026.75</v>
      </c>
    </row>
    <row r="2897" spans="2:4">
      <c r="B2897" s="204" t="s">
        <v>2034</v>
      </c>
      <c r="C2897" s="133">
        <v>11208701</v>
      </c>
      <c r="D2897" s="133">
        <v>2509026.75</v>
      </c>
    </row>
    <row r="2898" spans="2:4">
      <c r="B2898" s="203" t="s">
        <v>2035</v>
      </c>
      <c r="C2898" s="133">
        <v>11208701</v>
      </c>
      <c r="D2898" s="133">
        <v>2509026.75</v>
      </c>
    </row>
    <row r="2899" spans="2:4">
      <c r="B2899" s="204" t="s">
        <v>3449</v>
      </c>
      <c r="C2899" s="133">
        <v>0</v>
      </c>
      <c r="D2899" s="133">
        <v>4632515.78</v>
      </c>
    </row>
    <row r="2900" spans="2:4">
      <c r="B2900" s="203" t="s">
        <v>3450</v>
      </c>
      <c r="C2900" s="133">
        <v>0</v>
      </c>
      <c r="D2900" s="133">
        <v>4632515.78</v>
      </c>
    </row>
    <row r="2901" spans="2:4">
      <c r="B2901" s="204" t="s">
        <v>2036</v>
      </c>
      <c r="C2901" s="133">
        <v>11208701</v>
      </c>
      <c r="D2901" s="133">
        <v>1111733.6100000001</v>
      </c>
    </row>
    <row r="2902" spans="2:4">
      <c r="B2902" s="203" t="s">
        <v>2037</v>
      </c>
      <c r="C2902" s="133">
        <v>11208701</v>
      </c>
      <c r="D2902" s="133">
        <v>1111733.6100000001</v>
      </c>
    </row>
    <row r="2903" spans="2:4">
      <c r="B2903" s="204" t="s">
        <v>2038</v>
      </c>
      <c r="C2903" s="133">
        <v>11208701</v>
      </c>
      <c r="D2903" s="133">
        <v>2521954.12</v>
      </c>
    </row>
    <row r="2904" spans="2:4">
      <c r="B2904" s="203" t="s">
        <v>2039</v>
      </c>
      <c r="C2904" s="133">
        <v>11208701</v>
      </c>
      <c r="D2904" s="133">
        <v>2521954.12</v>
      </c>
    </row>
    <row r="2905" spans="2:4">
      <c r="B2905" s="204" t="s">
        <v>2040</v>
      </c>
      <c r="C2905" s="133">
        <v>4768626</v>
      </c>
      <c r="D2905" s="133">
        <v>1072940.79</v>
      </c>
    </row>
    <row r="2906" spans="2:4">
      <c r="B2906" s="203" t="s">
        <v>2041</v>
      </c>
      <c r="C2906" s="133">
        <v>4768626</v>
      </c>
      <c r="D2906" s="133">
        <v>1072940.79</v>
      </c>
    </row>
    <row r="2907" spans="2:4">
      <c r="B2907" s="204" t="s">
        <v>2042</v>
      </c>
      <c r="C2907" s="133">
        <v>11208701</v>
      </c>
      <c r="D2907" s="133">
        <v>2521954.13</v>
      </c>
    </row>
    <row r="2908" spans="2:4">
      <c r="B2908" s="203" t="s">
        <v>2043</v>
      </c>
      <c r="C2908" s="133">
        <v>11208701</v>
      </c>
      <c r="D2908" s="133">
        <v>2521954.13</v>
      </c>
    </row>
    <row r="2909" spans="2:4">
      <c r="B2909" s="204" t="s">
        <v>2044</v>
      </c>
      <c r="C2909" s="133">
        <v>6731551</v>
      </c>
      <c r="D2909" s="133">
        <v>1514598.83</v>
      </c>
    </row>
    <row r="2910" spans="2:4">
      <c r="B2910" s="203" t="s">
        <v>2045</v>
      </c>
      <c r="C2910" s="133">
        <v>6731551</v>
      </c>
      <c r="D2910" s="133">
        <v>1514598.83</v>
      </c>
    </row>
    <row r="2911" spans="2:4">
      <c r="B2911" s="204" t="s">
        <v>2046</v>
      </c>
      <c r="C2911" s="133">
        <v>6731551</v>
      </c>
      <c r="D2911" s="133">
        <v>0</v>
      </c>
    </row>
    <row r="2912" spans="2:4">
      <c r="B2912" s="203" t="s">
        <v>2047</v>
      </c>
      <c r="C2912" s="133">
        <v>6731551</v>
      </c>
      <c r="D2912" s="133">
        <v>0</v>
      </c>
    </row>
    <row r="2913" spans="2:4">
      <c r="B2913" s="204" t="s">
        <v>3685</v>
      </c>
      <c r="C2913" s="133">
        <v>0</v>
      </c>
      <c r="D2913" s="133">
        <v>0</v>
      </c>
    </row>
    <row r="2914" spans="2:4">
      <c r="B2914" s="203" t="s">
        <v>3684</v>
      </c>
      <c r="C2914" s="133">
        <v>0</v>
      </c>
      <c r="D2914" s="133">
        <v>0</v>
      </c>
    </row>
    <row r="2915" spans="2:4">
      <c r="B2915" s="204" t="s">
        <v>2898</v>
      </c>
      <c r="C2915" s="133">
        <v>4768626</v>
      </c>
      <c r="D2915" s="133">
        <v>0</v>
      </c>
    </row>
    <row r="2916" spans="2:4">
      <c r="B2916" s="203" t="s">
        <v>2048</v>
      </c>
      <c r="C2916" s="133">
        <v>4768626</v>
      </c>
      <c r="D2916" s="133">
        <v>0</v>
      </c>
    </row>
    <row r="2917" spans="2:4">
      <c r="B2917" s="204" t="s">
        <v>2899</v>
      </c>
      <c r="C2917" s="133">
        <v>300721032</v>
      </c>
      <c r="D2917" s="133">
        <v>115428856.08</v>
      </c>
    </row>
    <row r="2918" spans="2:4">
      <c r="B2918" s="203" t="s">
        <v>2692</v>
      </c>
      <c r="C2918" s="133">
        <v>300721032</v>
      </c>
      <c r="D2918" s="133">
        <v>115428856.08</v>
      </c>
    </row>
    <row r="2919" spans="2:4">
      <c r="B2919" s="204" t="s">
        <v>2049</v>
      </c>
      <c r="C2919" s="133">
        <v>6731551</v>
      </c>
      <c r="D2919" s="133">
        <v>0</v>
      </c>
    </row>
    <row r="2920" spans="2:4">
      <c r="B2920" s="203" t="s">
        <v>2050</v>
      </c>
      <c r="C2920" s="133">
        <v>6731551</v>
      </c>
      <c r="D2920" s="133">
        <v>0</v>
      </c>
    </row>
    <row r="2921" spans="2:4">
      <c r="B2921" s="204" t="s">
        <v>2051</v>
      </c>
      <c r="C2921" s="133">
        <v>6731551</v>
      </c>
      <c r="D2921" s="133">
        <v>0</v>
      </c>
    </row>
    <row r="2922" spans="2:4">
      <c r="B2922" s="203" t="s">
        <v>2052</v>
      </c>
      <c r="C2922" s="133">
        <v>6731551</v>
      </c>
      <c r="D2922" s="133">
        <v>0</v>
      </c>
    </row>
    <row r="2923" spans="2:4">
      <c r="B2923" s="204" t="s">
        <v>2053</v>
      </c>
      <c r="C2923" s="133">
        <v>6731551</v>
      </c>
      <c r="D2923" s="133">
        <v>0</v>
      </c>
    </row>
    <row r="2924" spans="2:4">
      <c r="B2924" s="203" t="s">
        <v>2054</v>
      </c>
      <c r="C2924" s="133">
        <v>6731551</v>
      </c>
      <c r="D2924" s="133">
        <v>0</v>
      </c>
    </row>
    <row r="2925" spans="2:4">
      <c r="B2925" s="204" t="s">
        <v>2055</v>
      </c>
      <c r="C2925" s="133">
        <v>6731551</v>
      </c>
      <c r="D2925" s="133">
        <v>0</v>
      </c>
    </row>
    <row r="2926" spans="2:4">
      <c r="B2926" s="203" t="s">
        <v>2056</v>
      </c>
      <c r="C2926" s="133">
        <v>6731551</v>
      </c>
      <c r="D2926" s="133">
        <v>0</v>
      </c>
    </row>
    <row r="2927" spans="2:4">
      <c r="B2927" s="204" t="s">
        <v>2057</v>
      </c>
      <c r="C2927" s="133">
        <v>4768626</v>
      </c>
      <c r="D2927" s="133">
        <v>0</v>
      </c>
    </row>
    <row r="2928" spans="2:4">
      <c r="B2928" s="203" t="s">
        <v>2058</v>
      </c>
      <c r="C2928" s="133">
        <v>4768626</v>
      </c>
      <c r="D2928" s="133">
        <v>0</v>
      </c>
    </row>
    <row r="2929" spans="2:4">
      <c r="B2929" s="204" t="s">
        <v>3451</v>
      </c>
      <c r="C2929" s="133">
        <v>0</v>
      </c>
      <c r="D2929" s="133">
        <v>180304749.38</v>
      </c>
    </row>
    <row r="2930" spans="2:4">
      <c r="B2930" s="203" t="s">
        <v>3452</v>
      </c>
      <c r="C2930" s="133">
        <v>0</v>
      </c>
      <c r="D2930" s="133">
        <v>180304749.38</v>
      </c>
    </row>
    <row r="2931" spans="2:4">
      <c r="B2931" s="204" t="s">
        <v>2059</v>
      </c>
      <c r="C2931" s="133">
        <v>11208701</v>
      </c>
      <c r="D2931" s="133">
        <v>0</v>
      </c>
    </row>
    <row r="2932" spans="2:4">
      <c r="B2932" s="203" t="s">
        <v>2060</v>
      </c>
      <c r="C2932" s="133">
        <v>11208701</v>
      </c>
      <c r="D2932" s="133">
        <v>0</v>
      </c>
    </row>
    <row r="2933" spans="2:4">
      <c r="B2933" s="204" t="s">
        <v>2061</v>
      </c>
      <c r="C2933" s="133">
        <v>6731551</v>
      </c>
      <c r="D2933" s="133">
        <v>0</v>
      </c>
    </row>
    <row r="2934" spans="2:4">
      <c r="B2934" s="203" t="s">
        <v>2062</v>
      </c>
      <c r="C2934" s="133">
        <v>6731551</v>
      </c>
      <c r="D2934" s="133">
        <v>0</v>
      </c>
    </row>
    <row r="2935" spans="2:4">
      <c r="B2935" s="204" t="s">
        <v>2063</v>
      </c>
      <c r="C2935" s="133">
        <v>4768626</v>
      </c>
      <c r="D2935" s="133">
        <v>0</v>
      </c>
    </row>
    <row r="2936" spans="2:4">
      <c r="B2936" s="203" t="s">
        <v>2064</v>
      </c>
      <c r="C2936" s="133">
        <v>4768626</v>
      </c>
      <c r="D2936" s="133">
        <v>0</v>
      </c>
    </row>
    <row r="2937" spans="2:4">
      <c r="B2937" s="204" t="s">
        <v>2065</v>
      </c>
      <c r="C2937" s="133">
        <v>11208701</v>
      </c>
      <c r="D2937" s="133">
        <v>0</v>
      </c>
    </row>
    <row r="2938" spans="2:4">
      <c r="B2938" s="203" t="s">
        <v>2066</v>
      </c>
      <c r="C2938" s="133">
        <v>11208701</v>
      </c>
      <c r="D2938" s="133">
        <v>0</v>
      </c>
    </row>
    <row r="2939" spans="2:4">
      <c r="B2939" s="204" t="s">
        <v>2067</v>
      </c>
      <c r="C2939" s="133">
        <v>11208701</v>
      </c>
      <c r="D2939" s="133">
        <v>2464945.83</v>
      </c>
    </row>
    <row r="2940" spans="2:4">
      <c r="B2940" s="203" t="s">
        <v>2068</v>
      </c>
      <c r="C2940" s="133">
        <v>11208701</v>
      </c>
      <c r="D2940" s="133">
        <v>2464945.83</v>
      </c>
    </row>
    <row r="2941" spans="2:4">
      <c r="B2941" s="205" t="s">
        <v>283</v>
      </c>
      <c r="C2941" s="135">
        <v>0</v>
      </c>
      <c r="D2941" s="135">
        <v>695300000</v>
      </c>
    </row>
    <row r="2942" spans="2:4">
      <c r="B2942" s="204" t="s">
        <v>3632</v>
      </c>
      <c r="C2942" s="133">
        <v>0</v>
      </c>
      <c r="D2942" s="133">
        <v>442378767</v>
      </c>
    </row>
    <row r="2943" spans="2:4">
      <c r="B2943" s="203" t="s">
        <v>3630</v>
      </c>
      <c r="C2943" s="133">
        <v>0</v>
      </c>
      <c r="D2943" s="133">
        <v>442378767</v>
      </c>
    </row>
    <row r="2944" spans="2:4">
      <c r="B2944" s="204" t="s">
        <v>3631</v>
      </c>
      <c r="C2944" s="133">
        <v>0</v>
      </c>
      <c r="D2944" s="133">
        <v>252921233</v>
      </c>
    </row>
    <row r="2945" spans="2:4">
      <c r="B2945" s="203" t="s">
        <v>3630</v>
      </c>
      <c r="C2945" s="133">
        <v>0</v>
      </c>
      <c r="D2945" s="133">
        <v>252921233</v>
      </c>
    </row>
    <row r="2946" spans="2:4">
      <c r="B2946" s="205" t="s">
        <v>298</v>
      </c>
      <c r="C2946" s="135">
        <v>1211993465</v>
      </c>
      <c r="D2946" s="135">
        <v>737807304.04999995</v>
      </c>
    </row>
    <row r="2947" spans="2:4">
      <c r="B2947" s="204" t="s">
        <v>517</v>
      </c>
      <c r="C2947" s="133">
        <v>1022723262</v>
      </c>
      <c r="D2947" s="133">
        <v>712723262</v>
      </c>
    </row>
    <row r="2948" spans="2:4">
      <c r="B2948" s="203" t="s">
        <v>865</v>
      </c>
      <c r="C2948" s="133">
        <v>1022723262</v>
      </c>
      <c r="D2948" s="133">
        <v>712723262</v>
      </c>
    </row>
    <row r="2949" spans="2:4">
      <c r="B2949" s="204" t="s">
        <v>3629</v>
      </c>
      <c r="C2949" s="133">
        <v>0</v>
      </c>
      <c r="D2949" s="133">
        <v>3536051.01</v>
      </c>
    </row>
    <row r="2950" spans="2:4">
      <c r="B2950" s="203" t="s">
        <v>3628</v>
      </c>
      <c r="C2950" s="133">
        <v>0</v>
      </c>
      <c r="D2950" s="133">
        <v>3536051.01</v>
      </c>
    </row>
    <row r="2951" spans="2:4">
      <c r="B2951" s="204" t="s">
        <v>3627</v>
      </c>
      <c r="C2951" s="133">
        <v>0</v>
      </c>
      <c r="D2951" s="133">
        <v>0</v>
      </c>
    </row>
    <row r="2952" spans="2:4">
      <c r="B2952" s="203" t="s">
        <v>3626</v>
      </c>
      <c r="C2952" s="133">
        <v>0</v>
      </c>
      <c r="D2952" s="133">
        <v>0</v>
      </c>
    </row>
    <row r="2953" spans="2:4">
      <c r="B2953" s="204" t="s">
        <v>535</v>
      </c>
      <c r="C2953" s="133">
        <v>94956552</v>
      </c>
      <c r="D2953" s="133">
        <v>21547991.039999999</v>
      </c>
    </row>
    <row r="2954" spans="2:4">
      <c r="B2954" s="203" t="s">
        <v>1107</v>
      </c>
      <c r="C2954" s="133">
        <v>94956552</v>
      </c>
      <c r="D2954" s="133">
        <v>21547991.039999999</v>
      </c>
    </row>
    <row r="2955" spans="2:4">
      <c r="B2955" s="204" t="s">
        <v>2896</v>
      </c>
      <c r="C2955" s="133">
        <v>94313651</v>
      </c>
      <c r="D2955" s="133">
        <v>0</v>
      </c>
    </row>
    <row r="2956" spans="2:4">
      <c r="B2956" s="203" t="s">
        <v>1107</v>
      </c>
      <c r="C2956" s="133">
        <v>94313651</v>
      </c>
      <c r="D2956" s="133">
        <v>0</v>
      </c>
    </row>
    <row r="2957" spans="2:4">
      <c r="B2957" s="205" t="s">
        <v>284</v>
      </c>
      <c r="C2957" s="135">
        <v>228950000</v>
      </c>
      <c r="D2957" s="135">
        <v>0</v>
      </c>
    </row>
    <row r="2958" spans="2:4">
      <c r="B2958" s="204" t="s">
        <v>282</v>
      </c>
      <c r="C2958" s="133">
        <v>228950000</v>
      </c>
      <c r="D2958" s="133">
        <v>0</v>
      </c>
    </row>
    <row r="2959" spans="2:4">
      <c r="B2959" s="203" t="s">
        <v>887</v>
      </c>
      <c r="C2959" s="133">
        <v>228950000</v>
      </c>
      <c r="D2959" s="133">
        <v>0</v>
      </c>
    </row>
    <row r="2960" spans="2:4">
      <c r="B2960" s="206" t="s">
        <v>537</v>
      </c>
      <c r="C2960" s="133">
        <v>291330348</v>
      </c>
      <c r="D2960" s="133">
        <v>135440615.41</v>
      </c>
    </row>
    <row r="2961" spans="2:4">
      <c r="B2961" s="205" t="s">
        <v>281</v>
      </c>
      <c r="C2961" s="135">
        <v>291330348</v>
      </c>
      <c r="D2961" s="135">
        <v>135440615.41</v>
      </c>
    </row>
    <row r="2962" spans="2:4">
      <c r="B2962" s="204" t="s">
        <v>2069</v>
      </c>
      <c r="C2962" s="133">
        <v>5149544</v>
      </c>
      <c r="D2962" s="133">
        <v>0</v>
      </c>
    </row>
    <row r="2963" spans="2:4">
      <c r="B2963" s="203" t="s">
        <v>2070</v>
      </c>
      <c r="C2963" s="133">
        <v>5149544</v>
      </c>
      <c r="D2963" s="133">
        <v>0</v>
      </c>
    </row>
    <row r="2964" spans="2:4">
      <c r="B2964" s="204" t="s">
        <v>3778</v>
      </c>
      <c r="C2964" s="133">
        <v>0</v>
      </c>
      <c r="D2964" s="133">
        <v>13060765.140000001</v>
      </c>
    </row>
    <row r="2965" spans="2:4">
      <c r="B2965" s="203" t="s">
        <v>3777</v>
      </c>
      <c r="C2965" s="133">
        <v>0</v>
      </c>
      <c r="D2965" s="133">
        <v>13060765.140000001</v>
      </c>
    </row>
    <row r="2966" spans="2:4">
      <c r="B2966" s="204" t="s">
        <v>2071</v>
      </c>
      <c r="C2966" s="133">
        <v>21825563</v>
      </c>
      <c r="D2966" s="133">
        <v>0</v>
      </c>
    </row>
    <row r="2967" spans="2:4">
      <c r="B2967" s="203" t="s">
        <v>2072</v>
      </c>
      <c r="C2967" s="133">
        <v>21825563</v>
      </c>
      <c r="D2967" s="133">
        <v>0</v>
      </c>
    </row>
    <row r="2968" spans="2:4">
      <c r="B2968" s="204" t="s">
        <v>2073</v>
      </c>
      <c r="C2968" s="133">
        <v>11249055</v>
      </c>
      <c r="D2968" s="133">
        <v>0</v>
      </c>
    </row>
    <row r="2969" spans="2:4">
      <c r="B2969" s="203" t="s">
        <v>2074</v>
      </c>
      <c r="C2969" s="133">
        <v>11249055</v>
      </c>
      <c r="D2969" s="133">
        <v>0</v>
      </c>
    </row>
    <row r="2970" spans="2:4">
      <c r="B2970" s="204" t="s">
        <v>2901</v>
      </c>
      <c r="C2970" s="133">
        <v>11249055</v>
      </c>
      <c r="D2970" s="133">
        <v>2481638.98</v>
      </c>
    </row>
    <row r="2971" spans="2:4">
      <c r="B2971" s="203" t="s">
        <v>2075</v>
      </c>
      <c r="C2971" s="133">
        <v>11249055</v>
      </c>
      <c r="D2971" s="133">
        <v>2481638.98</v>
      </c>
    </row>
    <row r="2972" spans="2:4">
      <c r="B2972" s="204" t="s">
        <v>2076</v>
      </c>
      <c r="C2972" s="133">
        <v>11249055</v>
      </c>
      <c r="D2972" s="133">
        <v>2481638.9700000002</v>
      </c>
    </row>
    <row r="2973" spans="2:4">
      <c r="B2973" s="203" t="s">
        <v>2077</v>
      </c>
      <c r="C2973" s="133">
        <v>11249055</v>
      </c>
      <c r="D2973" s="133">
        <v>2481638.9700000002</v>
      </c>
    </row>
    <row r="2974" spans="2:4">
      <c r="B2974" s="204" t="s">
        <v>2078</v>
      </c>
      <c r="C2974" s="133">
        <v>6755494</v>
      </c>
      <c r="D2974" s="133">
        <v>1569384.61</v>
      </c>
    </row>
    <row r="2975" spans="2:4">
      <c r="B2975" s="203" t="s">
        <v>2079</v>
      </c>
      <c r="C2975" s="133">
        <v>6755494</v>
      </c>
      <c r="D2975" s="133">
        <v>1569384.61</v>
      </c>
    </row>
    <row r="2976" spans="2:4">
      <c r="B2976" s="204" t="s">
        <v>2902</v>
      </c>
      <c r="C2976" s="133">
        <v>12430253</v>
      </c>
      <c r="D2976" s="133">
        <v>12986969.74</v>
      </c>
    </row>
    <row r="2977" spans="2:4">
      <c r="B2977" s="203" t="s">
        <v>2693</v>
      </c>
      <c r="C2977" s="133">
        <v>12430253</v>
      </c>
      <c r="D2977" s="133">
        <v>12986969.74</v>
      </c>
    </row>
    <row r="2978" spans="2:4">
      <c r="B2978" s="204" t="s">
        <v>2080</v>
      </c>
      <c r="C2978" s="133">
        <v>6755494</v>
      </c>
      <c r="D2978" s="133">
        <v>1569384.61</v>
      </c>
    </row>
    <row r="2979" spans="2:4">
      <c r="B2979" s="203" t="s">
        <v>2081</v>
      </c>
      <c r="C2979" s="133">
        <v>6755494</v>
      </c>
      <c r="D2979" s="133">
        <v>1569384.61</v>
      </c>
    </row>
    <row r="2980" spans="2:4">
      <c r="B2980" s="204" t="s">
        <v>2082</v>
      </c>
      <c r="C2980" s="133">
        <v>21825563</v>
      </c>
      <c r="D2980" s="133">
        <v>0</v>
      </c>
    </row>
    <row r="2981" spans="2:4">
      <c r="B2981" s="203" t="s">
        <v>2083</v>
      </c>
      <c r="C2981" s="133">
        <v>21825563</v>
      </c>
      <c r="D2981" s="133">
        <v>0</v>
      </c>
    </row>
    <row r="2982" spans="2:4">
      <c r="B2982" s="204" t="s">
        <v>3024</v>
      </c>
      <c r="C2982" s="133">
        <v>19672786</v>
      </c>
      <c r="D2982" s="133">
        <v>7003943.9199999999</v>
      </c>
    </row>
    <row r="2983" spans="2:4">
      <c r="B2983" s="203" t="s">
        <v>3025</v>
      </c>
      <c r="C2983" s="133">
        <v>19672786</v>
      </c>
      <c r="D2983" s="133">
        <v>7003943.9199999999</v>
      </c>
    </row>
    <row r="2984" spans="2:4">
      <c r="B2984" s="204" t="s">
        <v>2084</v>
      </c>
      <c r="C2984" s="133">
        <v>6755494</v>
      </c>
      <c r="D2984" s="133">
        <v>0</v>
      </c>
    </row>
    <row r="2985" spans="2:4">
      <c r="B2985" s="203" t="s">
        <v>2085</v>
      </c>
      <c r="C2985" s="133">
        <v>6755494</v>
      </c>
      <c r="D2985" s="133">
        <v>0</v>
      </c>
    </row>
    <row r="2986" spans="2:4">
      <c r="B2986" s="204" t="s">
        <v>2086</v>
      </c>
      <c r="C2986" s="133">
        <v>11249055</v>
      </c>
      <c r="D2986" s="133">
        <v>0</v>
      </c>
    </row>
    <row r="2987" spans="2:4">
      <c r="B2987" s="203" t="s">
        <v>2087</v>
      </c>
      <c r="C2987" s="133">
        <v>11249055</v>
      </c>
      <c r="D2987" s="133">
        <v>0</v>
      </c>
    </row>
    <row r="2988" spans="2:4">
      <c r="B2988" s="204" t="s">
        <v>2088</v>
      </c>
      <c r="C2988" s="133">
        <v>11249055</v>
      </c>
      <c r="D2988" s="133">
        <v>0</v>
      </c>
    </row>
    <row r="2989" spans="2:4">
      <c r="B2989" s="203" t="s">
        <v>2089</v>
      </c>
      <c r="C2989" s="133">
        <v>11249055</v>
      </c>
      <c r="D2989" s="133">
        <v>0</v>
      </c>
    </row>
    <row r="2990" spans="2:4">
      <c r="B2990" s="204" t="s">
        <v>538</v>
      </c>
      <c r="C2990" s="133">
        <v>91030632</v>
      </c>
      <c r="D2990" s="133">
        <v>79673169.400000006</v>
      </c>
    </row>
    <row r="2991" spans="2:4">
      <c r="B2991" s="203" t="s">
        <v>888</v>
      </c>
      <c r="C2991" s="133">
        <v>91030632</v>
      </c>
      <c r="D2991" s="133">
        <v>79673169.400000006</v>
      </c>
    </row>
    <row r="2992" spans="2:4">
      <c r="B2992" s="204" t="s">
        <v>539</v>
      </c>
      <c r="C2992" s="133">
        <v>4592751</v>
      </c>
      <c r="D2992" s="133">
        <v>4191120.17</v>
      </c>
    </row>
    <row r="2993" spans="2:4">
      <c r="B2993" s="203" t="s">
        <v>889</v>
      </c>
      <c r="C2993" s="133">
        <v>4592751</v>
      </c>
      <c r="D2993" s="133">
        <v>4191120.17</v>
      </c>
    </row>
    <row r="2994" spans="2:4">
      <c r="B2994" s="204" t="s">
        <v>540</v>
      </c>
      <c r="C2994" s="133">
        <v>20611708</v>
      </c>
      <c r="D2994" s="133">
        <v>3455739.1</v>
      </c>
    </row>
    <row r="2995" spans="2:4">
      <c r="B2995" s="203" t="s">
        <v>890</v>
      </c>
      <c r="C2995" s="133">
        <v>20611708</v>
      </c>
      <c r="D2995" s="133">
        <v>3455739.1</v>
      </c>
    </row>
    <row r="2996" spans="2:4">
      <c r="B2996" s="204" t="s">
        <v>3625</v>
      </c>
      <c r="C2996" s="133">
        <v>0</v>
      </c>
      <c r="D2996" s="133">
        <v>536474.71</v>
      </c>
    </row>
    <row r="2997" spans="2:4">
      <c r="B2997" s="203" t="s">
        <v>3624</v>
      </c>
      <c r="C2997" s="133">
        <v>0</v>
      </c>
      <c r="D2997" s="133">
        <v>536474.71</v>
      </c>
    </row>
    <row r="2998" spans="2:4">
      <c r="B2998" s="204" t="s">
        <v>3776</v>
      </c>
      <c r="C2998" s="133">
        <v>0</v>
      </c>
      <c r="D2998" s="133">
        <v>0</v>
      </c>
    </row>
    <row r="2999" spans="2:4">
      <c r="B2999" s="203" t="s">
        <v>3775</v>
      </c>
      <c r="C2999" s="133">
        <v>0</v>
      </c>
      <c r="D2999" s="133">
        <v>0</v>
      </c>
    </row>
    <row r="3000" spans="2:4">
      <c r="B3000" s="204" t="s">
        <v>3774</v>
      </c>
      <c r="C3000" s="133">
        <v>0</v>
      </c>
      <c r="D3000" s="133">
        <v>0</v>
      </c>
    </row>
    <row r="3001" spans="2:4">
      <c r="B3001" s="203" t="s">
        <v>3773</v>
      </c>
      <c r="C3001" s="133">
        <v>0</v>
      </c>
      <c r="D3001" s="133">
        <v>0</v>
      </c>
    </row>
    <row r="3002" spans="2:4">
      <c r="B3002" s="204" t="s">
        <v>3772</v>
      </c>
      <c r="C3002" s="133">
        <v>0</v>
      </c>
      <c r="D3002" s="133">
        <v>0</v>
      </c>
    </row>
    <row r="3003" spans="2:4">
      <c r="B3003" s="203" t="s">
        <v>3771</v>
      </c>
      <c r="C3003" s="133">
        <v>0</v>
      </c>
      <c r="D3003" s="133">
        <v>0</v>
      </c>
    </row>
    <row r="3004" spans="2:4">
      <c r="B3004" s="204" t="s">
        <v>3770</v>
      </c>
      <c r="C3004" s="133">
        <v>0</v>
      </c>
      <c r="D3004" s="133">
        <v>0</v>
      </c>
    </row>
    <row r="3005" spans="2:4">
      <c r="B3005" s="203" t="s">
        <v>3769</v>
      </c>
      <c r="C3005" s="133">
        <v>0</v>
      </c>
      <c r="D3005" s="133">
        <v>0</v>
      </c>
    </row>
    <row r="3006" spans="2:4">
      <c r="B3006" s="204" t="s">
        <v>1108</v>
      </c>
      <c r="C3006" s="133">
        <v>17679791</v>
      </c>
      <c r="D3006" s="133">
        <v>6430386.0599999996</v>
      </c>
    </row>
    <row r="3007" spans="2:4">
      <c r="B3007" s="203" t="s">
        <v>1109</v>
      </c>
      <c r="C3007" s="133">
        <v>17679791</v>
      </c>
      <c r="D3007" s="133">
        <v>6430386.0599999996</v>
      </c>
    </row>
    <row r="3008" spans="2:4">
      <c r="B3008" s="205" t="s">
        <v>283</v>
      </c>
      <c r="C3008" s="135">
        <v>0</v>
      </c>
      <c r="D3008" s="135">
        <v>0</v>
      </c>
    </row>
    <row r="3009" spans="2:4">
      <c r="B3009" s="204" t="s">
        <v>3559</v>
      </c>
      <c r="C3009" s="133">
        <v>0</v>
      </c>
      <c r="D3009" s="133">
        <v>0</v>
      </c>
    </row>
    <row r="3010" spans="2:4">
      <c r="B3010" s="203" t="s">
        <v>3558</v>
      </c>
      <c r="C3010" s="133">
        <v>0</v>
      </c>
      <c r="D3010" s="133">
        <v>0</v>
      </c>
    </row>
    <row r="3011" spans="2:4">
      <c r="B3011" s="205" t="s">
        <v>298</v>
      </c>
      <c r="C3011" s="135">
        <v>0</v>
      </c>
      <c r="D3011" s="135">
        <v>0</v>
      </c>
    </row>
    <row r="3012" spans="2:4">
      <c r="B3012" s="204" t="s">
        <v>3623</v>
      </c>
      <c r="C3012" s="133">
        <v>0</v>
      </c>
      <c r="D3012" s="133">
        <v>0</v>
      </c>
    </row>
    <row r="3013" spans="2:4">
      <c r="B3013" s="203" t="s">
        <v>3622</v>
      </c>
      <c r="C3013" s="133">
        <v>0</v>
      </c>
      <c r="D3013" s="133">
        <v>0</v>
      </c>
    </row>
    <row r="3014" spans="2:4">
      <c r="B3014" s="206" t="s">
        <v>295</v>
      </c>
      <c r="C3014" s="133">
        <v>542829466</v>
      </c>
      <c r="D3014" s="133">
        <v>153742943.34</v>
      </c>
    </row>
    <row r="3015" spans="2:4">
      <c r="B3015" s="205" t="s">
        <v>281</v>
      </c>
      <c r="C3015" s="135">
        <v>542829466</v>
      </c>
      <c r="D3015" s="135">
        <v>153742943.34</v>
      </c>
    </row>
    <row r="3016" spans="2:4">
      <c r="B3016" s="204" t="s">
        <v>2090</v>
      </c>
      <c r="C3016" s="133">
        <v>11249055</v>
      </c>
      <c r="D3016" s="133">
        <v>0</v>
      </c>
    </row>
    <row r="3017" spans="2:4">
      <c r="B3017" s="203" t="s">
        <v>2091</v>
      </c>
      <c r="C3017" s="133">
        <v>11249055</v>
      </c>
      <c r="D3017" s="133">
        <v>0</v>
      </c>
    </row>
    <row r="3018" spans="2:4">
      <c r="B3018" s="204" t="s">
        <v>2092</v>
      </c>
      <c r="C3018" s="133">
        <v>6755494</v>
      </c>
      <c r="D3018" s="133">
        <v>0</v>
      </c>
    </row>
    <row r="3019" spans="2:4">
      <c r="B3019" s="203" t="s">
        <v>2093</v>
      </c>
      <c r="C3019" s="133">
        <v>6755494</v>
      </c>
      <c r="D3019" s="133">
        <v>0</v>
      </c>
    </row>
    <row r="3020" spans="2:4">
      <c r="B3020" s="204" t="s">
        <v>2094</v>
      </c>
      <c r="C3020" s="133">
        <v>11249055</v>
      </c>
      <c r="D3020" s="133">
        <v>0</v>
      </c>
    </row>
    <row r="3021" spans="2:4">
      <c r="B3021" s="203" t="s">
        <v>2095</v>
      </c>
      <c r="C3021" s="133">
        <v>11249055</v>
      </c>
      <c r="D3021" s="133">
        <v>0</v>
      </c>
    </row>
    <row r="3022" spans="2:4">
      <c r="B3022" s="204" t="s">
        <v>2903</v>
      </c>
      <c r="C3022" s="133">
        <v>6755494</v>
      </c>
      <c r="D3022" s="133">
        <v>0</v>
      </c>
    </row>
    <row r="3023" spans="2:4">
      <c r="B3023" s="203" t="s">
        <v>2096</v>
      </c>
      <c r="C3023" s="133">
        <v>6755494</v>
      </c>
      <c r="D3023" s="133">
        <v>0</v>
      </c>
    </row>
    <row r="3024" spans="2:4">
      <c r="B3024" s="204" t="s">
        <v>2097</v>
      </c>
      <c r="C3024" s="133">
        <v>12531922</v>
      </c>
      <c r="D3024" s="133">
        <v>0</v>
      </c>
    </row>
    <row r="3025" spans="2:4">
      <c r="B3025" s="203" t="s">
        <v>2098</v>
      </c>
      <c r="C3025" s="133">
        <v>12531922</v>
      </c>
      <c r="D3025" s="133">
        <v>0</v>
      </c>
    </row>
    <row r="3026" spans="2:4">
      <c r="B3026" s="204" t="s">
        <v>2099</v>
      </c>
      <c r="C3026" s="133">
        <v>21825563</v>
      </c>
      <c r="D3026" s="133">
        <v>0</v>
      </c>
    </row>
    <row r="3027" spans="2:4">
      <c r="B3027" s="203" t="s">
        <v>2100</v>
      </c>
      <c r="C3027" s="133">
        <v>21825563</v>
      </c>
      <c r="D3027" s="133">
        <v>0</v>
      </c>
    </row>
    <row r="3028" spans="2:4">
      <c r="B3028" s="204" t="s">
        <v>2101</v>
      </c>
      <c r="C3028" s="133">
        <v>12531922</v>
      </c>
      <c r="D3028" s="133">
        <v>0</v>
      </c>
    </row>
    <row r="3029" spans="2:4">
      <c r="B3029" s="203" t="s">
        <v>2102</v>
      </c>
      <c r="C3029" s="133">
        <v>12531922</v>
      </c>
      <c r="D3029" s="133">
        <v>0</v>
      </c>
    </row>
    <row r="3030" spans="2:4">
      <c r="B3030" s="204" t="s">
        <v>2103</v>
      </c>
      <c r="C3030" s="133">
        <v>4785373</v>
      </c>
      <c r="D3030" s="133">
        <v>0</v>
      </c>
    </row>
    <row r="3031" spans="2:4">
      <c r="B3031" s="203" t="s">
        <v>2104</v>
      </c>
      <c r="C3031" s="133">
        <v>4785373</v>
      </c>
      <c r="D3031" s="133">
        <v>0</v>
      </c>
    </row>
    <row r="3032" spans="2:4">
      <c r="B3032" s="204" t="s">
        <v>2105</v>
      </c>
      <c r="C3032" s="133">
        <v>4785373</v>
      </c>
      <c r="D3032" s="133">
        <v>0</v>
      </c>
    </row>
    <row r="3033" spans="2:4">
      <c r="B3033" s="203" t="s">
        <v>2106</v>
      </c>
      <c r="C3033" s="133">
        <v>4785373</v>
      </c>
      <c r="D3033" s="133">
        <v>0</v>
      </c>
    </row>
    <row r="3034" spans="2:4">
      <c r="B3034" s="204" t="s">
        <v>2107</v>
      </c>
      <c r="C3034" s="133">
        <v>21825563</v>
      </c>
      <c r="D3034" s="133">
        <v>0</v>
      </c>
    </row>
    <row r="3035" spans="2:4">
      <c r="B3035" s="203" t="s">
        <v>2108</v>
      </c>
      <c r="C3035" s="133">
        <v>21825563</v>
      </c>
      <c r="D3035" s="133">
        <v>0</v>
      </c>
    </row>
    <row r="3036" spans="2:4">
      <c r="B3036" s="204" t="s">
        <v>2109</v>
      </c>
      <c r="C3036" s="133">
        <v>11249055</v>
      </c>
      <c r="D3036" s="133">
        <v>0</v>
      </c>
    </row>
    <row r="3037" spans="2:4">
      <c r="B3037" s="203" t="s">
        <v>2110</v>
      </c>
      <c r="C3037" s="133">
        <v>11249055</v>
      </c>
      <c r="D3037" s="133">
        <v>0</v>
      </c>
    </row>
    <row r="3038" spans="2:4">
      <c r="B3038" s="204" t="s">
        <v>2111</v>
      </c>
      <c r="C3038" s="133">
        <v>11249055</v>
      </c>
      <c r="D3038" s="133">
        <v>0</v>
      </c>
    </row>
    <row r="3039" spans="2:4">
      <c r="B3039" s="203" t="s">
        <v>2112</v>
      </c>
      <c r="C3039" s="133">
        <v>11249055</v>
      </c>
      <c r="D3039" s="133">
        <v>0</v>
      </c>
    </row>
    <row r="3040" spans="2:4">
      <c r="B3040" s="204" t="s">
        <v>2113</v>
      </c>
      <c r="C3040" s="133">
        <v>6755494</v>
      </c>
      <c r="D3040" s="133">
        <v>0</v>
      </c>
    </row>
    <row r="3041" spans="2:4">
      <c r="B3041" s="203" t="s">
        <v>2114</v>
      </c>
      <c r="C3041" s="133">
        <v>6755494</v>
      </c>
      <c r="D3041" s="133">
        <v>0</v>
      </c>
    </row>
    <row r="3042" spans="2:4">
      <c r="B3042" s="204" t="s">
        <v>2115</v>
      </c>
      <c r="C3042" s="133">
        <v>11249055</v>
      </c>
      <c r="D3042" s="133">
        <v>0</v>
      </c>
    </row>
    <row r="3043" spans="2:4">
      <c r="B3043" s="203" t="s">
        <v>2116</v>
      </c>
      <c r="C3043" s="133">
        <v>11249055</v>
      </c>
      <c r="D3043" s="133">
        <v>0</v>
      </c>
    </row>
    <row r="3044" spans="2:4">
      <c r="B3044" s="204" t="s">
        <v>541</v>
      </c>
      <c r="C3044" s="133">
        <v>1646396</v>
      </c>
      <c r="D3044" s="133">
        <v>0</v>
      </c>
    </row>
    <row r="3045" spans="2:4">
      <c r="B3045" s="203" t="s">
        <v>891</v>
      </c>
      <c r="C3045" s="133">
        <v>1646396</v>
      </c>
      <c r="D3045" s="133">
        <v>0</v>
      </c>
    </row>
    <row r="3046" spans="2:4">
      <c r="B3046" s="204" t="s">
        <v>2117</v>
      </c>
      <c r="C3046" s="133">
        <v>11249055</v>
      </c>
      <c r="D3046" s="133">
        <v>0</v>
      </c>
    </row>
    <row r="3047" spans="2:4">
      <c r="B3047" s="203" t="s">
        <v>2118</v>
      </c>
      <c r="C3047" s="133">
        <v>11249055</v>
      </c>
      <c r="D3047" s="133">
        <v>0</v>
      </c>
    </row>
    <row r="3048" spans="2:4">
      <c r="B3048" s="204" t="s">
        <v>2119</v>
      </c>
      <c r="C3048" s="133">
        <v>11249055</v>
      </c>
      <c r="D3048" s="133">
        <v>0</v>
      </c>
    </row>
    <row r="3049" spans="2:4">
      <c r="B3049" s="203" t="s">
        <v>2120</v>
      </c>
      <c r="C3049" s="133">
        <v>11249055</v>
      </c>
      <c r="D3049" s="133">
        <v>0</v>
      </c>
    </row>
    <row r="3050" spans="2:4">
      <c r="B3050" s="204" t="s">
        <v>2121</v>
      </c>
      <c r="C3050" s="133">
        <v>11249055</v>
      </c>
      <c r="D3050" s="133">
        <v>0</v>
      </c>
    </row>
    <row r="3051" spans="2:4">
      <c r="B3051" s="203" t="s">
        <v>2122</v>
      </c>
      <c r="C3051" s="133">
        <v>11249055</v>
      </c>
      <c r="D3051" s="133">
        <v>0</v>
      </c>
    </row>
    <row r="3052" spans="2:4">
      <c r="B3052" s="204" t="s">
        <v>2904</v>
      </c>
      <c r="C3052" s="133">
        <v>11249055</v>
      </c>
      <c r="D3052" s="133">
        <v>0</v>
      </c>
    </row>
    <row r="3053" spans="2:4">
      <c r="B3053" s="203" t="s">
        <v>2123</v>
      </c>
      <c r="C3053" s="133">
        <v>11249055</v>
      </c>
      <c r="D3053" s="133">
        <v>0</v>
      </c>
    </row>
    <row r="3054" spans="2:4">
      <c r="B3054" s="204" t="s">
        <v>542</v>
      </c>
      <c r="C3054" s="133">
        <v>29000000</v>
      </c>
      <c r="D3054" s="133">
        <v>0</v>
      </c>
    </row>
    <row r="3055" spans="2:4">
      <c r="B3055" s="203" t="s">
        <v>892</v>
      </c>
      <c r="C3055" s="133">
        <v>29000000</v>
      </c>
      <c r="D3055" s="133">
        <v>0</v>
      </c>
    </row>
    <row r="3056" spans="2:4">
      <c r="B3056" s="204" t="s">
        <v>2905</v>
      </c>
      <c r="C3056" s="133">
        <v>11249055</v>
      </c>
      <c r="D3056" s="133">
        <v>0</v>
      </c>
    </row>
    <row r="3057" spans="2:4">
      <c r="B3057" s="203" t="s">
        <v>2124</v>
      </c>
      <c r="C3057" s="133">
        <v>11249055</v>
      </c>
      <c r="D3057" s="133">
        <v>0</v>
      </c>
    </row>
    <row r="3058" spans="2:4">
      <c r="B3058" s="204" t="s">
        <v>543</v>
      </c>
      <c r="C3058" s="133">
        <v>21175912</v>
      </c>
      <c r="D3058" s="133">
        <v>0</v>
      </c>
    </row>
    <row r="3059" spans="2:4">
      <c r="B3059" s="203" t="s">
        <v>893</v>
      </c>
      <c r="C3059" s="133">
        <v>21175912</v>
      </c>
      <c r="D3059" s="133">
        <v>0</v>
      </c>
    </row>
    <row r="3060" spans="2:4">
      <c r="B3060" s="204" t="s">
        <v>3301</v>
      </c>
      <c r="C3060" s="133">
        <v>4103995</v>
      </c>
      <c r="D3060" s="133">
        <v>0</v>
      </c>
    </row>
    <row r="3061" spans="2:4">
      <c r="B3061" s="203" t="s">
        <v>3302</v>
      </c>
      <c r="C3061" s="133">
        <v>4103995</v>
      </c>
      <c r="D3061" s="133">
        <v>0</v>
      </c>
    </row>
    <row r="3062" spans="2:4">
      <c r="B3062" s="204" t="s">
        <v>544</v>
      </c>
      <c r="C3062" s="133">
        <v>24649618</v>
      </c>
      <c r="D3062" s="133">
        <v>0</v>
      </c>
    </row>
    <row r="3063" spans="2:4">
      <c r="B3063" s="203" t="s">
        <v>894</v>
      </c>
      <c r="C3063" s="133">
        <v>24649618</v>
      </c>
      <c r="D3063" s="133">
        <v>0</v>
      </c>
    </row>
    <row r="3064" spans="2:4">
      <c r="B3064" s="204" t="s">
        <v>545</v>
      </c>
      <c r="C3064" s="133">
        <v>6028024</v>
      </c>
      <c r="D3064" s="133">
        <v>1687581.97</v>
      </c>
    </row>
    <row r="3065" spans="2:4">
      <c r="B3065" s="203" t="s">
        <v>895</v>
      </c>
      <c r="C3065" s="133">
        <v>6028024</v>
      </c>
      <c r="D3065" s="133">
        <v>1687581.97</v>
      </c>
    </row>
    <row r="3066" spans="2:4">
      <c r="B3066" s="204" t="s">
        <v>546</v>
      </c>
      <c r="C3066" s="133">
        <v>45000000</v>
      </c>
      <c r="D3066" s="133">
        <v>93277146.950000003</v>
      </c>
    </row>
    <row r="3067" spans="2:4">
      <c r="B3067" s="203" t="s">
        <v>896</v>
      </c>
      <c r="C3067" s="133">
        <v>45000000</v>
      </c>
      <c r="D3067" s="133">
        <v>93277146.950000003</v>
      </c>
    </row>
    <row r="3068" spans="2:4">
      <c r="B3068" s="204" t="s">
        <v>547</v>
      </c>
      <c r="C3068" s="133">
        <v>16438254</v>
      </c>
      <c r="D3068" s="133">
        <v>0</v>
      </c>
    </row>
    <row r="3069" spans="2:4">
      <c r="B3069" s="203" t="s">
        <v>897</v>
      </c>
      <c r="C3069" s="133">
        <v>16438254</v>
      </c>
      <c r="D3069" s="133">
        <v>0</v>
      </c>
    </row>
    <row r="3070" spans="2:4">
      <c r="B3070" s="204" t="s">
        <v>548</v>
      </c>
      <c r="C3070" s="133">
        <v>8262236</v>
      </c>
      <c r="D3070" s="133">
        <v>0</v>
      </c>
    </row>
    <row r="3071" spans="2:4">
      <c r="B3071" s="203" t="s">
        <v>898</v>
      </c>
      <c r="C3071" s="133">
        <v>8262236</v>
      </c>
      <c r="D3071" s="133">
        <v>0</v>
      </c>
    </row>
    <row r="3072" spans="2:4">
      <c r="B3072" s="204" t="s">
        <v>549</v>
      </c>
      <c r="C3072" s="133">
        <v>69208419</v>
      </c>
      <c r="D3072" s="133">
        <v>0</v>
      </c>
    </row>
    <row r="3073" spans="2:4">
      <c r="B3073" s="203" t="s">
        <v>899</v>
      </c>
      <c r="C3073" s="133">
        <v>69208419</v>
      </c>
      <c r="D3073" s="133">
        <v>0</v>
      </c>
    </row>
    <row r="3074" spans="2:4">
      <c r="B3074" s="204" t="s">
        <v>550</v>
      </c>
      <c r="C3074" s="133">
        <v>75856452</v>
      </c>
      <c r="D3074" s="133">
        <v>57704077.630000003</v>
      </c>
    </row>
    <row r="3075" spans="2:4">
      <c r="B3075" s="203" t="s">
        <v>900</v>
      </c>
      <c r="C3075" s="133">
        <v>75856452</v>
      </c>
      <c r="D3075" s="133">
        <v>57704077.630000003</v>
      </c>
    </row>
    <row r="3076" spans="2:4">
      <c r="B3076" s="204" t="s">
        <v>3768</v>
      </c>
      <c r="C3076" s="133">
        <v>0</v>
      </c>
      <c r="D3076" s="133">
        <v>0</v>
      </c>
    </row>
    <row r="3077" spans="2:4">
      <c r="B3077" s="203" t="s">
        <v>3767</v>
      </c>
      <c r="C3077" s="133">
        <v>0</v>
      </c>
      <c r="D3077" s="133">
        <v>0</v>
      </c>
    </row>
    <row r="3078" spans="2:4">
      <c r="B3078" s="204" t="s">
        <v>3766</v>
      </c>
      <c r="C3078" s="133">
        <v>0</v>
      </c>
      <c r="D3078" s="133">
        <v>0</v>
      </c>
    </row>
    <row r="3079" spans="2:4">
      <c r="B3079" s="203" t="s">
        <v>3765</v>
      </c>
      <c r="C3079" s="133">
        <v>0</v>
      </c>
      <c r="D3079" s="133">
        <v>0</v>
      </c>
    </row>
    <row r="3080" spans="2:4">
      <c r="B3080" s="204" t="s">
        <v>3764</v>
      </c>
      <c r="C3080" s="133">
        <v>0</v>
      </c>
      <c r="D3080" s="133">
        <v>0</v>
      </c>
    </row>
    <row r="3081" spans="2:4">
      <c r="B3081" s="203" t="s">
        <v>3763</v>
      </c>
      <c r="C3081" s="133">
        <v>0</v>
      </c>
      <c r="D3081" s="133">
        <v>0</v>
      </c>
    </row>
    <row r="3082" spans="2:4">
      <c r="B3082" s="204" t="s">
        <v>3762</v>
      </c>
      <c r="C3082" s="133">
        <v>0</v>
      </c>
      <c r="D3082" s="133">
        <v>0</v>
      </c>
    </row>
    <row r="3083" spans="2:4">
      <c r="B3083" s="203" t="s">
        <v>3761</v>
      </c>
      <c r="C3083" s="133">
        <v>0</v>
      </c>
      <c r="D3083" s="133">
        <v>0</v>
      </c>
    </row>
    <row r="3084" spans="2:4">
      <c r="B3084" s="204" t="s">
        <v>551</v>
      </c>
      <c r="C3084" s="133">
        <v>1051764</v>
      </c>
      <c r="D3084" s="133">
        <v>0</v>
      </c>
    </row>
    <row r="3085" spans="2:4">
      <c r="B3085" s="203" t="s">
        <v>901</v>
      </c>
      <c r="C3085" s="133">
        <v>1051764</v>
      </c>
      <c r="D3085" s="133">
        <v>0</v>
      </c>
    </row>
    <row r="3086" spans="2:4">
      <c r="B3086" s="204" t="s">
        <v>552</v>
      </c>
      <c r="C3086" s="133">
        <v>29365648</v>
      </c>
      <c r="D3086" s="133">
        <v>1074136.79</v>
      </c>
    </row>
    <row r="3087" spans="2:4">
      <c r="B3087" s="203" t="s">
        <v>902</v>
      </c>
      <c r="C3087" s="133">
        <v>29365648</v>
      </c>
      <c r="D3087" s="133">
        <v>1074136.79</v>
      </c>
    </row>
    <row r="3088" spans="2:4">
      <c r="B3088" s="205" t="s">
        <v>298</v>
      </c>
      <c r="C3088" s="135">
        <v>0</v>
      </c>
      <c r="D3088" s="135">
        <v>0</v>
      </c>
    </row>
    <row r="3089" spans="2:4">
      <c r="B3089" s="204" t="s">
        <v>546</v>
      </c>
      <c r="C3089" s="133">
        <v>0</v>
      </c>
      <c r="D3089" s="133">
        <v>0</v>
      </c>
    </row>
    <row r="3090" spans="2:4">
      <c r="B3090" s="203" t="s">
        <v>896</v>
      </c>
      <c r="C3090" s="133">
        <v>0</v>
      </c>
      <c r="D3090" s="133">
        <v>0</v>
      </c>
    </row>
    <row r="3091" spans="2:4">
      <c r="B3091" s="204" t="s">
        <v>3621</v>
      </c>
      <c r="C3091" s="133">
        <v>0</v>
      </c>
      <c r="D3091" s="133">
        <v>0</v>
      </c>
    </row>
    <row r="3092" spans="2:4">
      <c r="B3092" s="203" t="s">
        <v>3620</v>
      </c>
      <c r="C3092" s="133">
        <v>0</v>
      </c>
      <c r="D3092" s="133">
        <v>0</v>
      </c>
    </row>
    <row r="3093" spans="2:4">
      <c r="B3093" s="206" t="s">
        <v>553</v>
      </c>
      <c r="C3093" s="133">
        <v>480820595</v>
      </c>
      <c r="D3093" s="133">
        <v>218444121.08000001</v>
      </c>
    </row>
    <row r="3094" spans="2:4">
      <c r="B3094" s="205" t="s">
        <v>281</v>
      </c>
      <c r="C3094" s="135">
        <v>480820595</v>
      </c>
      <c r="D3094" s="135">
        <v>218444121.08000001</v>
      </c>
    </row>
    <row r="3095" spans="2:4">
      <c r="B3095" s="204" t="s">
        <v>3303</v>
      </c>
      <c r="C3095" s="133">
        <v>6304849</v>
      </c>
      <c r="D3095" s="133">
        <v>5989607</v>
      </c>
    </row>
    <row r="3096" spans="2:4">
      <c r="B3096" s="203" t="s">
        <v>3304</v>
      </c>
      <c r="C3096" s="133">
        <v>6304849</v>
      </c>
      <c r="D3096" s="133">
        <v>5989607</v>
      </c>
    </row>
    <row r="3097" spans="2:4">
      <c r="B3097" s="204" t="s">
        <v>554</v>
      </c>
      <c r="C3097" s="133">
        <v>1176208</v>
      </c>
      <c r="D3097" s="133">
        <v>28687413.34</v>
      </c>
    </row>
    <row r="3098" spans="2:4">
      <c r="B3098" s="203" t="s">
        <v>903</v>
      </c>
      <c r="C3098" s="133">
        <v>1176208</v>
      </c>
      <c r="D3098" s="133">
        <v>28687413.34</v>
      </c>
    </row>
    <row r="3099" spans="2:4">
      <c r="B3099" s="204" t="s">
        <v>555</v>
      </c>
      <c r="C3099" s="133">
        <v>395979</v>
      </c>
      <c r="D3099" s="133">
        <v>0</v>
      </c>
    </row>
    <row r="3100" spans="2:4">
      <c r="B3100" s="203" t="s">
        <v>904</v>
      </c>
      <c r="C3100" s="133">
        <v>395979</v>
      </c>
      <c r="D3100" s="133">
        <v>0</v>
      </c>
    </row>
    <row r="3101" spans="2:4">
      <c r="B3101" s="204" t="s">
        <v>556</v>
      </c>
      <c r="C3101" s="133">
        <v>366625</v>
      </c>
      <c r="D3101" s="133">
        <v>0</v>
      </c>
    </row>
    <row r="3102" spans="2:4">
      <c r="B3102" s="203" t="s">
        <v>905</v>
      </c>
      <c r="C3102" s="133">
        <v>366625</v>
      </c>
      <c r="D3102" s="133">
        <v>0</v>
      </c>
    </row>
    <row r="3103" spans="2:4">
      <c r="B3103" s="204" t="s">
        <v>557</v>
      </c>
      <c r="C3103" s="133">
        <v>1069096</v>
      </c>
      <c r="D3103" s="133">
        <v>0</v>
      </c>
    </row>
    <row r="3104" spans="2:4">
      <c r="B3104" s="203" t="s">
        <v>906</v>
      </c>
      <c r="C3104" s="133">
        <v>1069096</v>
      </c>
      <c r="D3104" s="133">
        <v>0</v>
      </c>
    </row>
    <row r="3105" spans="2:4">
      <c r="B3105" s="204" t="s">
        <v>558</v>
      </c>
      <c r="C3105" s="133">
        <v>395979</v>
      </c>
      <c r="D3105" s="133">
        <v>0</v>
      </c>
    </row>
    <row r="3106" spans="2:4">
      <c r="B3106" s="203" t="s">
        <v>907</v>
      </c>
      <c r="C3106" s="133">
        <v>395979</v>
      </c>
      <c r="D3106" s="133">
        <v>0</v>
      </c>
    </row>
    <row r="3107" spans="2:4">
      <c r="B3107" s="204" t="s">
        <v>559</v>
      </c>
      <c r="C3107" s="133">
        <v>2706487</v>
      </c>
      <c r="D3107" s="133">
        <v>0</v>
      </c>
    </row>
    <row r="3108" spans="2:4">
      <c r="B3108" s="203" t="s">
        <v>908</v>
      </c>
      <c r="C3108" s="133">
        <v>2706487</v>
      </c>
      <c r="D3108" s="133">
        <v>0</v>
      </c>
    </row>
    <row r="3109" spans="2:4">
      <c r="B3109" s="204" t="s">
        <v>560</v>
      </c>
      <c r="C3109" s="133">
        <v>5396255</v>
      </c>
      <c r="D3109" s="133">
        <v>0</v>
      </c>
    </row>
    <row r="3110" spans="2:4">
      <c r="B3110" s="203" t="s">
        <v>909</v>
      </c>
      <c r="C3110" s="133">
        <v>5396255</v>
      </c>
      <c r="D3110" s="133">
        <v>0</v>
      </c>
    </row>
    <row r="3111" spans="2:4">
      <c r="B3111" s="204" t="s">
        <v>561</v>
      </c>
      <c r="C3111" s="133">
        <v>359703</v>
      </c>
      <c r="D3111" s="133">
        <v>0</v>
      </c>
    </row>
    <row r="3112" spans="2:4">
      <c r="B3112" s="203" t="s">
        <v>910</v>
      </c>
      <c r="C3112" s="133">
        <v>359703</v>
      </c>
      <c r="D3112" s="133">
        <v>0</v>
      </c>
    </row>
    <row r="3113" spans="2:4">
      <c r="B3113" s="204" t="s">
        <v>562</v>
      </c>
      <c r="C3113" s="133">
        <v>10286248</v>
      </c>
      <c r="D3113" s="133">
        <v>0</v>
      </c>
    </row>
    <row r="3114" spans="2:4">
      <c r="B3114" s="203" t="s">
        <v>911</v>
      </c>
      <c r="C3114" s="133">
        <v>10286248</v>
      </c>
      <c r="D3114" s="133">
        <v>0</v>
      </c>
    </row>
    <row r="3115" spans="2:4">
      <c r="B3115" s="204" t="s">
        <v>2311</v>
      </c>
      <c r="C3115" s="133">
        <v>6731551</v>
      </c>
      <c r="D3115" s="133">
        <v>1558695.07</v>
      </c>
    </row>
    <row r="3116" spans="2:4">
      <c r="B3116" s="203" t="s">
        <v>2312</v>
      </c>
      <c r="C3116" s="133">
        <v>6731551</v>
      </c>
      <c r="D3116" s="133">
        <v>1558695.07</v>
      </c>
    </row>
    <row r="3117" spans="2:4">
      <c r="B3117" s="204" t="s">
        <v>2313</v>
      </c>
      <c r="C3117" s="133">
        <v>6731551</v>
      </c>
      <c r="D3117" s="133">
        <v>1558695.07</v>
      </c>
    </row>
    <row r="3118" spans="2:4">
      <c r="B3118" s="203" t="s">
        <v>2314</v>
      </c>
      <c r="C3118" s="133">
        <v>6731551</v>
      </c>
      <c r="D3118" s="133">
        <v>1558695.07</v>
      </c>
    </row>
    <row r="3119" spans="2:4">
      <c r="B3119" s="204" t="s">
        <v>2315</v>
      </c>
      <c r="C3119" s="133">
        <v>12486882</v>
      </c>
      <c r="D3119" s="133">
        <v>2704204.05</v>
      </c>
    </row>
    <row r="3120" spans="2:4">
      <c r="B3120" s="203" t="s">
        <v>2316</v>
      </c>
      <c r="C3120" s="133">
        <v>12486882</v>
      </c>
      <c r="D3120" s="133">
        <v>2704204.05</v>
      </c>
    </row>
    <row r="3121" spans="2:4">
      <c r="B3121" s="204" t="s">
        <v>563</v>
      </c>
      <c r="C3121" s="133">
        <v>14693812</v>
      </c>
      <c r="D3121" s="133">
        <v>25079361.34</v>
      </c>
    </row>
    <row r="3122" spans="2:4">
      <c r="B3122" s="203" t="s">
        <v>912</v>
      </c>
      <c r="C3122" s="133">
        <v>14693812</v>
      </c>
      <c r="D3122" s="133">
        <v>25079361.34</v>
      </c>
    </row>
    <row r="3123" spans="2:4">
      <c r="B3123" s="204" t="s">
        <v>564</v>
      </c>
      <c r="C3123" s="133">
        <v>1239531</v>
      </c>
      <c r="D3123" s="133">
        <v>4375584.6500000004</v>
      </c>
    </row>
    <row r="3124" spans="2:4">
      <c r="B3124" s="203" t="s">
        <v>913</v>
      </c>
      <c r="C3124" s="133">
        <v>1239531</v>
      </c>
      <c r="D3124" s="133">
        <v>4375584.6500000004</v>
      </c>
    </row>
    <row r="3125" spans="2:4">
      <c r="B3125" s="204" t="s">
        <v>3026</v>
      </c>
      <c r="C3125" s="133">
        <v>83390754</v>
      </c>
      <c r="D3125" s="133">
        <v>9109914</v>
      </c>
    </row>
    <row r="3126" spans="2:4">
      <c r="B3126" s="203" t="s">
        <v>3027</v>
      </c>
      <c r="C3126" s="133">
        <v>83390754</v>
      </c>
      <c r="D3126" s="133">
        <v>9109914</v>
      </c>
    </row>
    <row r="3127" spans="2:4">
      <c r="B3127" s="204" t="s">
        <v>2694</v>
      </c>
      <c r="C3127" s="133">
        <v>56208476</v>
      </c>
      <c r="D3127" s="133">
        <v>23607994.530000001</v>
      </c>
    </row>
    <row r="3128" spans="2:4">
      <c r="B3128" s="203" t="s">
        <v>2695</v>
      </c>
      <c r="C3128" s="133">
        <v>56208476</v>
      </c>
      <c r="D3128" s="133">
        <v>23607994.530000001</v>
      </c>
    </row>
    <row r="3129" spans="2:4">
      <c r="B3129" s="204" t="s">
        <v>2317</v>
      </c>
      <c r="C3129" s="133">
        <v>11208701</v>
      </c>
      <c r="D3129" s="133">
        <v>0</v>
      </c>
    </row>
    <row r="3130" spans="2:4">
      <c r="B3130" s="203" t="s">
        <v>2318</v>
      </c>
      <c r="C3130" s="133">
        <v>11208701</v>
      </c>
      <c r="D3130" s="133">
        <v>0</v>
      </c>
    </row>
    <row r="3131" spans="2:4">
      <c r="B3131" s="204" t="s">
        <v>3305</v>
      </c>
      <c r="C3131" s="133">
        <v>11548427</v>
      </c>
      <c r="D3131" s="133">
        <v>4367357.8899999997</v>
      </c>
    </row>
    <row r="3132" spans="2:4">
      <c r="B3132" s="203" t="s">
        <v>3306</v>
      </c>
      <c r="C3132" s="133">
        <v>11548427</v>
      </c>
      <c r="D3132" s="133">
        <v>4367357.8899999997</v>
      </c>
    </row>
    <row r="3133" spans="2:4">
      <c r="B3133" s="204" t="s">
        <v>2319</v>
      </c>
      <c r="C3133" s="133">
        <v>4768626</v>
      </c>
      <c r="D3133" s="133">
        <v>0</v>
      </c>
    </row>
    <row r="3134" spans="2:4">
      <c r="B3134" s="203" t="s">
        <v>2320</v>
      </c>
      <c r="C3134" s="133">
        <v>4768626</v>
      </c>
      <c r="D3134" s="133">
        <v>0</v>
      </c>
    </row>
    <row r="3135" spans="2:4">
      <c r="B3135" s="204" t="s">
        <v>3307</v>
      </c>
      <c r="C3135" s="133">
        <v>3589097</v>
      </c>
      <c r="D3135" s="133">
        <v>1845902.55</v>
      </c>
    </row>
    <row r="3136" spans="2:4">
      <c r="B3136" s="203" t="s">
        <v>3308</v>
      </c>
      <c r="C3136" s="133">
        <v>3589097</v>
      </c>
      <c r="D3136" s="133">
        <v>1845902.55</v>
      </c>
    </row>
    <row r="3137" spans="2:4">
      <c r="B3137" s="204" t="s">
        <v>2321</v>
      </c>
      <c r="C3137" s="133">
        <v>11208701</v>
      </c>
      <c r="D3137" s="133">
        <v>0</v>
      </c>
    </row>
    <row r="3138" spans="2:4">
      <c r="B3138" s="203" t="s">
        <v>2322</v>
      </c>
      <c r="C3138" s="133">
        <v>11208701</v>
      </c>
      <c r="D3138" s="133">
        <v>0</v>
      </c>
    </row>
    <row r="3139" spans="2:4">
      <c r="B3139" s="204" t="s">
        <v>2323</v>
      </c>
      <c r="C3139" s="133">
        <v>6731551</v>
      </c>
      <c r="D3139" s="133">
        <v>0</v>
      </c>
    </row>
    <row r="3140" spans="2:4">
      <c r="B3140" s="203" t="s">
        <v>2324</v>
      </c>
      <c r="C3140" s="133">
        <v>6731551</v>
      </c>
      <c r="D3140" s="133">
        <v>0</v>
      </c>
    </row>
    <row r="3141" spans="2:4">
      <c r="B3141" s="204" t="s">
        <v>2325</v>
      </c>
      <c r="C3141" s="133">
        <v>6731551</v>
      </c>
      <c r="D3141" s="133">
        <v>0</v>
      </c>
    </row>
    <row r="3142" spans="2:4">
      <c r="B3142" s="203" t="s">
        <v>2326</v>
      </c>
      <c r="C3142" s="133">
        <v>6731551</v>
      </c>
      <c r="D3142" s="133">
        <v>0</v>
      </c>
    </row>
    <row r="3143" spans="2:4">
      <c r="B3143" s="204" t="s">
        <v>2327</v>
      </c>
      <c r="C3143" s="133">
        <v>4768626</v>
      </c>
      <c r="D3143" s="133">
        <v>0</v>
      </c>
    </row>
    <row r="3144" spans="2:4">
      <c r="B3144" s="203" t="s">
        <v>2328</v>
      </c>
      <c r="C3144" s="133">
        <v>4768626</v>
      </c>
      <c r="D3144" s="133">
        <v>0</v>
      </c>
    </row>
    <row r="3145" spans="2:4">
      <c r="B3145" s="204" t="s">
        <v>2906</v>
      </c>
      <c r="C3145" s="133">
        <v>11208701</v>
      </c>
      <c r="D3145" s="133">
        <v>0</v>
      </c>
    </row>
    <row r="3146" spans="2:4">
      <c r="B3146" s="203" t="s">
        <v>2329</v>
      </c>
      <c r="C3146" s="133">
        <v>11208701</v>
      </c>
      <c r="D3146" s="133">
        <v>0</v>
      </c>
    </row>
    <row r="3147" spans="2:4">
      <c r="B3147" s="204" t="s">
        <v>565</v>
      </c>
      <c r="C3147" s="133">
        <v>2080099</v>
      </c>
      <c r="D3147" s="133">
        <v>818100.28</v>
      </c>
    </row>
    <row r="3148" spans="2:4">
      <c r="B3148" s="203" t="s">
        <v>914</v>
      </c>
      <c r="C3148" s="133">
        <v>2080099</v>
      </c>
      <c r="D3148" s="133">
        <v>818100.28</v>
      </c>
    </row>
    <row r="3149" spans="2:4">
      <c r="B3149" s="204" t="s">
        <v>1065</v>
      </c>
      <c r="C3149" s="133">
        <v>6223248</v>
      </c>
      <c r="D3149" s="133">
        <v>0</v>
      </c>
    </row>
    <row r="3150" spans="2:4">
      <c r="B3150" s="203" t="s">
        <v>1066</v>
      </c>
      <c r="C3150" s="133">
        <v>6223248</v>
      </c>
      <c r="D3150" s="133">
        <v>0</v>
      </c>
    </row>
    <row r="3151" spans="2:4">
      <c r="B3151" s="204" t="s">
        <v>2907</v>
      </c>
      <c r="C3151" s="133">
        <v>11208701</v>
      </c>
      <c r="D3151" s="133">
        <v>0</v>
      </c>
    </row>
    <row r="3152" spans="2:4">
      <c r="B3152" s="203" t="s">
        <v>2330</v>
      </c>
      <c r="C3152" s="133">
        <v>11208701</v>
      </c>
      <c r="D3152" s="133">
        <v>0</v>
      </c>
    </row>
    <row r="3153" spans="2:4">
      <c r="B3153" s="204" t="s">
        <v>3683</v>
      </c>
      <c r="C3153" s="133">
        <v>0</v>
      </c>
      <c r="D3153" s="133">
        <v>12138416.310000001</v>
      </c>
    </row>
    <row r="3154" spans="2:4">
      <c r="B3154" s="203" t="s">
        <v>3682</v>
      </c>
      <c r="C3154" s="133">
        <v>0</v>
      </c>
      <c r="D3154" s="133">
        <v>12138416.310000001</v>
      </c>
    </row>
    <row r="3155" spans="2:4">
      <c r="B3155" s="204" t="s">
        <v>2331</v>
      </c>
      <c r="C3155" s="133">
        <v>6731551</v>
      </c>
      <c r="D3155" s="133">
        <v>0</v>
      </c>
    </row>
    <row r="3156" spans="2:4">
      <c r="B3156" s="203" t="s">
        <v>2332</v>
      </c>
      <c r="C3156" s="133">
        <v>6731551</v>
      </c>
      <c r="D3156" s="133">
        <v>0</v>
      </c>
    </row>
    <row r="3157" spans="2:4">
      <c r="B3157" s="204" t="s">
        <v>2333</v>
      </c>
      <c r="C3157" s="133">
        <v>11208701</v>
      </c>
      <c r="D3157" s="133">
        <v>0</v>
      </c>
    </row>
    <row r="3158" spans="2:4">
      <c r="B3158" s="203" t="s">
        <v>2334</v>
      </c>
      <c r="C3158" s="133">
        <v>11208701</v>
      </c>
      <c r="D3158" s="133">
        <v>0</v>
      </c>
    </row>
    <row r="3159" spans="2:4">
      <c r="B3159" s="204" t="s">
        <v>2335</v>
      </c>
      <c r="C3159" s="133">
        <v>4768626</v>
      </c>
      <c r="D3159" s="133">
        <v>0</v>
      </c>
    </row>
    <row r="3160" spans="2:4">
      <c r="B3160" s="203" t="s">
        <v>2336</v>
      </c>
      <c r="C3160" s="133">
        <v>4768626</v>
      </c>
      <c r="D3160" s="133">
        <v>0</v>
      </c>
    </row>
    <row r="3161" spans="2:4">
      <c r="B3161" s="204" t="s">
        <v>2337</v>
      </c>
      <c r="C3161" s="133">
        <v>6731551</v>
      </c>
      <c r="D3161" s="133">
        <v>0</v>
      </c>
    </row>
    <row r="3162" spans="2:4">
      <c r="B3162" s="203" t="s">
        <v>2338</v>
      </c>
      <c r="C3162" s="133">
        <v>6731551</v>
      </c>
      <c r="D3162" s="133">
        <v>0</v>
      </c>
    </row>
    <row r="3163" spans="2:4">
      <c r="B3163" s="204" t="s">
        <v>2339</v>
      </c>
      <c r="C3163" s="133">
        <v>6731551</v>
      </c>
      <c r="D3163" s="133">
        <v>0</v>
      </c>
    </row>
    <row r="3164" spans="2:4">
      <c r="B3164" s="203" t="s">
        <v>2340</v>
      </c>
      <c r="C3164" s="133">
        <v>6731551</v>
      </c>
      <c r="D3164" s="133">
        <v>0</v>
      </c>
    </row>
    <row r="3165" spans="2:4">
      <c r="B3165" s="204" t="s">
        <v>3309</v>
      </c>
      <c r="C3165" s="133">
        <v>26373497</v>
      </c>
      <c r="D3165" s="133">
        <v>17895082.66</v>
      </c>
    </row>
    <row r="3166" spans="2:4">
      <c r="B3166" s="203" t="s">
        <v>3304</v>
      </c>
      <c r="C3166" s="133">
        <v>26373497</v>
      </c>
      <c r="D3166" s="133">
        <v>17895082.66</v>
      </c>
    </row>
    <row r="3167" spans="2:4">
      <c r="B3167" s="204" t="s">
        <v>3760</v>
      </c>
      <c r="C3167" s="133">
        <v>0</v>
      </c>
      <c r="D3167" s="133">
        <v>0</v>
      </c>
    </row>
    <row r="3168" spans="2:4">
      <c r="B3168" s="203" t="s">
        <v>3759</v>
      </c>
      <c r="C3168" s="133">
        <v>0</v>
      </c>
      <c r="D3168" s="133">
        <v>0</v>
      </c>
    </row>
    <row r="3169" spans="2:4">
      <c r="B3169" s="204" t="s">
        <v>3758</v>
      </c>
      <c r="C3169" s="133">
        <v>0</v>
      </c>
      <c r="D3169" s="133">
        <v>0</v>
      </c>
    </row>
    <row r="3170" spans="2:4">
      <c r="B3170" s="203" t="s">
        <v>3757</v>
      </c>
      <c r="C3170" s="133">
        <v>0</v>
      </c>
      <c r="D3170" s="133">
        <v>0</v>
      </c>
    </row>
    <row r="3171" spans="2:4">
      <c r="B3171" s="204" t="s">
        <v>1110</v>
      </c>
      <c r="C3171" s="133">
        <v>109550415</v>
      </c>
      <c r="D3171" s="133">
        <v>78707792.340000004</v>
      </c>
    </row>
    <row r="3172" spans="2:4">
      <c r="B3172" s="203" t="s">
        <v>1111</v>
      </c>
      <c r="C3172" s="133">
        <v>109550415</v>
      </c>
      <c r="D3172" s="133">
        <v>78707792.340000004</v>
      </c>
    </row>
    <row r="3173" spans="2:4">
      <c r="B3173" s="204" t="s">
        <v>3756</v>
      </c>
      <c r="C3173" s="133">
        <v>0</v>
      </c>
      <c r="D3173" s="133">
        <v>0</v>
      </c>
    </row>
    <row r="3174" spans="2:4">
      <c r="B3174" s="203" t="s">
        <v>3755</v>
      </c>
      <c r="C3174" s="133">
        <v>0</v>
      </c>
      <c r="D3174" s="133">
        <v>0</v>
      </c>
    </row>
    <row r="3175" spans="2:4">
      <c r="B3175" s="204" t="s">
        <v>3754</v>
      </c>
      <c r="C3175" s="133">
        <v>0</v>
      </c>
      <c r="D3175" s="133">
        <v>0</v>
      </c>
    </row>
    <row r="3176" spans="2:4">
      <c r="B3176" s="203" t="s">
        <v>3753</v>
      </c>
      <c r="C3176" s="133">
        <v>0</v>
      </c>
      <c r="D3176" s="133">
        <v>0</v>
      </c>
    </row>
    <row r="3177" spans="2:4">
      <c r="B3177" s="204" t="s">
        <v>566</v>
      </c>
      <c r="C3177" s="133">
        <v>813873</v>
      </c>
      <c r="D3177" s="133">
        <v>0</v>
      </c>
    </row>
    <row r="3178" spans="2:4">
      <c r="B3178" s="203" t="s">
        <v>915</v>
      </c>
      <c r="C3178" s="133">
        <v>813873</v>
      </c>
      <c r="D3178" s="133">
        <v>0</v>
      </c>
    </row>
    <row r="3179" spans="2:4">
      <c r="B3179" s="204" t="s">
        <v>567</v>
      </c>
      <c r="C3179" s="133">
        <v>472277</v>
      </c>
      <c r="D3179" s="133">
        <v>0</v>
      </c>
    </row>
    <row r="3180" spans="2:4">
      <c r="B3180" s="203" t="s">
        <v>916</v>
      </c>
      <c r="C3180" s="133">
        <v>472277</v>
      </c>
      <c r="D3180" s="133">
        <v>0</v>
      </c>
    </row>
    <row r="3181" spans="2:4">
      <c r="B3181" s="204" t="s">
        <v>568</v>
      </c>
      <c r="C3181" s="133">
        <v>2605992</v>
      </c>
      <c r="D3181" s="133">
        <v>0</v>
      </c>
    </row>
    <row r="3182" spans="2:4">
      <c r="B3182" s="203" t="s">
        <v>917</v>
      </c>
      <c r="C3182" s="133">
        <v>2605992</v>
      </c>
      <c r="D3182" s="133">
        <v>0</v>
      </c>
    </row>
    <row r="3183" spans="2:4">
      <c r="B3183" s="204" t="s">
        <v>3310</v>
      </c>
      <c r="C3183" s="133">
        <v>3616546</v>
      </c>
      <c r="D3183" s="133">
        <v>0</v>
      </c>
    </row>
    <row r="3184" spans="2:4">
      <c r="B3184" s="203" t="s">
        <v>3304</v>
      </c>
      <c r="C3184" s="133">
        <v>3616546</v>
      </c>
      <c r="D3184" s="133">
        <v>0</v>
      </c>
    </row>
    <row r="3185" spans="2:4">
      <c r="B3185" s="206" t="s">
        <v>569</v>
      </c>
      <c r="C3185" s="133">
        <v>1032177202</v>
      </c>
      <c r="D3185" s="133">
        <v>366102177.15999991</v>
      </c>
    </row>
    <row r="3186" spans="2:4">
      <c r="B3186" s="205" t="s">
        <v>281</v>
      </c>
      <c r="C3186" s="135">
        <v>1032177202</v>
      </c>
      <c r="D3186" s="135">
        <v>366102177.15999991</v>
      </c>
    </row>
    <row r="3187" spans="2:4">
      <c r="B3187" s="204" t="s">
        <v>1376</v>
      </c>
      <c r="C3187" s="133">
        <v>4561511</v>
      </c>
      <c r="D3187" s="133">
        <v>0</v>
      </c>
    </row>
    <row r="3188" spans="2:4">
      <c r="B3188" s="203" t="s">
        <v>1377</v>
      </c>
      <c r="C3188" s="133">
        <v>4561511</v>
      </c>
      <c r="D3188" s="133">
        <v>0</v>
      </c>
    </row>
    <row r="3189" spans="2:4">
      <c r="B3189" s="204" t="s">
        <v>1378</v>
      </c>
      <c r="C3189" s="133">
        <v>10954371</v>
      </c>
      <c r="D3189" s="133">
        <v>0</v>
      </c>
    </row>
    <row r="3190" spans="2:4">
      <c r="B3190" s="203" t="s">
        <v>1379</v>
      </c>
      <c r="C3190" s="133">
        <v>10954371</v>
      </c>
      <c r="D3190" s="133">
        <v>0</v>
      </c>
    </row>
    <row r="3191" spans="2:4">
      <c r="B3191" s="204" t="s">
        <v>1380</v>
      </c>
      <c r="C3191" s="133">
        <v>4561511</v>
      </c>
      <c r="D3191" s="133">
        <v>0</v>
      </c>
    </row>
    <row r="3192" spans="2:4">
      <c r="B3192" s="203" t="s">
        <v>1381</v>
      </c>
      <c r="C3192" s="133">
        <v>4561511</v>
      </c>
      <c r="D3192" s="133">
        <v>0</v>
      </c>
    </row>
    <row r="3193" spans="2:4">
      <c r="B3193" s="204" t="s">
        <v>1382</v>
      </c>
      <c r="C3193" s="133">
        <v>6510045</v>
      </c>
      <c r="D3193" s="133">
        <v>0</v>
      </c>
    </row>
    <row r="3194" spans="2:4">
      <c r="B3194" s="203" t="s">
        <v>1383</v>
      </c>
      <c r="C3194" s="133">
        <v>6510045</v>
      </c>
      <c r="D3194" s="133">
        <v>0</v>
      </c>
    </row>
    <row r="3195" spans="2:4">
      <c r="B3195" s="203" t="s">
        <v>3752</v>
      </c>
      <c r="C3195" s="133">
        <v>0</v>
      </c>
      <c r="D3195" s="133">
        <v>0</v>
      </c>
    </row>
    <row r="3196" spans="2:4">
      <c r="B3196" s="204" t="s">
        <v>1384</v>
      </c>
      <c r="C3196" s="133">
        <v>12223182</v>
      </c>
      <c r="D3196" s="133">
        <v>2824856.56</v>
      </c>
    </row>
    <row r="3197" spans="2:4">
      <c r="B3197" s="203" t="s">
        <v>1385</v>
      </c>
      <c r="C3197" s="133">
        <v>12223182</v>
      </c>
      <c r="D3197" s="133">
        <v>2824856.56</v>
      </c>
    </row>
    <row r="3198" spans="2:4">
      <c r="B3198" s="203" t="s">
        <v>3751</v>
      </c>
      <c r="C3198" s="133">
        <v>0</v>
      </c>
      <c r="D3198" s="133">
        <v>0</v>
      </c>
    </row>
    <row r="3199" spans="2:4">
      <c r="B3199" s="204" t="s">
        <v>1386</v>
      </c>
      <c r="C3199" s="133">
        <v>4561511</v>
      </c>
      <c r="D3199" s="133">
        <v>0</v>
      </c>
    </row>
    <row r="3200" spans="2:4">
      <c r="B3200" s="203" t="s">
        <v>1387</v>
      </c>
      <c r="C3200" s="133">
        <v>4561511</v>
      </c>
      <c r="D3200" s="133">
        <v>0</v>
      </c>
    </row>
    <row r="3201" spans="2:4">
      <c r="B3201" s="203" t="s">
        <v>3750</v>
      </c>
      <c r="C3201" s="133">
        <v>0</v>
      </c>
      <c r="D3201" s="133">
        <v>0</v>
      </c>
    </row>
    <row r="3202" spans="2:4">
      <c r="B3202" s="204" t="s">
        <v>1388</v>
      </c>
      <c r="C3202" s="133">
        <v>6510045</v>
      </c>
      <c r="D3202" s="133">
        <v>0</v>
      </c>
    </row>
    <row r="3203" spans="2:4">
      <c r="B3203" s="203" t="s">
        <v>1389</v>
      </c>
      <c r="C3203" s="133">
        <v>6510045</v>
      </c>
      <c r="D3203" s="133">
        <v>0</v>
      </c>
    </row>
    <row r="3204" spans="2:4">
      <c r="B3204" s="203" t="s">
        <v>3749</v>
      </c>
      <c r="C3204" s="133">
        <v>0</v>
      </c>
      <c r="D3204" s="133">
        <v>0</v>
      </c>
    </row>
    <row r="3205" spans="2:4">
      <c r="B3205" s="204" t="s">
        <v>3748</v>
      </c>
      <c r="C3205" s="133">
        <v>0</v>
      </c>
      <c r="D3205" s="133">
        <v>0</v>
      </c>
    </row>
    <row r="3206" spans="2:4">
      <c r="B3206" s="203" t="s">
        <v>3747</v>
      </c>
      <c r="C3206" s="133">
        <v>0</v>
      </c>
      <c r="D3206" s="133">
        <v>0</v>
      </c>
    </row>
    <row r="3207" spans="2:4">
      <c r="B3207" s="204" t="s">
        <v>3746</v>
      </c>
      <c r="C3207" s="133">
        <v>0</v>
      </c>
      <c r="D3207" s="133">
        <v>0</v>
      </c>
    </row>
    <row r="3208" spans="2:4">
      <c r="B3208" s="203" t="s">
        <v>3745</v>
      </c>
      <c r="C3208" s="133">
        <v>0</v>
      </c>
      <c r="D3208" s="133">
        <v>0</v>
      </c>
    </row>
    <row r="3209" spans="2:4">
      <c r="B3209" s="204" t="s">
        <v>3744</v>
      </c>
      <c r="C3209" s="133">
        <v>0</v>
      </c>
      <c r="D3209" s="133">
        <v>0</v>
      </c>
    </row>
    <row r="3210" spans="2:4">
      <c r="B3210" s="203" t="s">
        <v>3743</v>
      </c>
      <c r="C3210" s="133">
        <v>0</v>
      </c>
      <c r="D3210" s="133">
        <v>0</v>
      </c>
    </row>
    <row r="3211" spans="2:4">
      <c r="B3211" s="204" t="s">
        <v>3742</v>
      </c>
      <c r="C3211" s="133">
        <v>0</v>
      </c>
      <c r="D3211" s="133">
        <v>0</v>
      </c>
    </row>
    <row r="3212" spans="2:4">
      <c r="B3212" s="203" t="s">
        <v>3741</v>
      </c>
      <c r="C3212" s="133">
        <v>0</v>
      </c>
      <c r="D3212" s="133">
        <v>0</v>
      </c>
    </row>
    <row r="3213" spans="2:4">
      <c r="B3213" s="204" t="s">
        <v>1043</v>
      </c>
      <c r="C3213" s="133">
        <v>17110090</v>
      </c>
      <c r="D3213" s="133">
        <v>25114937.309999999</v>
      </c>
    </row>
    <row r="3214" spans="2:4">
      <c r="B3214" s="203" t="s">
        <v>1044</v>
      </c>
      <c r="C3214" s="133">
        <v>17110090</v>
      </c>
      <c r="D3214" s="133">
        <v>25114937.309999999</v>
      </c>
    </row>
    <row r="3215" spans="2:4">
      <c r="B3215" s="204" t="s">
        <v>570</v>
      </c>
      <c r="C3215" s="133">
        <v>27732712</v>
      </c>
      <c r="D3215" s="133">
        <v>2674310.19</v>
      </c>
    </row>
    <row r="3216" spans="2:4">
      <c r="B3216" s="203" t="s">
        <v>918</v>
      </c>
      <c r="C3216" s="133">
        <v>27732712</v>
      </c>
      <c r="D3216" s="133">
        <v>2674310.19</v>
      </c>
    </row>
    <row r="3217" spans="2:4">
      <c r="B3217" s="204" t="s">
        <v>571</v>
      </c>
      <c r="C3217" s="133">
        <v>4945292</v>
      </c>
      <c r="D3217" s="133">
        <v>0</v>
      </c>
    </row>
    <row r="3218" spans="2:4">
      <c r="B3218" s="203" t="s">
        <v>919</v>
      </c>
      <c r="C3218" s="133">
        <v>4945292</v>
      </c>
      <c r="D3218" s="133">
        <v>0</v>
      </c>
    </row>
    <row r="3219" spans="2:4">
      <c r="B3219" s="204" t="s">
        <v>2908</v>
      </c>
      <c r="C3219" s="133">
        <v>1764860</v>
      </c>
      <c r="D3219" s="133">
        <v>0</v>
      </c>
    </row>
    <row r="3220" spans="2:4">
      <c r="B3220" s="203" t="s">
        <v>920</v>
      </c>
      <c r="C3220" s="133">
        <v>1764860</v>
      </c>
      <c r="D3220" s="133">
        <v>0</v>
      </c>
    </row>
    <row r="3221" spans="2:4">
      <c r="B3221" s="204" t="s">
        <v>3028</v>
      </c>
      <c r="C3221" s="133">
        <v>19151206</v>
      </c>
      <c r="D3221" s="133">
        <v>18193646</v>
      </c>
    </row>
    <row r="3222" spans="2:4">
      <c r="B3222" s="203" t="s">
        <v>3029</v>
      </c>
      <c r="C3222" s="133">
        <v>19151206</v>
      </c>
      <c r="D3222" s="133">
        <v>18193646</v>
      </c>
    </row>
    <row r="3223" spans="2:4">
      <c r="B3223" s="204" t="s">
        <v>572</v>
      </c>
      <c r="C3223" s="133">
        <v>5742217</v>
      </c>
      <c r="D3223" s="133">
        <v>10301917.57</v>
      </c>
    </row>
    <row r="3224" spans="2:4">
      <c r="B3224" s="203" t="s">
        <v>921</v>
      </c>
      <c r="C3224" s="133">
        <v>5742217</v>
      </c>
      <c r="D3224" s="133">
        <v>10301917.57</v>
      </c>
    </row>
    <row r="3225" spans="2:4">
      <c r="B3225" s="204" t="s">
        <v>3311</v>
      </c>
      <c r="C3225" s="133">
        <v>1999367</v>
      </c>
      <c r="D3225" s="133">
        <v>0</v>
      </c>
    </row>
    <row r="3226" spans="2:4">
      <c r="B3226" s="203" t="s">
        <v>3312</v>
      </c>
      <c r="C3226" s="133">
        <v>1999367</v>
      </c>
      <c r="D3226" s="133">
        <v>0</v>
      </c>
    </row>
    <row r="3227" spans="2:4">
      <c r="B3227" s="204" t="s">
        <v>573</v>
      </c>
      <c r="C3227" s="133">
        <v>2724072</v>
      </c>
      <c r="D3227" s="133">
        <v>0</v>
      </c>
    </row>
    <row r="3228" spans="2:4">
      <c r="B3228" s="203" t="s">
        <v>922</v>
      </c>
      <c r="C3228" s="133">
        <v>2724072</v>
      </c>
      <c r="D3228" s="133">
        <v>0</v>
      </c>
    </row>
    <row r="3229" spans="2:4">
      <c r="B3229" s="204" t="s">
        <v>3313</v>
      </c>
      <c r="C3229" s="133">
        <v>4562691</v>
      </c>
      <c r="D3229" s="133">
        <v>0</v>
      </c>
    </row>
    <row r="3230" spans="2:4">
      <c r="B3230" s="203" t="s">
        <v>3314</v>
      </c>
      <c r="C3230" s="133">
        <v>4562691</v>
      </c>
      <c r="D3230" s="133">
        <v>0</v>
      </c>
    </row>
    <row r="3231" spans="2:4">
      <c r="B3231" s="204" t="s">
        <v>3315</v>
      </c>
      <c r="C3231" s="133">
        <v>15225234</v>
      </c>
      <c r="D3231" s="133">
        <v>0</v>
      </c>
    </row>
    <row r="3232" spans="2:4">
      <c r="B3232" s="203" t="s">
        <v>3316</v>
      </c>
      <c r="C3232" s="133">
        <v>15225234</v>
      </c>
      <c r="D3232" s="133">
        <v>0</v>
      </c>
    </row>
    <row r="3233" spans="2:4">
      <c r="B3233" s="204" t="s">
        <v>3317</v>
      </c>
      <c r="C3233" s="133">
        <v>7694092</v>
      </c>
      <c r="D3233" s="133">
        <v>0</v>
      </c>
    </row>
    <row r="3234" spans="2:4">
      <c r="B3234" s="203" t="s">
        <v>3318</v>
      </c>
      <c r="C3234" s="133">
        <v>7694092</v>
      </c>
      <c r="D3234" s="133">
        <v>0</v>
      </c>
    </row>
    <row r="3235" spans="2:4">
      <c r="B3235" s="204" t="s">
        <v>574</v>
      </c>
      <c r="C3235" s="133">
        <v>51505022</v>
      </c>
      <c r="D3235" s="133">
        <v>29894272.300000001</v>
      </c>
    </row>
    <row r="3236" spans="2:4">
      <c r="B3236" s="203" t="s">
        <v>923</v>
      </c>
      <c r="C3236" s="133">
        <v>51505022</v>
      </c>
      <c r="D3236" s="133">
        <v>29894272.300000001</v>
      </c>
    </row>
    <row r="3237" spans="2:4">
      <c r="B3237" s="204" t="s">
        <v>575</v>
      </c>
      <c r="C3237" s="133">
        <v>34929333</v>
      </c>
      <c r="D3237" s="133">
        <v>6047547.0899999999</v>
      </c>
    </row>
    <row r="3238" spans="2:4">
      <c r="B3238" s="203" t="s">
        <v>924</v>
      </c>
      <c r="C3238" s="133">
        <v>34929333</v>
      </c>
      <c r="D3238" s="133">
        <v>6047547.0899999999</v>
      </c>
    </row>
    <row r="3239" spans="2:4">
      <c r="B3239" s="204" t="s">
        <v>3030</v>
      </c>
      <c r="C3239" s="133">
        <v>87879417</v>
      </c>
      <c r="D3239" s="133">
        <v>87879417</v>
      </c>
    </row>
    <row r="3240" spans="2:4">
      <c r="B3240" s="203" t="s">
        <v>3031</v>
      </c>
      <c r="C3240" s="133">
        <v>87879417</v>
      </c>
      <c r="D3240" s="133">
        <v>87879417</v>
      </c>
    </row>
    <row r="3241" spans="2:4">
      <c r="B3241" s="204" t="s">
        <v>3063</v>
      </c>
      <c r="C3241" s="133">
        <v>18159739</v>
      </c>
      <c r="D3241" s="133">
        <v>0</v>
      </c>
    </row>
    <row r="3242" spans="2:4">
      <c r="B3242" s="203" t="s">
        <v>3064</v>
      </c>
      <c r="C3242" s="133">
        <v>18159739</v>
      </c>
      <c r="D3242" s="133">
        <v>0</v>
      </c>
    </row>
    <row r="3243" spans="2:4">
      <c r="B3243" s="204" t="s">
        <v>3032</v>
      </c>
      <c r="C3243" s="133">
        <v>18141523</v>
      </c>
      <c r="D3243" s="133">
        <v>18141523</v>
      </c>
    </row>
    <row r="3244" spans="2:4">
      <c r="B3244" s="203" t="s">
        <v>3033</v>
      </c>
      <c r="C3244" s="133">
        <v>18141523</v>
      </c>
      <c r="D3244" s="133">
        <v>18141523</v>
      </c>
    </row>
    <row r="3245" spans="2:4">
      <c r="B3245" s="204" t="s">
        <v>3319</v>
      </c>
      <c r="C3245" s="133">
        <v>7564426</v>
      </c>
      <c r="D3245" s="133">
        <v>0</v>
      </c>
    </row>
    <row r="3246" spans="2:4">
      <c r="B3246" s="203" t="s">
        <v>3320</v>
      </c>
      <c r="C3246" s="133">
        <v>7564426</v>
      </c>
      <c r="D3246" s="133">
        <v>0</v>
      </c>
    </row>
    <row r="3247" spans="2:4">
      <c r="B3247" s="204" t="s">
        <v>2696</v>
      </c>
      <c r="C3247" s="133">
        <v>18611549</v>
      </c>
      <c r="D3247" s="133">
        <v>1957598.75</v>
      </c>
    </row>
    <row r="3248" spans="2:4">
      <c r="B3248" s="203" t="s">
        <v>2697</v>
      </c>
      <c r="C3248" s="133">
        <v>18611549</v>
      </c>
      <c r="D3248" s="133">
        <v>1957598.75</v>
      </c>
    </row>
    <row r="3249" spans="2:4">
      <c r="B3249" s="204" t="s">
        <v>2698</v>
      </c>
      <c r="C3249" s="133">
        <v>37326861</v>
      </c>
      <c r="D3249" s="133">
        <v>13824724.720000001</v>
      </c>
    </row>
    <row r="3250" spans="2:4">
      <c r="B3250" s="203" t="s">
        <v>2699</v>
      </c>
      <c r="C3250" s="133">
        <v>37326861</v>
      </c>
      <c r="D3250" s="133">
        <v>13824724.720000001</v>
      </c>
    </row>
    <row r="3251" spans="2:4">
      <c r="B3251" s="204" t="s">
        <v>2700</v>
      </c>
      <c r="C3251" s="133">
        <v>44273355</v>
      </c>
      <c r="D3251" s="133">
        <v>8000000</v>
      </c>
    </row>
    <row r="3252" spans="2:4">
      <c r="B3252" s="203" t="s">
        <v>2701</v>
      </c>
      <c r="C3252" s="133">
        <v>40250191</v>
      </c>
      <c r="D3252" s="133">
        <v>8000000</v>
      </c>
    </row>
    <row r="3253" spans="2:4">
      <c r="B3253" s="203" t="s">
        <v>3034</v>
      </c>
      <c r="C3253" s="133">
        <v>4023164</v>
      </c>
      <c r="D3253" s="133">
        <v>0</v>
      </c>
    </row>
    <row r="3254" spans="2:4">
      <c r="B3254" s="204" t="s">
        <v>3035</v>
      </c>
      <c r="C3254" s="133">
        <v>2390995</v>
      </c>
      <c r="D3254" s="133">
        <v>0</v>
      </c>
    </row>
    <row r="3255" spans="2:4">
      <c r="B3255" s="203" t="s">
        <v>3036</v>
      </c>
      <c r="C3255" s="133">
        <v>2390995</v>
      </c>
      <c r="D3255" s="133">
        <v>0</v>
      </c>
    </row>
    <row r="3256" spans="2:4">
      <c r="B3256" s="204" t="s">
        <v>2341</v>
      </c>
      <c r="C3256" s="133">
        <v>6683666</v>
      </c>
      <c r="D3256" s="133">
        <v>0</v>
      </c>
    </row>
    <row r="3257" spans="2:4">
      <c r="B3257" s="203" t="s">
        <v>2342</v>
      </c>
      <c r="C3257" s="133">
        <v>6683666</v>
      </c>
      <c r="D3257" s="133">
        <v>0</v>
      </c>
    </row>
    <row r="3258" spans="2:4">
      <c r="B3258" s="204" t="s">
        <v>2909</v>
      </c>
      <c r="C3258" s="133">
        <v>4735132</v>
      </c>
      <c r="D3258" s="133">
        <v>0</v>
      </c>
    </row>
    <row r="3259" spans="2:4">
      <c r="B3259" s="203" t="s">
        <v>2343</v>
      </c>
      <c r="C3259" s="133">
        <v>4735132</v>
      </c>
      <c r="D3259" s="133">
        <v>0</v>
      </c>
    </row>
    <row r="3260" spans="2:4">
      <c r="B3260" s="204" t="s">
        <v>576</v>
      </c>
      <c r="C3260" s="133">
        <v>14770199</v>
      </c>
      <c r="D3260" s="133">
        <v>11840977.33</v>
      </c>
    </row>
    <row r="3261" spans="2:4">
      <c r="B3261" s="203" t="s">
        <v>925</v>
      </c>
      <c r="C3261" s="133">
        <v>14770199</v>
      </c>
      <c r="D3261" s="133">
        <v>11840977.33</v>
      </c>
    </row>
    <row r="3262" spans="2:4">
      <c r="B3262" s="204" t="s">
        <v>3321</v>
      </c>
      <c r="C3262" s="133">
        <v>11127992</v>
      </c>
      <c r="D3262" s="133">
        <v>0</v>
      </c>
    </row>
    <row r="3263" spans="2:4">
      <c r="B3263" s="203" t="s">
        <v>2584</v>
      </c>
      <c r="C3263" s="133">
        <v>11127992</v>
      </c>
      <c r="D3263" s="133">
        <v>0</v>
      </c>
    </row>
    <row r="3264" spans="2:4">
      <c r="B3264" s="204" t="s">
        <v>3322</v>
      </c>
      <c r="C3264" s="133">
        <v>2789356</v>
      </c>
      <c r="D3264" s="133">
        <v>0</v>
      </c>
    </row>
    <row r="3265" spans="2:4">
      <c r="B3265" s="203" t="s">
        <v>3323</v>
      </c>
      <c r="C3265" s="133">
        <v>2789356</v>
      </c>
      <c r="D3265" s="133">
        <v>0</v>
      </c>
    </row>
    <row r="3266" spans="2:4">
      <c r="B3266" s="204" t="s">
        <v>2910</v>
      </c>
      <c r="C3266" s="133">
        <v>11127992</v>
      </c>
      <c r="D3266" s="133">
        <v>0</v>
      </c>
    </row>
    <row r="3267" spans="2:4">
      <c r="B3267" s="203" t="s">
        <v>2344</v>
      </c>
      <c r="C3267" s="133">
        <v>11127992</v>
      </c>
      <c r="D3267" s="133">
        <v>0</v>
      </c>
    </row>
    <row r="3268" spans="2:4">
      <c r="B3268" s="204" t="s">
        <v>2345</v>
      </c>
      <c r="C3268" s="133">
        <v>6683666</v>
      </c>
      <c r="D3268" s="133">
        <v>0</v>
      </c>
    </row>
    <row r="3269" spans="2:4">
      <c r="B3269" s="203" t="s">
        <v>2346</v>
      </c>
      <c r="C3269" s="133">
        <v>6683666</v>
      </c>
      <c r="D3269" s="133">
        <v>0</v>
      </c>
    </row>
    <row r="3270" spans="2:4">
      <c r="B3270" s="204" t="s">
        <v>2347</v>
      </c>
      <c r="C3270" s="133">
        <v>6683666</v>
      </c>
      <c r="D3270" s="133">
        <v>0</v>
      </c>
    </row>
    <row r="3271" spans="2:4">
      <c r="B3271" s="203" t="s">
        <v>2348</v>
      </c>
      <c r="C3271" s="133">
        <v>6683666</v>
      </c>
      <c r="D3271" s="133">
        <v>0</v>
      </c>
    </row>
    <row r="3272" spans="2:4">
      <c r="B3272" s="204" t="s">
        <v>3324</v>
      </c>
      <c r="C3272" s="133">
        <v>13760435</v>
      </c>
      <c r="D3272" s="133">
        <v>0</v>
      </c>
    </row>
    <row r="3273" spans="2:4">
      <c r="B3273" s="203" t="s">
        <v>3325</v>
      </c>
      <c r="C3273" s="133">
        <v>13760435</v>
      </c>
      <c r="D3273" s="133">
        <v>0</v>
      </c>
    </row>
    <row r="3274" spans="2:4">
      <c r="B3274" s="204" t="s">
        <v>2349</v>
      </c>
      <c r="C3274" s="133">
        <v>6683666</v>
      </c>
      <c r="D3274" s="133">
        <v>0</v>
      </c>
    </row>
    <row r="3275" spans="2:4">
      <c r="B3275" s="203" t="s">
        <v>2350</v>
      </c>
      <c r="C3275" s="133">
        <v>6683666</v>
      </c>
      <c r="D3275" s="133">
        <v>0</v>
      </c>
    </row>
    <row r="3276" spans="2:4">
      <c r="B3276" s="204" t="s">
        <v>3326</v>
      </c>
      <c r="C3276" s="133">
        <v>2049849</v>
      </c>
      <c r="D3276" s="133">
        <v>0</v>
      </c>
    </row>
    <row r="3277" spans="2:4">
      <c r="B3277" s="203" t="s">
        <v>3327</v>
      </c>
      <c r="C3277" s="133">
        <v>2049849</v>
      </c>
      <c r="D3277" s="133">
        <v>0</v>
      </c>
    </row>
    <row r="3278" spans="2:4">
      <c r="B3278" s="204" t="s">
        <v>3328</v>
      </c>
      <c r="C3278" s="133">
        <v>10106363</v>
      </c>
      <c r="D3278" s="133">
        <v>0</v>
      </c>
    </row>
    <row r="3279" spans="2:4">
      <c r="B3279" s="203" t="s">
        <v>3329</v>
      </c>
      <c r="C3279" s="133">
        <v>10106363</v>
      </c>
      <c r="D3279" s="133">
        <v>0</v>
      </c>
    </row>
    <row r="3280" spans="2:4">
      <c r="B3280" s="204" t="s">
        <v>2351</v>
      </c>
      <c r="C3280" s="133">
        <v>6683666</v>
      </c>
      <c r="D3280" s="133">
        <v>0</v>
      </c>
    </row>
    <row r="3281" spans="2:4">
      <c r="B3281" s="203" t="s">
        <v>2352</v>
      </c>
      <c r="C3281" s="133">
        <v>6683666</v>
      </c>
      <c r="D3281" s="133">
        <v>0</v>
      </c>
    </row>
    <row r="3282" spans="2:4">
      <c r="B3282" s="204" t="s">
        <v>3330</v>
      </c>
      <c r="C3282" s="133">
        <v>8886803</v>
      </c>
      <c r="D3282" s="133">
        <v>0</v>
      </c>
    </row>
    <row r="3283" spans="2:4">
      <c r="B3283" s="203" t="s">
        <v>3331</v>
      </c>
      <c r="C3283" s="133">
        <v>8886803</v>
      </c>
      <c r="D3283" s="133">
        <v>0</v>
      </c>
    </row>
    <row r="3284" spans="2:4">
      <c r="B3284" s="204" t="s">
        <v>2353</v>
      </c>
      <c r="C3284" s="133">
        <v>11127992</v>
      </c>
      <c r="D3284" s="133">
        <v>0</v>
      </c>
    </row>
    <row r="3285" spans="2:4">
      <c r="B3285" s="203" t="s">
        <v>2354</v>
      </c>
      <c r="C3285" s="133">
        <v>11127992</v>
      </c>
      <c r="D3285" s="133">
        <v>0</v>
      </c>
    </row>
    <row r="3286" spans="2:4">
      <c r="B3286" s="204" t="s">
        <v>3332</v>
      </c>
      <c r="C3286" s="133">
        <v>9277539</v>
      </c>
      <c r="D3286" s="133">
        <v>0</v>
      </c>
    </row>
    <row r="3287" spans="2:4">
      <c r="B3287" s="203" t="s">
        <v>3333</v>
      </c>
      <c r="C3287" s="133">
        <v>9277539</v>
      </c>
      <c r="D3287" s="133">
        <v>0</v>
      </c>
    </row>
    <row r="3288" spans="2:4">
      <c r="B3288" s="204" t="s">
        <v>2355</v>
      </c>
      <c r="C3288" s="133">
        <v>4735132</v>
      </c>
      <c r="D3288" s="133">
        <v>0</v>
      </c>
    </row>
    <row r="3289" spans="2:4">
      <c r="B3289" s="203" t="s">
        <v>2356</v>
      </c>
      <c r="C3289" s="133">
        <v>4735132</v>
      </c>
      <c r="D3289" s="133">
        <v>0</v>
      </c>
    </row>
    <row r="3290" spans="2:4">
      <c r="B3290" s="204" t="s">
        <v>3037</v>
      </c>
      <c r="C3290" s="133">
        <v>8375826</v>
      </c>
      <c r="D3290" s="133">
        <v>0</v>
      </c>
    </row>
    <row r="3291" spans="2:4">
      <c r="B3291" s="203" t="s">
        <v>3038</v>
      </c>
      <c r="C3291" s="133">
        <v>8375826</v>
      </c>
      <c r="D3291" s="133">
        <v>0</v>
      </c>
    </row>
    <row r="3292" spans="2:4">
      <c r="B3292" s="204" t="s">
        <v>2357</v>
      </c>
      <c r="C3292" s="133">
        <v>6683666</v>
      </c>
      <c r="D3292" s="133">
        <v>0</v>
      </c>
    </row>
    <row r="3293" spans="2:4">
      <c r="B3293" s="203" t="s">
        <v>2358</v>
      </c>
      <c r="C3293" s="133">
        <v>6683666</v>
      </c>
      <c r="D3293" s="133">
        <v>0</v>
      </c>
    </row>
    <row r="3294" spans="2:4">
      <c r="B3294" s="204" t="s">
        <v>3039</v>
      </c>
      <c r="C3294" s="133">
        <v>2522874</v>
      </c>
      <c r="D3294" s="133">
        <v>0</v>
      </c>
    </row>
    <row r="3295" spans="2:4">
      <c r="B3295" s="203" t="s">
        <v>3040</v>
      </c>
      <c r="C3295" s="133">
        <v>2522874</v>
      </c>
      <c r="D3295" s="133">
        <v>0</v>
      </c>
    </row>
    <row r="3296" spans="2:4">
      <c r="B3296" s="204" t="s">
        <v>2359</v>
      </c>
      <c r="C3296" s="133">
        <v>6683666</v>
      </c>
      <c r="D3296" s="133">
        <v>0</v>
      </c>
    </row>
    <row r="3297" spans="2:4">
      <c r="B3297" s="203" t="s">
        <v>2360</v>
      </c>
      <c r="C3297" s="133">
        <v>6683666</v>
      </c>
      <c r="D3297" s="133">
        <v>0</v>
      </c>
    </row>
    <row r="3298" spans="2:4">
      <c r="B3298" s="204" t="s">
        <v>2361</v>
      </c>
      <c r="C3298" s="133">
        <v>6683666</v>
      </c>
      <c r="D3298" s="133">
        <v>0</v>
      </c>
    </row>
    <row r="3299" spans="2:4">
      <c r="B3299" s="203" t="s">
        <v>2362</v>
      </c>
      <c r="C3299" s="133">
        <v>6683666</v>
      </c>
      <c r="D3299" s="133">
        <v>0</v>
      </c>
    </row>
    <row r="3300" spans="2:4">
      <c r="B3300" s="204" t="s">
        <v>2363</v>
      </c>
      <c r="C3300" s="133">
        <v>11127992</v>
      </c>
      <c r="D3300" s="133">
        <v>0</v>
      </c>
    </row>
    <row r="3301" spans="2:4">
      <c r="B3301" s="203" t="s">
        <v>2364</v>
      </c>
      <c r="C3301" s="133">
        <v>11127992</v>
      </c>
      <c r="D3301" s="133">
        <v>0</v>
      </c>
    </row>
    <row r="3302" spans="2:4">
      <c r="B3302" s="204" t="s">
        <v>2911</v>
      </c>
      <c r="C3302" s="133">
        <v>29858470</v>
      </c>
      <c r="D3302" s="133">
        <v>0</v>
      </c>
    </row>
    <row r="3303" spans="2:4">
      <c r="B3303" s="203" t="s">
        <v>2702</v>
      </c>
      <c r="C3303" s="133">
        <v>29858470</v>
      </c>
      <c r="D3303" s="133">
        <v>0</v>
      </c>
    </row>
    <row r="3304" spans="2:4">
      <c r="B3304" s="204" t="s">
        <v>3526</v>
      </c>
      <c r="C3304" s="133">
        <v>4735132</v>
      </c>
      <c r="D3304" s="133">
        <v>0</v>
      </c>
    </row>
    <row r="3305" spans="2:4">
      <c r="B3305" s="203" t="s">
        <v>3527</v>
      </c>
      <c r="C3305" s="133">
        <v>0</v>
      </c>
      <c r="D3305" s="133">
        <v>0</v>
      </c>
    </row>
    <row r="3306" spans="2:4">
      <c r="B3306" s="203" t="s">
        <v>2365</v>
      </c>
      <c r="C3306" s="133">
        <v>4735132</v>
      </c>
      <c r="D3306" s="133">
        <v>0</v>
      </c>
    </row>
    <row r="3307" spans="2:4">
      <c r="B3307" s="204" t="s">
        <v>3041</v>
      </c>
      <c r="C3307" s="133">
        <v>103869279</v>
      </c>
      <c r="D3307" s="133">
        <v>103869278.76000001</v>
      </c>
    </row>
    <row r="3308" spans="2:4">
      <c r="B3308" s="203" t="s">
        <v>3042</v>
      </c>
      <c r="C3308" s="133">
        <v>103869279</v>
      </c>
      <c r="D3308" s="133">
        <v>103869278.76000001</v>
      </c>
    </row>
    <row r="3309" spans="2:4">
      <c r="B3309" s="204" t="s">
        <v>2366</v>
      </c>
      <c r="C3309" s="133">
        <v>6683666</v>
      </c>
      <c r="D3309" s="133">
        <v>1520747.83</v>
      </c>
    </row>
    <row r="3310" spans="2:4">
      <c r="B3310" s="203" t="s">
        <v>2367</v>
      </c>
      <c r="C3310" s="133">
        <v>6683666</v>
      </c>
      <c r="D3310" s="133">
        <v>1520747.83</v>
      </c>
    </row>
    <row r="3311" spans="2:4">
      <c r="B3311" s="204" t="s">
        <v>2912</v>
      </c>
      <c r="C3311" s="133">
        <v>4735132</v>
      </c>
      <c r="D3311" s="133">
        <v>1076683.03</v>
      </c>
    </row>
    <row r="3312" spans="2:4">
      <c r="B3312" s="203" t="s">
        <v>2368</v>
      </c>
      <c r="C3312" s="133">
        <v>4735132</v>
      </c>
      <c r="D3312" s="133">
        <v>1076683.03</v>
      </c>
    </row>
    <row r="3313" spans="2:4">
      <c r="B3313" s="204" t="s">
        <v>1112</v>
      </c>
      <c r="C3313" s="133">
        <v>27415621</v>
      </c>
      <c r="D3313" s="133">
        <v>0</v>
      </c>
    </row>
    <row r="3314" spans="2:4">
      <c r="B3314" s="203" t="s">
        <v>1113</v>
      </c>
      <c r="C3314" s="133">
        <v>25073159</v>
      </c>
      <c r="D3314" s="133">
        <v>0</v>
      </c>
    </row>
    <row r="3315" spans="2:4">
      <c r="B3315" s="203" t="s">
        <v>3334</v>
      </c>
      <c r="C3315" s="133">
        <v>2342462</v>
      </c>
      <c r="D3315" s="133">
        <v>0</v>
      </c>
    </row>
    <row r="3316" spans="2:4">
      <c r="B3316" s="204" t="s">
        <v>2369</v>
      </c>
      <c r="C3316" s="133">
        <v>6683666</v>
      </c>
      <c r="D3316" s="133">
        <v>1520747.83</v>
      </c>
    </row>
    <row r="3317" spans="2:4">
      <c r="B3317" s="203" t="s">
        <v>2370</v>
      </c>
      <c r="C3317" s="133">
        <v>6683666</v>
      </c>
      <c r="D3317" s="133">
        <v>1520747.83</v>
      </c>
    </row>
    <row r="3318" spans="2:4">
      <c r="B3318" s="204" t="s">
        <v>2371</v>
      </c>
      <c r="C3318" s="133">
        <v>6683666</v>
      </c>
      <c r="D3318" s="133">
        <v>1469098.28</v>
      </c>
    </row>
    <row r="3319" spans="2:4">
      <c r="B3319" s="203" t="s">
        <v>2372</v>
      </c>
      <c r="C3319" s="133">
        <v>6683666</v>
      </c>
      <c r="D3319" s="133">
        <v>1469098.28</v>
      </c>
    </row>
    <row r="3320" spans="2:4">
      <c r="B3320" s="204" t="s">
        <v>2373</v>
      </c>
      <c r="C3320" s="133">
        <v>6683666</v>
      </c>
      <c r="D3320" s="133">
        <v>1520747.83</v>
      </c>
    </row>
    <row r="3321" spans="2:4">
      <c r="B3321" s="203" t="s">
        <v>2374</v>
      </c>
      <c r="C3321" s="133">
        <v>6683666</v>
      </c>
      <c r="D3321" s="133">
        <v>1520747.83</v>
      </c>
    </row>
    <row r="3322" spans="2:4">
      <c r="B3322" s="204" t="s">
        <v>2375</v>
      </c>
      <c r="C3322" s="133">
        <v>4735132</v>
      </c>
      <c r="D3322" s="133">
        <v>1076683.03</v>
      </c>
    </row>
    <row r="3323" spans="2:4">
      <c r="B3323" s="203" t="s">
        <v>2376</v>
      </c>
      <c r="C3323" s="133">
        <v>4735132</v>
      </c>
      <c r="D3323" s="133">
        <v>1076683.03</v>
      </c>
    </row>
    <row r="3324" spans="2:4">
      <c r="B3324" s="204" t="s">
        <v>2377</v>
      </c>
      <c r="C3324" s="133">
        <v>6683666</v>
      </c>
      <c r="D3324" s="133">
        <v>0</v>
      </c>
    </row>
    <row r="3325" spans="2:4">
      <c r="B3325" s="203" t="s">
        <v>2378</v>
      </c>
      <c r="C3325" s="133">
        <v>6683666</v>
      </c>
      <c r="D3325" s="133">
        <v>0</v>
      </c>
    </row>
    <row r="3326" spans="2:4">
      <c r="B3326" s="204" t="s">
        <v>2379</v>
      </c>
      <c r="C3326" s="133">
        <v>11127992</v>
      </c>
      <c r="D3326" s="133">
        <v>0</v>
      </c>
    </row>
    <row r="3327" spans="2:4">
      <c r="B3327" s="203" t="s">
        <v>2380</v>
      </c>
      <c r="C3327" s="133">
        <v>11127992</v>
      </c>
      <c r="D3327" s="133">
        <v>0</v>
      </c>
    </row>
    <row r="3328" spans="2:4">
      <c r="B3328" s="204" t="s">
        <v>3335</v>
      </c>
      <c r="C3328" s="133">
        <v>11768758</v>
      </c>
      <c r="D3328" s="133">
        <v>0</v>
      </c>
    </row>
    <row r="3329" spans="2:4">
      <c r="B3329" s="203" t="s">
        <v>3336</v>
      </c>
      <c r="C3329" s="133">
        <v>11768758</v>
      </c>
      <c r="D3329" s="133">
        <v>0</v>
      </c>
    </row>
    <row r="3330" spans="2:4">
      <c r="B3330" s="204" t="s">
        <v>2381</v>
      </c>
      <c r="C3330" s="133">
        <v>4735132</v>
      </c>
      <c r="D3330" s="133">
        <v>0</v>
      </c>
    </row>
    <row r="3331" spans="2:4">
      <c r="B3331" s="203" t="s">
        <v>2382</v>
      </c>
      <c r="C3331" s="133">
        <v>4735132</v>
      </c>
      <c r="D3331" s="133">
        <v>0</v>
      </c>
    </row>
    <row r="3332" spans="2:4">
      <c r="B3332" s="204" t="s">
        <v>3043</v>
      </c>
      <c r="C3332" s="133">
        <v>29745219</v>
      </c>
      <c r="D3332" s="133">
        <v>0</v>
      </c>
    </row>
    <row r="3333" spans="2:4">
      <c r="B3333" s="203" t="s">
        <v>3044</v>
      </c>
      <c r="C3333" s="133">
        <v>29745219</v>
      </c>
      <c r="D3333" s="133">
        <v>0</v>
      </c>
    </row>
    <row r="3334" spans="2:4">
      <c r="B3334" s="204" t="s">
        <v>2383</v>
      </c>
      <c r="C3334" s="133">
        <v>4735132</v>
      </c>
      <c r="D3334" s="133">
        <v>0</v>
      </c>
    </row>
    <row r="3335" spans="2:4">
      <c r="B3335" s="203" t="s">
        <v>2384</v>
      </c>
      <c r="C3335" s="133">
        <v>4735132</v>
      </c>
      <c r="D3335" s="133">
        <v>0</v>
      </c>
    </row>
    <row r="3336" spans="2:4">
      <c r="B3336" s="204" t="s">
        <v>3337</v>
      </c>
      <c r="C3336" s="133">
        <v>9395859</v>
      </c>
      <c r="D3336" s="133">
        <v>0</v>
      </c>
    </row>
    <row r="3337" spans="2:4">
      <c r="B3337" s="203" t="s">
        <v>3336</v>
      </c>
      <c r="C3337" s="133">
        <v>9395859</v>
      </c>
      <c r="D3337" s="133">
        <v>0</v>
      </c>
    </row>
    <row r="3338" spans="2:4">
      <c r="B3338" s="204" t="s">
        <v>2385</v>
      </c>
      <c r="C3338" s="133">
        <v>4735132</v>
      </c>
      <c r="D3338" s="133">
        <v>0</v>
      </c>
    </row>
    <row r="3339" spans="2:4">
      <c r="B3339" s="203" t="s">
        <v>2386</v>
      </c>
      <c r="C3339" s="133">
        <v>4735132</v>
      </c>
      <c r="D3339" s="133">
        <v>0</v>
      </c>
    </row>
    <row r="3340" spans="2:4">
      <c r="B3340" s="204" t="s">
        <v>2387</v>
      </c>
      <c r="C3340" s="133">
        <v>4735132</v>
      </c>
      <c r="D3340" s="133">
        <v>0</v>
      </c>
    </row>
    <row r="3341" spans="2:4">
      <c r="B3341" s="203" t="s">
        <v>2388</v>
      </c>
      <c r="C3341" s="133">
        <v>4735132</v>
      </c>
      <c r="D3341" s="133">
        <v>0</v>
      </c>
    </row>
    <row r="3342" spans="2:4">
      <c r="B3342" s="204" t="s">
        <v>3338</v>
      </c>
      <c r="C3342" s="133">
        <v>4735132</v>
      </c>
      <c r="D3342" s="133">
        <v>1065404.26</v>
      </c>
    </row>
    <row r="3343" spans="2:4">
      <c r="B3343" s="203" t="s">
        <v>2585</v>
      </c>
      <c r="C3343" s="133">
        <v>4735132</v>
      </c>
      <c r="D3343" s="133">
        <v>1065404.26</v>
      </c>
    </row>
    <row r="3344" spans="2:4">
      <c r="B3344" s="204" t="s">
        <v>2389</v>
      </c>
      <c r="C3344" s="133">
        <v>11127992</v>
      </c>
      <c r="D3344" s="133">
        <v>2503798.1800000002</v>
      </c>
    </row>
    <row r="3345" spans="2:4">
      <c r="B3345" s="203" t="s">
        <v>2390</v>
      </c>
      <c r="C3345" s="133">
        <v>11127992</v>
      </c>
      <c r="D3345" s="133">
        <v>2503798.1800000002</v>
      </c>
    </row>
    <row r="3346" spans="2:4">
      <c r="B3346" s="204" t="s">
        <v>2391</v>
      </c>
      <c r="C3346" s="133">
        <v>4735132</v>
      </c>
      <c r="D3346" s="133">
        <v>1065404.26</v>
      </c>
    </row>
    <row r="3347" spans="2:4">
      <c r="B3347" s="203" t="s">
        <v>2392</v>
      </c>
      <c r="C3347" s="133">
        <v>4735132</v>
      </c>
      <c r="D3347" s="133">
        <v>1065404.26</v>
      </c>
    </row>
    <row r="3348" spans="2:4">
      <c r="B3348" s="204" t="s">
        <v>2393</v>
      </c>
      <c r="C3348" s="133">
        <v>6683666</v>
      </c>
      <c r="D3348" s="133">
        <v>1503824.81</v>
      </c>
    </row>
    <row r="3349" spans="2:4">
      <c r="B3349" s="203" t="s">
        <v>2394</v>
      </c>
      <c r="C3349" s="133">
        <v>6683666</v>
      </c>
      <c r="D3349" s="133">
        <v>1503824.81</v>
      </c>
    </row>
    <row r="3350" spans="2:4">
      <c r="B3350" s="204" t="s">
        <v>2395</v>
      </c>
      <c r="C3350" s="133">
        <v>6683666</v>
      </c>
      <c r="D3350" s="133">
        <v>1503824.81</v>
      </c>
    </row>
    <row r="3351" spans="2:4">
      <c r="B3351" s="203" t="s">
        <v>2396</v>
      </c>
      <c r="C3351" s="133">
        <v>6683666</v>
      </c>
      <c r="D3351" s="133">
        <v>1503824.81</v>
      </c>
    </row>
    <row r="3352" spans="2:4">
      <c r="B3352" s="204" t="s">
        <v>2397</v>
      </c>
      <c r="C3352" s="133">
        <v>4735132</v>
      </c>
      <c r="D3352" s="133">
        <v>1065404.26</v>
      </c>
    </row>
    <row r="3353" spans="2:4">
      <c r="B3353" s="203" t="s">
        <v>2398</v>
      </c>
      <c r="C3353" s="133">
        <v>4735132</v>
      </c>
      <c r="D3353" s="133">
        <v>1065404.26</v>
      </c>
    </row>
    <row r="3354" spans="2:4">
      <c r="B3354" s="204" t="s">
        <v>2399</v>
      </c>
      <c r="C3354" s="133">
        <v>6683666</v>
      </c>
      <c r="D3354" s="133">
        <v>0</v>
      </c>
    </row>
    <row r="3355" spans="2:4">
      <c r="B3355" s="203" t="s">
        <v>2400</v>
      </c>
      <c r="C3355" s="133">
        <v>6683666</v>
      </c>
      <c r="D3355" s="133">
        <v>0</v>
      </c>
    </row>
    <row r="3356" spans="2:4">
      <c r="B3356" s="204" t="s">
        <v>2401</v>
      </c>
      <c r="C3356" s="133">
        <v>6683666</v>
      </c>
      <c r="D3356" s="133">
        <v>0</v>
      </c>
    </row>
    <row r="3357" spans="2:4">
      <c r="B3357" s="203" t="s">
        <v>2402</v>
      </c>
      <c r="C3357" s="133">
        <v>6683666</v>
      </c>
      <c r="D3357" s="133">
        <v>0</v>
      </c>
    </row>
    <row r="3358" spans="2:4">
      <c r="B3358" s="204" t="s">
        <v>2403</v>
      </c>
      <c r="C3358" s="133">
        <v>4735132</v>
      </c>
      <c r="D3358" s="133">
        <v>0</v>
      </c>
    </row>
    <row r="3359" spans="2:4">
      <c r="B3359" s="203" t="s">
        <v>2404</v>
      </c>
      <c r="C3359" s="133">
        <v>4735132</v>
      </c>
      <c r="D3359" s="133">
        <v>0</v>
      </c>
    </row>
    <row r="3360" spans="2:4">
      <c r="B3360" s="204" t="s">
        <v>3045</v>
      </c>
      <c r="C3360" s="133">
        <v>5901674</v>
      </c>
      <c r="D3360" s="133">
        <v>5647535</v>
      </c>
    </row>
    <row r="3361" spans="2:4">
      <c r="B3361" s="203" t="s">
        <v>3046</v>
      </c>
      <c r="C3361" s="133">
        <v>5901674</v>
      </c>
      <c r="D3361" s="133">
        <v>5647535</v>
      </c>
    </row>
    <row r="3362" spans="2:4">
      <c r="B3362" s="204" t="s">
        <v>2405</v>
      </c>
      <c r="C3362" s="133">
        <v>4735132</v>
      </c>
      <c r="D3362" s="133">
        <v>0</v>
      </c>
    </row>
    <row r="3363" spans="2:4">
      <c r="B3363" s="203" t="s">
        <v>2406</v>
      </c>
      <c r="C3363" s="133">
        <v>4735132</v>
      </c>
      <c r="D3363" s="133">
        <v>0</v>
      </c>
    </row>
    <row r="3364" spans="2:4">
      <c r="B3364" s="204" t="s">
        <v>2407</v>
      </c>
      <c r="C3364" s="133">
        <v>4735132</v>
      </c>
      <c r="D3364" s="133">
        <v>0</v>
      </c>
    </row>
    <row r="3365" spans="2:4">
      <c r="B3365" s="203" t="s">
        <v>2408</v>
      </c>
      <c r="C3365" s="133">
        <v>4735132</v>
      </c>
      <c r="D3365" s="133">
        <v>0</v>
      </c>
    </row>
    <row r="3366" spans="2:4">
      <c r="B3366" s="204" t="s">
        <v>3339</v>
      </c>
      <c r="C3366" s="133">
        <v>2803807</v>
      </c>
      <c r="D3366" s="133">
        <v>0</v>
      </c>
    </row>
    <row r="3367" spans="2:4">
      <c r="B3367" s="203" t="s">
        <v>3340</v>
      </c>
      <c r="C3367" s="133">
        <v>2803807</v>
      </c>
      <c r="D3367" s="133">
        <v>0</v>
      </c>
    </row>
    <row r="3368" spans="2:4">
      <c r="B3368" s="204" t="s">
        <v>3341</v>
      </c>
      <c r="C3368" s="133">
        <v>8145788</v>
      </c>
      <c r="D3368" s="133">
        <v>2997267.17</v>
      </c>
    </row>
    <row r="3369" spans="2:4">
      <c r="B3369" s="203" t="s">
        <v>3342</v>
      </c>
      <c r="C3369" s="133">
        <v>8145788</v>
      </c>
      <c r="D3369" s="133">
        <v>2997267.17</v>
      </c>
    </row>
    <row r="3370" spans="2:4">
      <c r="B3370" s="205" t="s">
        <v>283</v>
      </c>
      <c r="C3370" s="135">
        <v>0</v>
      </c>
      <c r="D3370" s="135">
        <v>0</v>
      </c>
    </row>
    <row r="3371" spans="2:4">
      <c r="B3371" s="204" t="s">
        <v>3528</v>
      </c>
      <c r="C3371" s="133">
        <v>0</v>
      </c>
      <c r="D3371" s="133">
        <v>0</v>
      </c>
    </row>
    <row r="3372" spans="2:4">
      <c r="B3372" s="203" t="s">
        <v>3529</v>
      </c>
      <c r="C3372" s="133">
        <v>0</v>
      </c>
      <c r="D3372" s="133">
        <v>0</v>
      </c>
    </row>
    <row r="3373" spans="2:4">
      <c r="B3373" s="206" t="s">
        <v>577</v>
      </c>
      <c r="C3373" s="133">
        <v>707064865</v>
      </c>
      <c r="D3373" s="133">
        <v>560052334.49000001</v>
      </c>
    </row>
    <row r="3374" spans="2:4">
      <c r="B3374" s="205" t="s">
        <v>281</v>
      </c>
      <c r="C3374" s="135">
        <v>707064865</v>
      </c>
      <c r="D3374" s="135">
        <v>548467388.49000001</v>
      </c>
    </row>
    <row r="3375" spans="2:4">
      <c r="B3375" s="204" t="s">
        <v>3740</v>
      </c>
      <c r="C3375" s="133">
        <v>0</v>
      </c>
      <c r="D3375" s="133">
        <v>0</v>
      </c>
    </row>
    <row r="3376" spans="2:4">
      <c r="B3376" s="203" t="s">
        <v>3739</v>
      </c>
      <c r="C3376" s="133">
        <v>0</v>
      </c>
      <c r="D3376" s="133">
        <v>0</v>
      </c>
    </row>
    <row r="3377" spans="2:4">
      <c r="B3377" s="204" t="s">
        <v>3738</v>
      </c>
      <c r="C3377" s="133">
        <v>0</v>
      </c>
      <c r="D3377" s="133">
        <v>0</v>
      </c>
    </row>
    <row r="3378" spans="2:4">
      <c r="B3378" s="203" t="s">
        <v>3737</v>
      </c>
      <c r="C3378" s="133">
        <v>0</v>
      </c>
      <c r="D3378" s="133">
        <v>0</v>
      </c>
    </row>
    <row r="3379" spans="2:4">
      <c r="B3379" s="204" t="s">
        <v>3736</v>
      </c>
      <c r="C3379" s="133">
        <v>0</v>
      </c>
      <c r="D3379" s="133">
        <v>0</v>
      </c>
    </row>
    <row r="3380" spans="2:4">
      <c r="B3380" s="203" t="s">
        <v>3735</v>
      </c>
      <c r="C3380" s="133">
        <v>0</v>
      </c>
      <c r="D3380" s="133">
        <v>0</v>
      </c>
    </row>
    <row r="3381" spans="2:4">
      <c r="B3381" s="204" t="s">
        <v>578</v>
      </c>
      <c r="C3381" s="133">
        <v>43345560</v>
      </c>
      <c r="D3381" s="133">
        <v>204869886.71000001</v>
      </c>
    </row>
    <row r="3382" spans="2:4">
      <c r="B3382" s="203" t="s">
        <v>926</v>
      </c>
      <c r="C3382" s="133">
        <v>43345560</v>
      </c>
      <c r="D3382" s="133">
        <v>204869886.71000001</v>
      </c>
    </row>
    <row r="3383" spans="2:4">
      <c r="B3383" s="204" t="s">
        <v>2913</v>
      </c>
      <c r="C3383" s="133">
        <v>4718384</v>
      </c>
      <c r="D3383" s="133">
        <v>0</v>
      </c>
    </row>
    <row r="3384" spans="2:4">
      <c r="B3384" s="203" t="s">
        <v>1812</v>
      </c>
      <c r="C3384" s="133">
        <v>4718384</v>
      </c>
      <c r="D3384" s="133">
        <v>0</v>
      </c>
    </row>
    <row r="3385" spans="2:4">
      <c r="B3385" s="204" t="s">
        <v>1813</v>
      </c>
      <c r="C3385" s="133">
        <v>4718384</v>
      </c>
      <c r="D3385" s="133">
        <v>0</v>
      </c>
    </row>
    <row r="3386" spans="2:4">
      <c r="B3386" s="203" t="s">
        <v>1814</v>
      </c>
      <c r="C3386" s="133">
        <v>4718384</v>
      </c>
      <c r="D3386" s="133">
        <v>0</v>
      </c>
    </row>
    <row r="3387" spans="2:4">
      <c r="B3387" s="204" t="s">
        <v>579</v>
      </c>
      <c r="C3387" s="133">
        <v>11838218</v>
      </c>
      <c r="D3387" s="133">
        <v>0</v>
      </c>
    </row>
    <row r="3388" spans="2:4">
      <c r="B3388" s="203" t="s">
        <v>927</v>
      </c>
      <c r="C3388" s="133">
        <v>11838218</v>
      </c>
      <c r="D3388" s="133">
        <v>0</v>
      </c>
    </row>
    <row r="3389" spans="2:4">
      <c r="B3389" s="204" t="s">
        <v>2703</v>
      </c>
      <c r="C3389" s="133">
        <v>60128042</v>
      </c>
      <c r="D3389" s="133">
        <v>41797660</v>
      </c>
    </row>
    <row r="3390" spans="2:4">
      <c r="B3390" s="203" t="s">
        <v>2704</v>
      </c>
      <c r="C3390" s="133">
        <v>60128042</v>
      </c>
      <c r="D3390" s="133">
        <v>41797660</v>
      </c>
    </row>
    <row r="3391" spans="2:4">
      <c r="B3391" s="204" t="s">
        <v>2914</v>
      </c>
      <c r="C3391" s="133">
        <v>128563109</v>
      </c>
      <c r="D3391" s="133">
        <v>100899245.56</v>
      </c>
    </row>
    <row r="3392" spans="2:4">
      <c r="B3392" s="203" t="s">
        <v>2705</v>
      </c>
      <c r="C3392" s="133">
        <v>128563109</v>
      </c>
      <c r="D3392" s="133">
        <v>100899245.56</v>
      </c>
    </row>
    <row r="3393" spans="2:4">
      <c r="B3393" s="204" t="s">
        <v>580</v>
      </c>
      <c r="C3393" s="133">
        <v>17947328</v>
      </c>
      <c r="D3393" s="133">
        <v>0</v>
      </c>
    </row>
    <row r="3394" spans="2:4">
      <c r="B3394" s="203" t="s">
        <v>928</v>
      </c>
      <c r="C3394" s="133">
        <v>17947328</v>
      </c>
      <c r="D3394" s="133">
        <v>0</v>
      </c>
    </row>
    <row r="3395" spans="2:4">
      <c r="B3395" s="204" t="s">
        <v>1815</v>
      </c>
      <c r="C3395" s="133">
        <v>11087637</v>
      </c>
      <c r="D3395" s="133">
        <v>0</v>
      </c>
    </row>
    <row r="3396" spans="2:4">
      <c r="B3396" s="203" t="s">
        <v>1816</v>
      </c>
      <c r="C3396" s="133">
        <v>11087637</v>
      </c>
      <c r="D3396" s="133">
        <v>0</v>
      </c>
    </row>
    <row r="3397" spans="2:4">
      <c r="B3397" s="204" t="s">
        <v>1817</v>
      </c>
      <c r="C3397" s="133">
        <v>6659723</v>
      </c>
      <c r="D3397" s="133">
        <v>0</v>
      </c>
    </row>
    <row r="3398" spans="2:4">
      <c r="B3398" s="203" t="s">
        <v>1818</v>
      </c>
      <c r="C3398" s="133">
        <v>6659723</v>
      </c>
      <c r="D3398" s="133">
        <v>0</v>
      </c>
    </row>
    <row r="3399" spans="2:4">
      <c r="B3399" s="204" t="s">
        <v>1819</v>
      </c>
      <c r="C3399" s="133">
        <v>6659723</v>
      </c>
      <c r="D3399" s="133">
        <v>0</v>
      </c>
    </row>
    <row r="3400" spans="2:4">
      <c r="B3400" s="203" t="s">
        <v>1820</v>
      </c>
      <c r="C3400" s="133">
        <v>6659723</v>
      </c>
      <c r="D3400" s="133">
        <v>0</v>
      </c>
    </row>
    <row r="3401" spans="2:4">
      <c r="B3401" s="204" t="s">
        <v>1821</v>
      </c>
      <c r="C3401" s="133">
        <v>4718384</v>
      </c>
      <c r="D3401" s="133">
        <v>0</v>
      </c>
    </row>
    <row r="3402" spans="2:4">
      <c r="B3402" s="203" t="s">
        <v>1822</v>
      </c>
      <c r="C3402" s="133">
        <v>4718384</v>
      </c>
      <c r="D3402" s="133">
        <v>0</v>
      </c>
    </row>
    <row r="3403" spans="2:4">
      <c r="B3403" s="204" t="s">
        <v>1823</v>
      </c>
      <c r="C3403" s="133">
        <v>11087637</v>
      </c>
      <c r="D3403" s="133">
        <v>0</v>
      </c>
    </row>
    <row r="3404" spans="2:4">
      <c r="B3404" s="203" t="s">
        <v>1824</v>
      </c>
      <c r="C3404" s="133">
        <v>11087637</v>
      </c>
      <c r="D3404" s="133">
        <v>0</v>
      </c>
    </row>
    <row r="3405" spans="2:4">
      <c r="B3405" s="204" t="s">
        <v>1825</v>
      </c>
      <c r="C3405" s="133">
        <v>4718384</v>
      </c>
      <c r="D3405" s="133">
        <v>0</v>
      </c>
    </row>
    <row r="3406" spans="2:4">
      <c r="B3406" s="203" t="s">
        <v>1826</v>
      </c>
      <c r="C3406" s="133">
        <v>4718384</v>
      </c>
      <c r="D3406" s="133">
        <v>0</v>
      </c>
    </row>
    <row r="3407" spans="2:4">
      <c r="B3407" s="204" t="s">
        <v>1827</v>
      </c>
      <c r="C3407" s="133">
        <v>6659723</v>
      </c>
      <c r="D3407" s="133">
        <v>1534916.2</v>
      </c>
    </row>
    <row r="3408" spans="2:4">
      <c r="B3408" s="203" t="s">
        <v>1828</v>
      </c>
      <c r="C3408" s="133">
        <v>6659723</v>
      </c>
      <c r="D3408" s="133">
        <v>1534916.2</v>
      </c>
    </row>
    <row r="3409" spans="2:4">
      <c r="B3409" s="204" t="s">
        <v>1829</v>
      </c>
      <c r="C3409" s="133">
        <v>6659723</v>
      </c>
      <c r="D3409" s="133">
        <v>1534916.2</v>
      </c>
    </row>
    <row r="3410" spans="2:4">
      <c r="B3410" s="203" t="s">
        <v>1830</v>
      </c>
      <c r="C3410" s="133">
        <v>6659723</v>
      </c>
      <c r="D3410" s="133">
        <v>1534916.2</v>
      </c>
    </row>
    <row r="3411" spans="2:4">
      <c r="B3411" s="204" t="s">
        <v>2915</v>
      </c>
      <c r="C3411" s="133">
        <v>6659723</v>
      </c>
      <c r="D3411" s="133">
        <v>1534916.2</v>
      </c>
    </row>
    <row r="3412" spans="2:4">
      <c r="B3412" s="203" t="s">
        <v>1831</v>
      </c>
      <c r="C3412" s="133">
        <v>6659723</v>
      </c>
      <c r="D3412" s="133">
        <v>1534916.2</v>
      </c>
    </row>
    <row r="3413" spans="2:4">
      <c r="B3413" s="204" t="s">
        <v>581</v>
      </c>
      <c r="C3413" s="133">
        <v>166366052</v>
      </c>
      <c r="D3413" s="133">
        <v>105779107.01000001</v>
      </c>
    </row>
    <row r="3414" spans="2:4">
      <c r="B3414" s="203" t="s">
        <v>929</v>
      </c>
      <c r="C3414" s="133">
        <v>166366052</v>
      </c>
      <c r="D3414" s="133">
        <v>105779107.01000001</v>
      </c>
    </row>
    <row r="3415" spans="2:4">
      <c r="B3415" s="204" t="s">
        <v>2916</v>
      </c>
      <c r="C3415" s="133">
        <v>4718384</v>
      </c>
      <c r="D3415" s="133">
        <v>1083703.79</v>
      </c>
    </row>
    <row r="3416" spans="2:4">
      <c r="B3416" s="203" t="s">
        <v>1832</v>
      </c>
      <c r="C3416" s="133">
        <v>4718384</v>
      </c>
      <c r="D3416" s="133">
        <v>1083703.79</v>
      </c>
    </row>
    <row r="3417" spans="2:4">
      <c r="B3417" s="204" t="s">
        <v>582</v>
      </c>
      <c r="C3417" s="133">
        <v>3900459</v>
      </c>
      <c r="D3417" s="133">
        <v>0</v>
      </c>
    </row>
    <row r="3418" spans="2:4">
      <c r="B3418" s="203" t="s">
        <v>930</v>
      </c>
      <c r="C3418" s="133">
        <v>3900459</v>
      </c>
      <c r="D3418" s="133">
        <v>0</v>
      </c>
    </row>
    <row r="3419" spans="2:4">
      <c r="B3419" s="204" t="s">
        <v>1833</v>
      </c>
      <c r="C3419" s="133">
        <v>11087637</v>
      </c>
      <c r="D3419" s="133">
        <v>2388807.88</v>
      </c>
    </row>
    <row r="3420" spans="2:4">
      <c r="B3420" s="203" t="s">
        <v>1834</v>
      </c>
      <c r="C3420" s="133">
        <v>11087637</v>
      </c>
      <c r="D3420" s="133">
        <v>2388807.88</v>
      </c>
    </row>
    <row r="3421" spans="2:4">
      <c r="B3421" s="204" t="s">
        <v>1835</v>
      </c>
      <c r="C3421" s="133">
        <v>4718384</v>
      </c>
      <c r="D3421" s="133">
        <v>1083703.8</v>
      </c>
    </row>
    <row r="3422" spans="2:4">
      <c r="B3422" s="203" t="s">
        <v>1836</v>
      </c>
      <c r="C3422" s="133">
        <v>4718384</v>
      </c>
      <c r="D3422" s="133">
        <v>1083703.8</v>
      </c>
    </row>
    <row r="3423" spans="2:4">
      <c r="B3423" s="204" t="s">
        <v>2917</v>
      </c>
      <c r="C3423" s="133">
        <v>6659723</v>
      </c>
      <c r="D3423" s="133">
        <v>1529325.72</v>
      </c>
    </row>
    <row r="3424" spans="2:4">
      <c r="B3424" s="203" t="s">
        <v>1837</v>
      </c>
      <c r="C3424" s="133">
        <v>6659723</v>
      </c>
      <c r="D3424" s="133">
        <v>1529325.72</v>
      </c>
    </row>
    <row r="3425" spans="2:4">
      <c r="B3425" s="204" t="s">
        <v>2918</v>
      </c>
      <c r="C3425" s="133">
        <v>7102971</v>
      </c>
      <c r="D3425" s="133">
        <v>0</v>
      </c>
    </row>
    <row r="3426" spans="2:4">
      <c r="B3426" s="203" t="s">
        <v>1045</v>
      </c>
      <c r="C3426" s="133">
        <v>7102971</v>
      </c>
      <c r="D3426" s="133">
        <v>0</v>
      </c>
    </row>
    <row r="3427" spans="2:4">
      <c r="B3427" s="204" t="s">
        <v>1838</v>
      </c>
      <c r="C3427" s="133">
        <v>6659723</v>
      </c>
      <c r="D3427" s="133">
        <v>1529325.72</v>
      </c>
    </row>
    <row r="3428" spans="2:4">
      <c r="B3428" s="203" t="s">
        <v>1839</v>
      </c>
      <c r="C3428" s="133">
        <v>6659723</v>
      </c>
      <c r="D3428" s="133">
        <v>1529325.72</v>
      </c>
    </row>
    <row r="3429" spans="2:4">
      <c r="B3429" s="204" t="s">
        <v>3343</v>
      </c>
      <c r="C3429" s="133">
        <v>7517059</v>
      </c>
      <c r="D3429" s="133">
        <v>0</v>
      </c>
    </row>
    <row r="3430" spans="2:4">
      <c r="B3430" s="203" t="s">
        <v>3344</v>
      </c>
      <c r="C3430" s="133">
        <v>7517059</v>
      </c>
      <c r="D3430" s="133">
        <v>0</v>
      </c>
    </row>
    <row r="3431" spans="2:4">
      <c r="B3431" s="204" t="s">
        <v>3345</v>
      </c>
      <c r="C3431" s="133">
        <v>4170092</v>
      </c>
      <c r="D3431" s="133">
        <v>0</v>
      </c>
    </row>
    <row r="3432" spans="2:4">
      <c r="B3432" s="203" t="s">
        <v>3346</v>
      </c>
      <c r="C3432" s="133">
        <v>4170092</v>
      </c>
      <c r="D3432" s="133">
        <v>0</v>
      </c>
    </row>
    <row r="3433" spans="2:4">
      <c r="B3433" s="204" t="s">
        <v>3347</v>
      </c>
      <c r="C3433" s="133">
        <v>3591040</v>
      </c>
      <c r="D3433" s="133">
        <v>0</v>
      </c>
    </row>
    <row r="3434" spans="2:4">
      <c r="B3434" s="203" t="s">
        <v>3348</v>
      </c>
      <c r="C3434" s="133">
        <v>3591040</v>
      </c>
      <c r="D3434" s="133">
        <v>0</v>
      </c>
    </row>
    <row r="3435" spans="2:4">
      <c r="B3435" s="204" t="s">
        <v>3349</v>
      </c>
      <c r="C3435" s="133">
        <v>2180781</v>
      </c>
      <c r="D3435" s="133">
        <v>0</v>
      </c>
    </row>
    <row r="3436" spans="2:4">
      <c r="B3436" s="203" t="s">
        <v>3350</v>
      </c>
      <c r="C3436" s="133">
        <v>2180781</v>
      </c>
      <c r="D3436" s="133">
        <v>0</v>
      </c>
    </row>
    <row r="3437" spans="2:4">
      <c r="B3437" s="204" t="s">
        <v>3351</v>
      </c>
      <c r="C3437" s="133">
        <v>18409193</v>
      </c>
      <c r="D3437" s="133">
        <v>0</v>
      </c>
    </row>
    <row r="3438" spans="2:4">
      <c r="B3438" s="203" t="s">
        <v>3352</v>
      </c>
      <c r="C3438" s="133">
        <v>18409193</v>
      </c>
      <c r="D3438" s="133">
        <v>0</v>
      </c>
    </row>
    <row r="3439" spans="2:4">
      <c r="B3439" s="204" t="s">
        <v>1114</v>
      </c>
      <c r="C3439" s="133">
        <v>115901234</v>
      </c>
      <c r="D3439" s="133">
        <v>82901873.700000003</v>
      </c>
    </row>
    <row r="3440" spans="2:4">
      <c r="B3440" s="203" t="s">
        <v>1115</v>
      </c>
      <c r="C3440" s="133">
        <v>115901234</v>
      </c>
      <c r="D3440" s="133">
        <v>82901873.700000003</v>
      </c>
    </row>
    <row r="3441" spans="2:4">
      <c r="B3441" s="204" t="s">
        <v>3353</v>
      </c>
      <c r="C3441" s="133">
        <v>3942648</v>
      </c>
      <c r="D3441" s="133">
        <v>0</v>
      </c>
    </row>
    <row r="3442" spans="2:4">
      <c r="B3442" s="203" t="s">
        <v>3354</v>
      </c>
      <c r="C3442" s="133">
        <v>3942648</v>
      </c>
      <c r="D3442" s="133">
        <v>0</v>
      </c>
    </row>
    <row r="3443" spans="2:4">
      <c r="B3443" s="204" t="s">
        <v>3355</v>
      </c>
      <c r="C3443" s="133">
        <v>3969803</v>
      </c>
      <c r="D3443" s="133">
        <v>0</v>
      </c>
    </row>
    <row r="3444" spans="2:4">
      <c r="B3444" s="203" t="s">
        <v>3356</v>
      </c>
      <c r="C3444" s="133">
        <v>3969803</v>
      </c>
      <c r="D3444" s="133">
        <v>0</v>
      </c>
    </row>
    <row r="3445" spans="2:4">
      <c r="B3445" s="204" t="s">
        <v>3734</v>
      </c>
      <c r="C3445" s="133">
        <v>0</v>
      </c>
      <c r="D3445" s="133">
        <v>0</v>
      </c>
    </row>
    <row r="3446" spans="2:4">
      <c r="B3446" s="203" t="s">
        <v>3733</v>
      </c>
      <c r="C3446" s="133">
        <v>0</v>
      </c>
      <c r="D3446" s="133">
        <v>0</v>
      </c>
    </row>
    <row r="3447" spans="2:4">
      <c r="B3447" s="205" t="s">
        <v>283</v>
      </c>
      <c r="C3447" s="135">
        <v>0</v>
      </c>
      <c r="D3447" s="135">
        <v>11584946</v>
      </c>
    </row>
    <row r="3448" spans="2:4">
      <c r="B3448" s="204" t="s">
        <v>578</v>
      </c>
      <c r="C3448" s="133">
        <v>0</v>
      </c>
      <c r="D3448" s="133">
        <v>11584946</v>
      </c>
    </row>
    <row r="3449" spans="2:4">
      <c r="B3449" s="203" t="s">
        <v>926</v>
      </c>
      <c r="C3449" s="133">
        <v>0</v>
      </c>
      <c r="D3449" s="133">
        <v>11584946</v>
      </c>
    </row>
    <row r="3450" spans="2:4">
      <c r="B3450" s="206" t="s">
        <v>583</v>
      </c>
      <c r="C3450" s="133">
        <v>283034350</v>
      </c>
      <c r="D3450" s="133">
        <v>512410204.79999995</v>
      </c>
    </row>
    <row r="3451" spans="2:4">
      <c r="B3451" s="205" t="s">
        <v>281</v>
      </c>
      <c r="C3451" s="135">
        <v>283034350</v>
      </c>
      <c r="D3451" s="135">
        <v>399520955.08999997</v>
      </c>
    </row>
    <row r="3452" spans="2:4">
      <c r="B3452" s="204" t="s">
        <v>3732</v>
      </c>
      <c r="C3452" s="133">
        <v>0</v>
      </c>
      <c r="D3452" s="133">
        <v>0</v>
      </c>
    </row>
    <row r="3453" spans="2:4">
      <c r="B3453" s="203" t="s">
        <v>3731</v>
      </c>
      <c r="C3453" s="133">
        <v>0</v>
      </c>
      <c r="D3453" s="133">
        <v>0</v>
      </c>
    </row>
    <row r="3454" spans="2:4">
      <c r="B3454" s="204" t="s">
        <v>3730</v>
      </c>
      <c r="C3454" s="133">
        <v>0</v>
      </c>
      <c r="D3454" s="133">
        <v>0</v>
      </c>
    </row>
    <row r="3455" spans="2:4">
      <c r="B3455" s="203" t="s">
        <v>3729</v>
      </c>
      <c r="C3455" s="133">
        <v>0</v>
      </c>
      <c r="D3455" s="133">
        <v>0</v>
      </c>
    </row>
    <row r="3456" spans="2:4">
      <c r="B3456" s="204" t="s">
        <v>3728</v>
      </c>
      <c r="C3456" s="133">
        <v>0</v>
      </c>
      <c r="D3456" s="133">
        <v>0</v>
      </c>
    </row>
    <row r="3457" spans="2:4">
      <c r="B3457" s="203" t="s">
        <v>3727</v>
      </c>
      <c r="C3457" s="133">
        <v>0</v>
      </c>
      <c r="D3457" s="133">
        <v>0</v>
      </c>
    </row>
    <row r="3458" spans="2:4">
      <c r="B3458" s="204" t="s">
        <v>3726</v>
      </c>
      <c r="C3458" s="133">
        <v>0</v>
      </c>
      <c r="D3458" s="133">
        <v>0</v>
      </c>
    </row>
    <row r="3459" spans="2:4">
      <c r="B3459" s="203" t="s">
        <v>3725</v>
      </c>
      <c r="C3459" s="133">
        <v>0</v>
      </c>
      <c r="D3459" s="133">
        <v>0</v>
      </c>
    </row>
    <row r="3460" spans="2:4">
      <c r="B3460" s="204" t="s">
        <v>584</v>
      </c>
      <c r="C3460" s="133">
        <v>46832035</v>
      </c>
      <c r="D3460" s="133">
        <v>20720830</v>
      </c>
    </row>
    <row r="3461" spans="2:4">
      <c r="B3461" s="203" t="s">
        <v>931</v>
      </c>
      <c r="C3461" s="133">
        <v>46832035</v>
      </c>
      <c r="D3461" s="133">
        <v>20720830</v>
      </c>
    </row>
    <row r="3462" spans="2:4">
      <c r="B3462" s="204" t="s">
        <v>585</v>
      </c>
      <c r="C3462" s="133">
        <v>70741</v>
      </c>
      <c r="D3462" s="133">
        <v>0</v>
      </c>
    </row>
    <row r="3463" spans="2:4">
      <c r="B3463" s="203" t="s">
        <v>932</v>
      </c>
      <c r="C3463" s="133">
        <v>70741</v>
      </c>
      <c r="D3463" s="133">
        <v>0</v>
      </c>
    </row>
    <row r="3464" spans="2:4">
      <c r="B3464" s="204" t="s">
        <v>1840</v>
      </c>
      <c r="C3464" s="133">
        <v>11208701</v>
      </c>
      <c r="D3464" s="133">
        <v>2418516.4500000002</v>
      </c>
    </row>
    <row r="3465" spans="2:4">
      <c r="B3465" s="203" t="s">
        <v>1841</v>
      </c>
      <c r="C3465" s="133">
        <v>11208701</v>
      </c>
      <c r="D3465" s="133">
        <v>2418516.4500000002</v>
      </c>
    </row>
    <row r="3466" spans="2:4">
      <c r="B3466" s="204" t="s">
        <v>1842</v>
      </c>
      <c r="C3466" s="133">
        <v>4768626</v>
      </c>
      <c r="D3466" s="133">
        <v>1096330.6100000001</v>
      </c>
    </row>
    <row r="3467" spans="2:4">
      <c r="B3467" s="203" t="s">
        <v>1843</v>
      </c>
      <c r="C3467" s="133">
        <v>4768626</v>
      </c>
      <c r="D3467" s="133">
        <v>1096330.6100000001</v>
      </c>
    </row>
    <row r="3468" spans="2:4">
      <c r="B3468" s="204" t="s">
        <v>3357</v>
      </c>
      <c r="C3468" s="133">
        <v>13545371</v>
      </c>
      <c r="D3468" s="133">
        <v>10000000</v>
      </c>
    </row>
    <row r="3469" spans="2:4">
      <c r="B3469" s="203" t="s">
        <v>3358</v>
      </c>
      <c r="C3469" s="133">
        <v>13545371</v>
      </c>
      <c r="D3469" s="133">
        <v>10000000</v>
      </c>
    </row>
    <row r="3470" spans="2:4">
      <c r="B3470" s="204" t="s">
        <v>1844</v>
      </c>
      <c r="C3470" s="133">
        <v>4768626</v>
      </c>
      <c r="D3470" s="133">
        <v>1096330.6100000001</v>
      </c>
    </row>
    <row r="3471" spans="2:4">
      <c r="B3471" s="203" t="s">
        <v>1845</v>
      </c>
      <c r="C3471" s="133">
        <v>4768626</v>
      </c>
      <c r="D3471" s="133">
        <v>1096330.6100000001</v>
      </c>
    </row>
    <row r="3472" spans="2:4">
      <c r="B3472" s="204" t="s">
        <v>3530</v>
      </c>
      <c r="C3472" s="133">
        <v>0</v>
      </c>
      <c r="D3472" s="133">
        <v>9951197.8699999992</v>
      </c>
    </row>
    <row r="3473" spans="2:4">
      <c r="B3473" s="203" t="s">
        <v>3531</v>
      </c>
      <c r="C3473" s="133">
        <v>0</v>
      </c>
      <c r="D3473" s="133">
        <v>9951197.8699999992</v>
      </c>
    </row>
    <row r="3474" spans="2:4">
      <c r="B3474" s="204" t="s">
        <v>2919</v>
      </c>
      <c r="C3474" s="133">
        <v>4768626</v>
      </c>
      <c r="D3474" s="133">
        <v>1096330.6100000001</v>
      </c>
    </row>
    <row r="3475" spans="2:4">
      <c r="B3475" s="203" t="s">
        <v>1846</v>
      </c>
      <c r="C3475" s="133">
        <v>4768626</v>
      </c>
      <c r="D3475" s="133">
        <v>1096330.6100000001</v>
      </c>
    </row>
    <row r="3476" spans="2:4">
      <c r="B3476" s="204" t="s">
        <v>3047</v>
      </c>
      <c r="C3476" s="133">
        <v>64364085</v>
      </c>
      <c r="D3476" s="133">
        <v>8475080.6300000008</v>
      </c>
    </row>
    <row r="3477" spans="2:4">
      <c r="B3477" s="203" t="s">
        <v>3048</v>
      </c>
      <c r="C3477" s="133">
        <v>64364085</v>
      </c>
      <c r="D3477" s="133">
        <v>8475080.6300000008</v>
      </c>
    </row>
    <row r="3478" spans="2:4">
      <c r="B3478" s="204" t="s">
        <v>1116</v>
      </c>
      <c r="C3478" s="133">
        <v>79847085</v>
      </c>
      <c r="D3478" s="133">
        <v>324258309</v>
      </c>
    </row>
    <row r="3479" spans="2:4">
      <c r="B3479" s="203" t="s">
        <v>1117</v>
      </c>
      <c r="C3479" s="133">
        <v>79847085</v>
      </c>
      <c r="D3479" s="133">
        <v>324258309</v>
      </c>
    </row>
    <row r="3480" spans="2:4">
      <c r="B3480" s="204" t="s">
        <v>3359</v>
      </c>
      <c r="C3480" s="133">
        <v>3668981</v>
      </c>
      <c r="D3480" s="133">
        <v>10408062</v>
      </c>
    </row>
    <row r="3481" spans="2:4">
      <c r="B3481" s="203" t="s">
        <v>3360</v>
      </c>
      <c r="C3481" s="133">
        <v>3668981</v>
      </c>
      <c r="D3481" s="133">
        <v>10408062</v>
      </c>
    </row>
    <row r="3482" spans="2:4">
      <c r="B3482" s="204" t="s">
        <v>3361</v>
      </c>
      <c r="C3482" s="133">
        <v>21215749</v>
      </c>
      <c r="D3482" s="133">
        <v>0</v>
      </c>
    </row>
    <row r="3483" spans="2:4">
      <c r="B3483" s="203" t="s">
        <v>3362</v>
      </c>
      <c r="C3483" s="133">
        <v>21215749</v>
      </c>
      <c r="D3483" s="133">
        <v>0</v>
      </c>
    </row>
    <row r="3484" spans="2:4">
      <c r="B3484" s="204" t="s">
        <v>1118</v>
      </c>
      <c r="C3484" s="133">
        <v>25651770</v>
      </c>
      <c r="D3484" s="133">
        <v>9999967.3100000005</v>
      </c>
    </row>
    <row r="3485" spans="2:4">
      <c r="B3485" s="203" t="s">
        <v>1119</v>
      </c>
      <c r="C3485" s="133">
        <v>25651770</v>
      </c>
      <c r="D3485" s="133">
        <v>9999967.3100000005</v>
      </c>
    </row>
    <row r="3486" spans="2:4">
      <c r="B3486" s="204" t="s">
        <v>2581</v>
      </c>
      <c r="C3486" s="133">
        <v>2323954</v>
      </c>
      <c r="D3486" s="133">
        <v>0</v>
      </c>
    </row>
    <row r="3487" spans="2:4">
      <c r="B3487" s="203" t="s">
        <v>2582</v>
      </c>
      <c r="C3487" s="133">
        <v>2323954</v>
      </c>
      <c r="D3487" s="133">
        <v>0</v>
      </c>
    </row>
    <row r="3488" spans="2:4">
      <c r="B3488" s="205" t="s">
        <v>283</v>
      </c>
      <c r="C3488" s="135">
        <v>0</v>
      </c>
      <c r="D3488" s="135">
        <v>112889249.70999999</v>
      </c>
    </row>
    <row r="3489" spans="2:4">
      <c r="B3489" s="204" t="s">
        <v>3619</v>
      </c>
      <c r="C3489" s="133">
        <v>0</v>
      </c>
      <c r="D3489" s="133">
        <v>112889249.70999999</v>
      </c>
    </row>
    <row r="3490" spans="2:4">
      <c r="B3490" s="203" t="s">
        <v>3618</v>
      </c>
      <c r="C3490" s="133">
        <v>0</v>
      </c>
      <c r="D3490" s="133">
        <v>112889249.70999999</v>
      </c>
    </row>
    <row r="3491" spans="2:4">
      <c r="B3491" s="206" t="s">
        <v>296</v>
      </c>
      <c r="C3491" s="133">
        <v>32680162768</v>
      </c>
      <c r="D3491" s="133">
        <v>9932909893.8600006</v>
      </c>
    </row>
    <row r="3492" spans="2:4">
      <c r="B3492" s="205" t="s">
        <v>281</v>
      </c>
      <c r="C3492" s="135">
        <v>19509391672</v>
      </c>
      <c r="D3492" s="135">
        <v>8110360637.4900007</v>
      </c>
    </row>
    <row r="3493" spans="2:4">
      <c r="B3493" s="204" t="s">
        <v>2920</v>
      </c>
      <c r="C3493" s="133">
        <v>16772660</v>
      </c>
      <c r="D3493" s="133">
        <v>0</v>
      </c>
    </row>
    <row r="3494" spans="2:4">
      <c r="B3494" s="203" t="s">
        <v>1390</v>
      </c>
      <c r="C3494" s="133">
        <v>12087770</v>
      </c>
      <c r="D3494" s="133">
        <v>0</v>
      </c>
    </row>
    <row r="3495" spans="2:4">
      <c r="B3495" s="203" t="s">
        <v>2409</v>
      </c>
      <c r="C3495" s="133">
        <v>4684890</v>
      </c>
      <c r="D3495" s="133">
        <v>0</v>
      </c>
    </row>
    <row r="3496" spans="2:4">
      <c r="B3496" s="204" t="s">
        <v>3061</v>
      </c>
      <c r="C3496" s="133">
        <v>97001045</v>
      </c>
      <c r="D3496" s="133">
        <v>0</v>
      </c>
    </row>
    <row r="3497" spans="2:4">
      <c r="B3497" s="203" t="s">
        <v>3062</v>
      </c>
      <c r="C3497" s="133">
        <v>97001045</v>
      </c>
      <c r="D3497" s="133">
        <v>0</v>
      </c>
    </row>
    <row r="3498" spans="2:4">
      <c r="B3498" s="204" t="s">
        <v>2921</v>
      </c>
      <c r="C3498" s="133">
        <v>727894513</v>
      </c>
      <c r="D3498" s="133">
        <v>987719434.41999996</v>
      </c>
    </row>
    <row r="3499" spans="2:4">
      <c r="B3499" s="203" t="s">
        <v>933</v>
      </c>
      <c r="C3499" s="133">
        <v>727894513</v>
      </c>
      <c r="D3499" s="133">
        <v>987719434.41999996</v>
      </c>
    </row>
    <row r="3500" spans="2:4">
      <c r="B3500" s="204" t="s">
        <v>4055</v>
      </c>
      <c r="C3500" s="133">
        <v>0</v>
      </c>
      <c r="D3500" s="133">
        <v>4722666.55</v>
      </c>
    </row>
    <row r="3501" spans="2:4">
      <c r="B3501" s="203" t="s">
        <v>4054</v>
      </c>
      <c r="C3501" s="133">
        <v>0</v>
      </c>
      <c r="D3501" s="133">
        <v>4722666.55</v>
      </c>
    </row>
    <row r="3502" spans="2:4">
      <c r="B3502" s="204" t="s">
        <v>2922</v>
      </c>
      <c r="C3502" s="133">
        <v>17444853</v>
      </c>
      <c r="D3502" s="133">
        <v>0</v>
      </c>
    </row>
    <row r="3503" spans="2:4">
      <c r="B3503" s="203" t="s">
        <v>1391</v>
      </c>
      <c r="C3503" s="133">
        <v>10833015</v>
      </c>
      <c r="D3503" s="133">
        <v>0</v>
      </c>
    </row>
    <row r="3504" spans="2:4">
      <c r="B3504" s="203" t="s">
        <v>2410</v>
      </c>
      <c r="C3504" s="133">
        <v>6611838</v>
      </c>
      <c r="D3504" s="133">
        <v>0</v>
      </c>
    </row>
    <row r="3505" spans="2:4">
      <c r="B3505" s="204" t="s">
        <v>586</v>
      </c>
      <c r="C3505" s="133">
        <v>82000000</v>
      </c>
      <c r="D3505" s="133">
        <v>22776952.879999999</v>
      </c>
    </row>
    <row r="3506" spans="2:4">
      <c r="B3506" s="203" t="s">
        <v>934</v>
      </c>
      <c r="C3506" s="133">
        <v>82000000</v>
      </c>
      <c r="D3506" s="133">
        <v>22776952.879999999</v>
      </c>
    </row>
    <row r="3507" spans="2:4">
      <c r="B3507" s="204" t="s">
        <v>2923</v>
      </c>
      <c r="C3507" s="133">
        <v>5702897166</v>
      </c>
      <c r="D3507" s="133">
        <v>638599621.2700001</v>
      </c>
    </row>
    <row r="3508" spans="2:4">
      <c r="B3508" s="203" t="s">
        <v>1120</v>
      </c>
      <c r="C3508" s="133">
        <v>5702897166</v>
      </c>
      <c r="D3508" s="133">
        <v>638599621.2700001</v>
      </c>
    </row>
    <row r="3509" spans="2:4">
      <c r="B3509" s="204" t="s">
        <v>2924</v>
      </c>
      <c r="C3509" s="133">
        <v>10833015</v>
      </c>
      <c r="D3509" s="133">
        <v>0</v>
      </c>
    </row>
    <row r="3510" spans="2:4">
      <c r="B3510" s="203" t="s">
        <v>1392</v>
      </c>
      <c r="C3510" s="133">
        <v>10833015</v>
      </c>
      <c r="D3510" s="133">
        <v>0</v>
      </c>
    </row>
    <row r="3511" spans="2:4">
      <c r="B3511" s="203" t="s">
        <v>3724</v>
      </c>
      <c r="C3511" s="133">
        <v>0</v>
      </c>
      <c r="D3511" s="133">
        <v>0</v>
      </c>
    </row>
    <row r="3512" spans="2:4">
      <c r="B3512" s="204" t="s">
        <v>3363</v>
      </c>
      <c r="C3512" s="133">
        <v>300000000</v>
      </c>
      <c r="D3512" s="133">
        <v>0</v>
      </c>
    </row>
    <row r="3513" spans="2:4">
      <c r="B3513" s="203" t="s">
        <v>3364</v>
      </c>
      <c r="C3513" s="133">
        <v>300000000</v>
      </c>
      <c r="D3513" s="133">
        <v>0</v>
      </c>
    </row>
    <row r="3514" spans="2:4">
      <c r="B3514" s="204" t="s">
        <v>587</v>
      </c>
      <c r="C3514" s="133">
        <v>222845527</v>
      </c>
      <c r="D3514" s="133">
        <v>1229811036.8499999</v>
      </c>
    </row>
    <row r="3515" spans="2:4">
      <c r="B3515" s="203" t="s">
        <v>936</v>
      </c>
      <c r="C3515" s="133">
        <v>222845527</v>
      </c>
      <c r="D3515" s="133">
        <v>1229811036.8499999</v>
      </c>
    </row>
    <row r="3516" spans="2:4">
      <c r="B3516" s="204" t="s">
        <v>2926</v>
      </c>
      <c r="C3516" s="133">
        <v>4510977</v>
      </c>
      <c r="D3516" s="133">
        <v>0</v>
      </c>
    </row>
    <row r="3517" spans="2:4">
      <c r="B3517" s="203" t="s">
        <v>1393</v>
      </c>
      <c r="C3517" s="133">
        <v>4510977</v>
      </c>
      <c r="D3517" s="133">
        <v>0</v>
      </c>
    </row>
    <row r="3518" spans="2:4">
      <c r="B3518" s="203" t="s">
        <v>3723</v>
      </c>
      <c r="C3518" s="133">
        <v>0</v>
      </c>
      <c r="D3518" s="133">
        <v>0</v>
      </c>
    </row>
    <row r="3519" spans="2:4">
      <c r="B3519" s="204" t="s">
        <v>588</v>
      </c>
      <c r="C3519" s="133">
        <v>1575154473</v>
      </c>
      <c r="D3519" s="133">
        <v>29932159.359999999</v>
      </c>
    </row>
    <row r="3520" spans="2:4">
      <c r="B3520" s="203" t="s">
        <v>937</v>
      </c>
      <c r="C3520" s="133">
        <v>1575154473</v>
      </c>
      <c r="D3520" s="133">
        <v>29932159.359999999</v>
      </c>
    </row>
    <row r="3521" spans="2:4">
      <c r="B3521" s="204" t="s">
        <v>2927</v>
      </c>
      <c r="C3521" s="133">
        <v>10833015</v>
      </c>
      <c r="D3521" s="133">
        <v>0</v>
      </c>
    </row>
    <row r="3522" spans="2:4">
      <c r="B3522" s="203" t="s">
        <v>1394</v>
      </c>
      <c r="C3522" s="133">
        <v>10833015</v>
      </c>
      <c r="D3522" s="133">
        <v>0</v>
      </c>
    </row>
    <row r="3523" spans="2:4">
      <c r="B3523" s="204" t="s">
        <v>2928</v>
      </c>
      <c r="C3523" s="133">
        <v>150000000</v>
      </c>
      <c r="D3523" s="133">
        <v>31649389.909999996</v>
      </c>
    </row>
    <row r="3524" spans="2:4">
      <c r="B3524" s="203" t="s">
        <v>938</v>
      </c>
      <c r="C3524" s="133">
        <v>150000000</v>
      </c>
      <c r="D3524" s="133">
        <v>31649389.909999996</v>
      </c>
    </row>
    <row r="3525" spans="2:4">
      <c r="B3525" s="204" t="s">
        <v>3557</v>
      </c>
      <c r="C3525" s="133">
        <v>0</v>
      </c>
      <c r="D3525" s="133">
        <v>26755506.609999999</v>
      </c>
    </row>
    <row r="3526" spans="2:4">
      <c r="B3526" s="203" t="s">
        <v>3556</v>
      </c>
      <c r="C3526" s="133">
        <v>0</v>
      </c>
      <c r="D3526" s="133">
        <v>26755506.609999999</v>
      </c>
    </row>
    <row r="3527" spans="2:4">
      <c r="B3527" s="204" t="s">
        <v>2929</v>
      </c>
      <c r="C3527" s="133">
        <v>10833015</v>
      </c>
      <c r="D3527" s="133">
        <v>0</v>
      </c>
    </row>
    <row r="3528" spans="2:4">
      <c r="B3528" s="203" t="s">
        <v>1395</v>
      </c>
      <c r="C3528" s="133">
        <v>10833015</v>
      </c>
      <c r="D3528" s="133">
        <v>0</v>
      </c>
    </row>
    <row r="3529" spans="2:4">
      <c r="B3529" s="203" t="s">
        <v>3722</v>
      </c>
      <c r="C3529" s="133">
        <v>0</v>
      </c>
      <c r="D3529" s="133">
        <v>0</v>
      </c>
    </row>
    <row r="3530" spans="2:4">
      <c r="B3530" s="204" t="s">
        <v>990</v>
      </c>
      <c r="C3530" s="133">
        <v>12633085</v>
      </c>
      <c r="D3530" s="133">
        <v>0</v>
      </c>
    </row>
    <row r="3531" spans="2:4">
      <c r="B3531" s="203" t="s">
        <v>991</v>
      </c>
      <c r="C3531" s="133">
        <v>12633085</v>
      </c>
      <c r="D3531" s="133">
        <v>0</v>
      </c>
    </row>
    <row r="3532" spans="2:4">
      <c r="B3532" s="204" t="s">
        <v>2930</v>
      </c>
      <c r="C3532" s="133">
        <v>6437925</v>
      </c>
      <c r="D3532" s="133">
        <v>0</v>
      </c>
    </row>
    <row r="3533" spans="2:4">
      <c r="B3533" s="203" t="s">
        <v>1396</v>
      </c>
      <c r="C3533" s="133">
        <v>6437925</v>
      </c>
      <c r="D3533" s="133">
        <v>0</v>
      </c>
    </row>
    <row r="3534" spans="2:4">
      <c r="B3534" s="204" t="s">
        <v>2931</v>
      </c>
      <c r="C3534" s="133">
        <v>3354826</v>
      </c>
      <c r="D3534" s="133">
        <v>27529159.609999999</v>
      </c>
    </row>
    <row r="3535" spans="2:4">
      <c r="B3535" s="203" t="s">
        <v>939</v>
      </c>
      <c r="C3535" s="133">
        <v>3354826</v>
      </c>
      <c r="D3535" s="133">
        <v>27529159.609999999</v>
      </c>
    </row>
    <row r="3536" spans="2:4">
      <c r="B3536" s="204" t="s">
        <v>2932</v>
      </c>
      <c r="C3536" s="133">
        <v>3485185</v>
      </c>
      <c r="D3536" s="133">
        <v>1590121.19</v>
      </c>
    </row>
    <row r="3537" spans="2:4">
      <c r="B3537" s="203" t="s">
        <v>1067</v>
      </c>
      <c r="C3537" s="133">
        <v>3485185</v>
      </c>
      <c r="D3537" s="133">
        <v>1590121.19</v>
      </c>
    </row>
    <row r="3538" spans="2:4">
      <c r="B3538" s="204" t="s">
        <v>3555</v>
      </c>
      <c r="C3538" s="133">
        <v>0</v>
      </c>
      <c r="D3538" s="133">
        <v>832387461</v>
      </c>
    </row>
    <row r="3539" spans="2:4">
      <c r="B3539" s="203" t="s">
        <v>3554</v>
      </c>
      <c r="C3539" s="133">
        <v>0</v>
      </c>
      <c r="D3539" s="133">
        <v>832387461</v>
      </c>
    </row>
    <row r="3540" spans="2:4">
      <c r="B3540" s="204" t="s">
        <v>3553</v>
      </c>
      <c r="C3540" s="133">
        <v>0</v>
      </c>
      <c r="D3540" s="133">
        <v>0</v>
      </c>
    </row>
    <row r="3541" spans="2:4">
      <c r="B3541" s="203" t="s">
        <v>3552</v>
      </c>
      <c r="C3541" s="133">
        <v>0</v>
      </c>
      <c r="D3541" s="133">
        <v>0</v>
      </c>
    </row>
    <row r="3542" spans="2:4">
      <c r="B3542" s="204" t="s">
        <v>2933</v>
      </c>
      <c r="C3542" s="133">
        <v>10833015</v>
      </c>
      <c r="D3542" s="133">
        <v>0</v>
      </c>
    </row>
    <row r="3543" spans="2:4">
      <c r="B3543" s="203" t="s">
        <v>1397</v>
      </c>
      <c r="C3543" s="133">
        <v>10833015</v>
      </c>
      <c r="D3543" s="133">
        <v>0</v>
      </c>
    </row>
    <row r="3544" spans="2:4">
      <c r="B3544" s="204" t="s">
        <v>589</v>
      </c>
      <c r="C3544" s="133">
        <v>17601543</v>
      </c>
      <c r="D3544" s="133">
        <v>0</v>
      </c>
    </row>
    <row r="3545" spans="2:4">
      <c r="B3545" s="203" t="s">
        <v>940</v>
      </c>
      <c r="C3545" s="133">
        <v>17601543</v>
      </c>
      <c r="D3545" s="133">
        <v>0</v>
      </c>
    </row>
    <row r="3546" spans="2:4">
      <c r="B3546" s="204" t="s">
        <v>3551</v>
      </c>
      <c r="C3546" s="133">
        <v>0</v>
      </c>
      <c r="D3546" s="133">
        <v>0</v>
      </c>
    </row>
    <row r="3547" spans="2:4">
      <c r="B3547" s="203" t="s">
        <v>3550</v>
      </c>
      <c r="C3547" s="133">
        <v>0</v>
      </c>
      <c r="D3547" s="133">
        <v>0</v>
      </c>
    </row>
    <row r="3548" spans="2:4">
      <c r="B3548" s="204" t="s">
        <v>4053</v>
      </c>
      <c r="C3548" s="133">
        <v>0</v>
      </c>
      <c r="D3548" s="133">
        <v>0</v>
      </c>
    </row>
    <row r="3549" spans="2:4">
      <c r="B3549" s="203" t="s">
        <v>4052</v>
      </c>
      <c r="C3549" s="133">
        <v>0</v>
      </c>
      <c r="D3549" s="133">
        <v>0</v>
      </c>
    </row>
    <row r="3550" spans="2:4">
      <c r="B3550" s="204" t="s">
        <v>590</v>
      </c>
      <c r="C3550" s="133">
        <v>1785166726</v>
      </c>
      <c r="D3550" s="133">
        <v>973029170.63999999</v>
      </c>
    </row>
    <row r="3551" spans="2:4">
      <c r="B3551" s="203" t="s">
        <v>941</v>
      </c>
      <c r="C3551" s="133">
        <v>11406726</v>
      </c>
      <c r="D3551" s="133">
        <v>106110200.62</v>
      </c>
    </row>
    <row r="3552" spans="2:4">
      <c r="B3552" s="203" t="s">
        <v>3365</v>
      </c>
      <c r="C3552" s="133">
        <v>1773760000</v>
      </c>
      <c r="D3552" s="133">
        <v>866918970.01999998</v>
      </c>
    </row>
    <row r="3553" spans="2:4">
      <c r="B3553" s="204" t="s">
        <v>3366</v>
      </c>
      <c r="C3553" s="133">
        <v>154240000</v>
      </c>
      <c r="D3553" s="133">
        <v>0</v>
      </c>
    </row>
    <row r="3554" spans="2:4">
      <c r="B3554" s="203" t="s">
        <v>3365</v>
      </c>
      <c r="C3554" s="133">
        <v>154240000</v>
      </c>
      <c r="D3554" s="133">
        <v>0</v>
      </c>
    </row>
    <row r="3555" spans="2:4">
      <c r="B3555" s="204" t="s">
        <v>3617</v>
      </c>
      <c r="C3555" s="133">
        <v>0</v>
      </c>
      <c r="D3555" s="133">
        <v>194547</v>
      </c>
    </row>
    <row r="3556" spans="2:4">
      <c r="B3556" s="203" t="s">
        <v>3616</v>
      </c>
      <c r="C3556" s="133">
        <v>0</v>
      </c>
      <c r="D3556" s="133">
        <v>194547</v>
      </c>
    </row>
    <row r="3557" spans="2:4">
      <c r="B3557" s="204" t="s">
        <v>2934</v>
      </c>
      <c r="C3557" s="133">
        <v>6437925</v>
      </c>
      <c r="D3557" s="133">
        <v>0</v>
      </c>
    </row>
    <row r="3558" spans="2:4">
      <c r="B3558" s="203" t="s">
        <v>1398</v>
      </c>
      <c r="C3558" s="133">
        <v>6437925</v>
      </c>
      <c r="D3558" s="133">
        <v>0</v>
      </c>
    </row>
    <row r="3559" spans="2:4">
      <c r="B3559" s="204" t="s">
        <v>1399</v>
      </c>
      <c r="C3559" s="133">
        <v>6437925</v>
      </c>
      <c r="D3559" s="133">
        <v>0</v>
      </c>
    </row>
    <row r="3560" spans="2:4">
      <c r="B3560" s="203" t="s">
        <v>1400</v>
      </c>
      <c r="C3560" s="133">
        <v>6437925</v>
      </c>
      <c r="D3560" s="133">
        <v>0</v>
      </c>
    </row>
    <row r="3561" spans="2:4">
      <c r="B3561" s="204" t="s">
        <v>2935</v>
      </c>
      <c r="C3561" s="133">
        <v>10833015</v>
      </c>
      <c r="D3561" s="133">
        <v>0</v>
      </c>
    </row>
    <row r="3562" spans="2:4">
      <c r="B3562" s="203" t="s">
        <v>1401</v>
      </c>
      <c r="C3562" s="133">
        <v>10833015</v>
      </c>
      <c r="D3562" s="133">
        <v>0</v>
      </c>
    </row>
    <row r="3563" spans="2:4">
      <c r="B3563" s="204" t="s">
        <v>3549</v>
      </c>
      <c r="C3563" s="133">
        <v>0</v>
      </c>
      <c r="D3563" s="133">
        <v>0</v>
      </c>
    </row>
    <row r="3564" spans="2:4">
      <c r="B3564" s="203" t="s">
        <v>3548</v>
      </c>
      <c r="C3564" s="133">
        <v>0</v>
      </c>
      <c r="D3564" s="133">
        <v>0</v>
      </c>
    </row>
    <row r="3565" spans="2:4">
      <c r="B3565" s="204" t="s">
        <v>4039</v>
      </c>
      <c r="C3565" s="133">
        <v>0</v>
      </c>
      <c r="D3565" s="133">
        <v>21588162.739999998</v>
      </c>
    </row>
    <row r="3566" spans="2:4">
      <c r="B3566" s="203" t="s">
        <v>4038</v>
      </c>
      <c r="C3566" s="133">
        <v>0</v>
      </c>
      <c r="D3566" s="133">
        <v>21588162.739999998</v>
      </c>
    </row>
    <row r="3567" spans="2:4">
      <c r="B3567" s="204" t="s">
        <v>591</v>
      </c>
      <c r="C3567" s="133">
        <v>18241063</v>
      </c>
      <c r="D3567" s="133">
        <v>28776456.059999999</v>
      </c>
    </row>
    <row r="3568" spans="2:4">
      <c r="B3568" s="203" t="s">
        <v>942</v>
      </c>
      <c r="C3568" s="133">
        <v>18241063</v>
      </c>
      <c r="D3568" s="133">
        <v>28776456.059999999</v>
      </c>
    </row>
    <row r="3569" spans="2:4">
      <c r="B3569" s="204" t="s">
        <v>2936</v>
      </c>
      <c r="C3569" s="133">
        <v>6437925</v>
      </c>
      <c r="D3569" s="133">
        <v>0</v>
      </c>
    </row>
    <row r="3570" spans="2:4">
      <c r="B3570" s="203" t="s">
        <v>1402</v>
      </c>
      <c r="C3570" s="133">
        <v>6437925</v>
      </c>
      <c r="D3570" s="133">
        <v>0</v>
      </c>
    </row>
    <row r="3571" spans="2:4">
      <c r="B3571" s="204" t="s">
        <v>592</v>
      </c>
      <c r="C3571" s="133">
        <v>11418688</v>
      </c>
      <c r="D3571" s="133">
        <v>9406956.0199999996</v>
      </c>
    </row>
    <row r="3572" spans="2:4">
      <c r="B3572" s="203" t="s">
        <v>943</v>
      </c>
      <c r="C3572" s="133">
        <v>11418688</v>
      </c>
      <c r="D3572" s="133">
        <v>9406956.0199999996</v>
      </c>
    </row>
    <row r="3573" spans="2:4">
      <c r="B3573" s="204" t="s">
        <v>2937</v>
      </c>
      <c r="C3573" s="133">
        <v>22462683</v>
      </c>
      <c r="D3573" s="133">
        <v>1127173.32</v>
      </c>
    </row>
    <row r="3574" spans="2:4">
      <c r="B3574" s="203" t="s">
        <v>992</v>
      </c>
      <c r="C3574" s="133">
        <v>22462683</v>
      </c>
      <c r="D3574" s="133">
        <v>1127173.32</v>
      </c>
    </row>
    <row r="3575" spans="2:4">
      <c r="B3575" s="204" t="s">
        <v>1403</v>
      </c>
      <c r="C3575" s="133">
        <v>6437925</v>
      </c>
      <c r="D3575" s="133">
        <v>0</v>
      </c>
    </row>
    <row r="3576" spans="2:4">
      <c r="B3576" s="203" t="s">
        <v>1404</v>
      </c>
      <c r="C3576" s="133">
        <v>6437925</v>
      </c>
      <c r="D3576" s="133">
        <v>0</v>
      </c>
    </row>
    <row r="3577" spans="2:4">
      <c r="B3577" s="204" t="s">
        <v>3547</v>
      </c>
      <c r="C3577" s="133">
        <v>0</v>
      </c>
      <c r="D3577" s="133">
        <v>0</v>
      </c>
    </row>
    <row r="3578" spans="2:4">
      <c r="B3578" s="203" t="s">
        <v>3546</v>
      </c>
      <c r="C3578" s="133">
        <v>0</v>
      </c>
      <c r="D3578" s="133">
        <v>0</v>
      </c>
    </row>
    <row r="3579" spans="2:4">
      <c r="B3579" s="204" t="s">
        <v>2938</v>
      </c>
      <c r="C3579" s="133">
        <v>4510977</v>
      </c>
      <c r="D3579" s="133">
        <v>0</v>
      </c>
    </row>
    <row r="3580" spans="2:4">
      <c r="B3580" s="203" t="s">
        <v>1405</v>
      </c>
      <c r="C3580" s="133">
        <v>4510977</v>
      </c>
      <c r="D3580" s="133">
        <v>0</v>
      </c>
    </row>
    <row r="3581" spans="2:4">
      <c r="B3581" s="204" t="s">
        <v>3545</v>
      </c>
      <c r="C3581" s="133">
        <v>0</v>
      </c>
      <c r="D3581" s="133">
        <v>0</v>
      </c>
    </row>
    <row r="3582" spans="2:4">
      <c r="B3582" s="203" t="s">
        <v>3544</v>
      </c>
      <c r="C3582" s="133">
        <v>0</v>
      </c>
      <c r="D3582" s="133">
        <v>0</v>
      </c>
    </row>
    <row r="3583" spans="2:4">
      <c r="B3583" s="204" t="s">
        <v>1406</v>
      </c>
      <c r="C3583" s="133">
        <v>4510977</v>
      </c>
      <c r="D3583" s="133">
        <v>0</v>
      </c>
    </row>
    <row r="3584" spans="2:4">
      <c r="B3584" s="203" t="s">
        <v>1407</v>
      </c>
      <c r="C3584" s="133">
        <v>4510977</v>
      </c>
      <c r="D3584" s="133">
        <v>0</v>
      </c>
    </row>
    <row r="3585" spans="2:4">
      <c r="B3585" s="204" t="s">
        <v>1408</v>
      </c>
      <c r="C3585" s="133">
        <v>6437925</v>
      </c>
      <c r="D3585" s="133">
        <v>0</v>
      </c>
    </row>
    <row r="3586" spans="2:4">
      <c r="B3586" s="203" t="s">
        <v>1409</v>
      </c>
      <c r="C3586" s="133">
        <v>6437925</v>
      </c>
      <c r="D3586" s="133">
        <v>0</v>
      </c>
    </row>
    <row r="3587" spans="2:4">
      <c r="B3587" s="204" t="s">
        <v>2939</v>
      </c>
      <c r="C3587" s="133">
        <v>6437925</v>
      </c>
      <c r="D3587" s="133">
        <v>0</v>
      </c>
    </row>
    <row r="3588" spans="2:4">
      <c r="B3588" s="203" t="s">
        <v>1410</v>
      </c>
      <c r="C3588" s="133">
        <v>6437925</v>
      </c>
      <c r="D3588" s="133">
        <v>0</v>
      </c>
    </row>
    <row r="3589" spans="2:4">
      <c r="B3589" s="204" t="s">
        <v>593</v>
      </c>
      <c r="C3589" s="133">
        <v>92618441</v>
      </c>
      <c r="D3589" s="133">
        <v>0</v>
      </c>
    </row>
    <row r="3590" spans="2:4">
      <c r="B3590" s="203" t="s">
        <v>944</v>
      </c>
      <c r="C3590" s="133">
        <v>92618441</v>
      </c>
      <c r="D3590" s="133">
        <v>0</v>
      </c>
    </row>
    <row r="3591" spans="2:4">
      <c r="B3591" s="204" t="s">
        <v>2940</v>
      </c>
      <c r="C3591" s="133">
        <v>6437925</v>
      </c>
      <c r="D3591" s="133">
        <v>0</v>
      </c>
    </row>
    <row r="3592" spans="2:4">
      <c r="B3592" s="203" t="s">
        <v>1411</v>
      </c>
      <c r="C3592" s="133">
        <v>6437925</v>
      </c>
      <c r="D3592" s="133">
        <v>0</v>
      </c>
    </row>
    <row r="3593" spans="2:4">
      <c r="B3593" s="204" t="s">
        <v>1048</v>
      </c>
      <c r="C3593" s="133">
        <v>17110090</v>
      </c>
      <c r="D3593" s="133">
        <v>275000000</v>
      </c>
    </row>
    <row r="3594" spans="2:4">
      <c r="B3594" s="203" t="s">
        <v>1049</v>
      </c>
      <c r="C3594" s="133">
        <v>17110090</v>
      </c>
      <c r="D3594" s="133">
        <v>275000000</v>
      </c>
    </row>
    <row r="3595" spans="2:4">
      <c r="B3595" s="204" t="s">
        <v>1412</v>
      </c>
      <c r="C3595" s="133">
        <v>6437925</v>
      </c>
      <c r="D3595" s="133">
        <v>0</v>
      </c>
    </row>
    <row r="3596" spans="2:4">
      <c r="B3596" s="203" t="s">
        <v>1413</v>
      </c>
      <c r="C3596" s="133">
        <v>6437925</v>
      </c>
      <c r="D3596" s="133">
        <v>0</v>
      </c>
    </row>
    <row r="3597" spans="2:4">
      <c r="B3597" s="204" t="s">
        <v>3543</v>
      </c>
      <c r="C3597" s="133">
        <v>0</v>
      </c>
      <c r="D3597" s="133">
        <v>0</v>
      </c>
    </row>
    <row r="3598" spans="2:4">
      <c r="B3598" s="203" t="s">
        <v>3542</v>
      </c>
      <c r="C3598" s="133">
        <v>0</v>
      </c>
      <c r="D3598" s="133">
        <v>0</v>
      </c>
    </row>
    <row r="3599" spans="2:4">
      <c r="B3599" s="204" t="s">
        <v>2941</v>
      </c>
      <c r="C3599" s="133">
        <v>4684890</v>
      </c>
      <c r="D3599" s="133">
        <v>1113016.44</v>
      </c>
    </row>
    <row r="3600" spans="2:4">
      <c r="B3600" s="203" t="s">
        <v>2411</v>
      </c>
      <c r="C3600" s="133">
        <v>4684890</v>
      </c>
      <c r="D3600" s="133">
        <v>1113016.44</v>
      </c>
    </row>
    <row r="3601" spans="2:4">
      <c r="B3601" s="204" t="s">
        <v>3615</v>
      </c>
      <c r="C3601" s="133">
        <v>0</v>
      </c>
      <c r="D3601" s="133">
        <v>1001153.13</v>
      </c>
    </row>
    <row r="3602" spans="2:4">
      <c r="B3602" s="203" t="s">
        <v>3614</v>
      </c>
      <c r="C3602" s="133">
        <v>0</v>
      </c>
      <c r="D3602" s="133">
        <v>1001153.13</v>
      </c>
    </row>
    <row r="3603" spans="2:4">
      <c r="B3603" s="204" t="s">
        <v>2942</v>
      </c>
      <c r="C3603" s="133">
        <v>11006928</v>
      </c>
      <c r="D3603" s="133">
        <v>2456920.17</v>
      </c>
    </row>
    <row r="3604" spans="2:4">
      <c r="B3604" s="203" t="s">
        <v>2412</v>
      </c>
      <c r="C3604" s="133">
        <v>11006928</v>
      </c>
      <c r="D3604" s="133">
        <v>2456920.17</v>
      </c>
    </row>
    <row r="3605" spans="2:4">
      <c r="B3605" s="204" t="s">
        <v>594</v>
      </c>
      <c r="C3605" s="133">
        <v>199706213</v>
      </c>
      <c r="D3605" s="133">
        <v>159706213</v>
      </c>
    </row>
    <row r="3606" spans="2:4">
      <c r="B3606" s="203" t="s">
        <v>945</v>
      </c>
      <c r="C3606" s="133">
        <v>199706213</v>
      </c>
      <c r="D3606" s="133">
        <v>159706213</v>
      </c>
    </row>
    <row r="3607" spans="2:4">
      <c r="B3607" s="204" t="s">
        <v>3367</v>
      </c>
      <c r="C3607" s="133">
        <v>74857109</v>
      </c>
      <c r="D3607" s="133">
        <v>0</v>
      </c>
    </row>
    <row r="3608" spans="2:4">
      <c r="B3608" s="203" t="s">
        <v>3368</v>
      </c>
      <c r="C3608" s="133">
        <v>74857109</v>
      </c>
      <c r="D3608" s="133">
        <v>0</v>
      </c>
    </row>
    <row r="3609" spans="2:4">
      <c r="B3609" s="204" t="s">
        <v>2413</v>
      </c>
      <c r="C3609" s="133">
        <v>11006928</v>
      </c>
      <c r="D3609" s="133">
        <v>2456920.17</v>
      </c>
    </row>
    <row r="3610" spans="2:4">
      <c r="B3610" s="203" t="s">
        <v>2414</v>
      </c>
      <c r="C3610" s="133">
        <v>11006928</v>
      </c>
      <c r="D3610" s="133">
        <v>2456920.17</v>
      </c>
    </row>
    <row r="3611" spans="2:4">
      <c r="B3611" s="204" t="s">
        <v>2415</v>
      </c>
      <c r="C3611" s="133">
        <v>11006928</v>
      </c>
      <c r="D3611" s="133">
        <v>2456920.17</v>
      </c>
    </row>
    <row r="3612" spans="2:4">
      <c r="B3612" s="203" t="s">
        <v>2416</v>
      </c>
      <c r="C3612" s="133">
        <v>11006928</v>
      </c>
      <c r="D3612" s="133">
        <v>2456920.17</v>
      </c>
    </row>
    <row r="3613" spans="2:4">
      <c r="B3613" s="204" t="s">
        <v>2417</v>
      </c>
      <c r="C3613" s="133">
        <v>11006928</v>
      </c>
      <c r="D3613" s="133">
        <v>2416049.58</v>
      </c>
    </row>
    <row r="3614" spans="2:4">
      <c r="B3614" s="203" t="s">
        <v>2418</v>
      </c>
      <c r="C3614" s="133">
        <v>11006928</v>
      </c>
      <c r="D3614" s="133">
        <v>2416049.58</v>
      </c>
    </row>
    <row r="3615" spans="2:4">
      <c r="B3615" s="204" t="s">
        <v>2419</v>
      </c>
      <c r="C3615" s="133">
        <v>4684890</v>
      </c>
      <c r="D3615" s="133">
        <v>1098624.25</v>
      </c>
    </row>
    <row r="3616" spans="2:4">
      <c r="B3616" s="203" t="s">
        <v>2420</v>
      </c>
      <c r="C3616" s="133">
        <v>4684890</v>
      </c>
      <c r="D3616" s="133">
        <v>1098624.25</v>
      </c>
    </row>
    <row r="3617" spans="2:4">
      <c r="B3617" s="204" t="s">
        <v>2421</v>
      </c>
      <c r="C3617" s="133">
        <v>6611838</v>
      </c>
      <c r="D3617" s="133">
        <v>1566964.28</v>
      </c>
    </row>
    <row r="3618" spans="2:4">
      <c r="B3618" s="203" t="s">
        <v>2422</v>
      </c>
      <c r="C3618" s="133">
        <v>6611838</v>
      </c>
      <c r="D3618" s="133">
        <v>1566964.28</v>
      </c>
    </row>
    <row r="3619" spans="2:4">
      <c r="B3619" s="204" t="s">
        <v>2423</v>
      </c>
      <c r="C3619" s="133">
        <v>11006928</v>
      </c>
      <c r="D3619" s="133">
        <v>2414049.5699999998</v>
      </c>
    </row>
    <row r="3620" spans="2:4">
      <c r="B3620" s="203" t="s">
        <v>2424</v>
      </c>
      <c r="C3620" s="133">
        <v>11006928</v>
      </c>
      <c r="D3620" s="133">
        <v>2414049.5699999998</v>
      </c>
    </row>
    <row r="3621" spans="2:4">
      <c r="B3621" s="204" t="s">
        <v>2425</v>
      </c>
      <c r="C3621" s="133">
        <v>6611838</v>
      </c>
      <c r="D3621" s="133">
        <v>0</v>
      </c>
    </row>
    <row r="3622" spans="2:4">
      <c r="B3622" s="203" t="s">
        <v>2426</v>
      </c>
      <c r="C3622" s="133">
        <v>6611838</v>
      </c>
      <c r="D3622" s="133">
        <v>0</v>
      </c>
    </row>
    <row r="3623" spans="2:4">
      <c r="B3623" s="204" t="s">
        <v>2943</v>
      </c>
      <c r="C3623" s="133">
        <v>11006928</v>
      </c>
      <c r="D3623" s="133">
        <v>0</v>
      </c>
    </row>
    <row r="3624" spans="2:4">
      <c r="B3624" s="203" t="s">
        <v>2427</v>
      </c>
      <c r="C3624" s="133">
        <v>11006928</v>
      </c>
      <c r="D3624" s="133">
        <v>0</v>
      </c>
    </row>
    <row r="3625" spans="2:4">
      <c r="B3625" s="204" t="s">
        <v>595</v>
      </c>
      <c r="C3625" s="133">
        <v>24381031</v>
      </c>
      <c r="D3625" s="133">
        <v>554316.18999999994</v>
      </c>
    </row>
    <row r="3626" spans="2:4">
      <c r="B3626" s="203" t="s">
        <v>946</v>
      </c>
      <c r="C3626" s="133">
        <v>24381031</v>
      </c>
      <c r="D3626" s="133">
        <v>554316.18999999994</v>
      </c>
    </row>
    <row r="3627" spans="2:4">
      <c r="B3627" s="204" t="s">
        <v>2944</v>
      </c>
      <c r="C3627" s="133">
        <v>11006928</v>
      </c>
      <c r="D3627" s="133">
        <v>0</v>
      </c>
    </row>
    <row r="3628" spans="2:4">
      <c r="B3628" s="203" t="s">
        <v>2428</v>
      </c>
      <c r="C3628" s="133">
        <v>11006928</v>
      </c>
      <c r="D3628" s="133">
        <v>0</v>
      </c>
    </row>
    <row r="3629" spans="2:4">
      <c r="B3629" s="204" t="s">
        <v>1046</v>
      </c>
      <c r="C3629" s="133">
        <v>13190276</v>
      </c>
      <c r="D3629" s="133">
        <v>13535873.42</v>
      </c>
    </row>
    <row r="3630" spans="2:4">
      <c r="B3630" s="203" t="s">
        <v>1047</v>
      </c>
      <c r="C3630" s="133">
        <v>13190276</v>
      </c>
      <c r="D3630" s="133">
        <v>13535873.42</v>
      </c>
    </row>
    <row r="3631" spans="2:4">
      <c r="B3631" s="204" t="s">
        <v>2429</v>
      </c>
      <c r="C3631" s="133">
        <v>11006928</v>
      </c>
      <c r="D3631" s="133">
        <v>0</v>
      </c>
    </row>
    <row r="3632" spans="2:4">
      <c r="B3632" s="203" t="s">
        <v>2430</v>
      </c>
      <c r="C3632" s="133">
        <v>11006928</v>
      </c>
      <c r="D3632" s="133">
        <v>0</v>
      </c>
    </row>
    <row r="3633" spans="2:4">
      <c r="B3633" s="204" t="s">
        <v>2945</v>
      </c>
      <c r="C3633" s="133">
        <v>4684890</v>
      </c>
      <c r="D3633" s="133">
        <v>0</v>
      </c>
    </row>
    <row r="3634" spans="2:4">
      <c r="B3634" s="203" t="s">
        <v>2431</v>
      </c>
      <c r="C3634" s="133">
        <v>4684890</v>
      </c>
      <c r="D3634" s="133">
        <v>0</v>
      </c>
    </row>
    <row r="3635" spans="2:4">
      <c r="B3635" s="204" t="s">
        <v>596</v>
      </c>
      <c r="C3635" s="133">
        <v>74458482</v>
      </c>
      <c r="D3635" s="133">
        <v>50035246.280000001</v>
      </c>
    </row>
    <row r="3636" spans="2:4">
      <c r="B3636" s="203" t="s">
        <v>947</v>
      </c>
      <c r="C3636" s="133">
        <v>74458482</v>
      </c>
      <c r="D3636" s="133">
        <v>50035246.280000001</v>
      </c>
    </row>
    <row r="3637" spans="2:4">
      <c r="B3637" s="204" t="s">
        <v>2946</v>
      </c>
      <c r="C3637" s="133">
        <v>11006928</v>
      </c>
      <c r="D3637" s="133">
        <v>0</v>
      </c>
    </row>
    <row r="3638" spans="2:4">
      <c r="B3638" s="203" t="s">
        <v>2432</v>
      </c>
      <c r="C3638" s="133">
        <v>11006928</v>
      </c>
      <c r="D3638" s="133">
        <v>0</v>
      </c>
    </row>
    <row r="3639" spans="2:4">
      <c r="B3639" s="204" t="s">
        <v>2433</v>
      </c>
      <c r="C3639" s="133">
        <v>4684890</v>
      </c>
      <c r="D3639" s="133">
        <v>0</v>
      </c>
    </row>
    <row r="3640" spans="2:4">
      <c r="B3640" s="203" t="s">
        <v>2434</v>
      </c>
      <c r="C3640" s="133">
        <v>4684890</v>
      </c>
      <c r="D3640" s="133">
        <v>0</v>
      </c>
    </row>
    <row r="3641" spans="2:4">
      <c r="B3641" s="204" t="s">
        <v>2435</v>
      </c>
      <c r="C3641" s="133">
        <v>11006928</v>
      </c>
      <c r="D3641" s="133">
        <v>0</v>
      </c>
    </row>
    <row r="3642" spans="2:4">
      <c r="B3642" s="203" t="s">
        <v>2436</v>
      </c>
      <c r="C3642" s="133">
        <v>11006928</v>
      </c>
      <c r="D3642" s="133">
        <v>0</v>
      </c>
    </row>
    <row r="3643" spans="2:4">
      <c r="B3643" s="204" t="s">
        <v>2947</v>
      </c>
      <c r="C3643" s="133">
        <v>11006928</v>
      </c>
      <c r="D3643" s="133">
        <v>0</v>
      </c>
    </row>
    <row r="3644" spans="2:4">
      <c r="B3644" s="203" t="s">
        <v>2437</v>
      </c>
      <c r="C3644" s="133">
        <v>11006928</v>
      </c>
      <c r="D3644" s="133">
        <v>0</v>
      </c>
    </row>
    <row r="3645" spans="2:4">
      <c r="B3645" s="204" t="s">
        <v>993</v>
      </c>
      <c r="C3645" s="133">
        <v>11213</v>
      </c>
      <c r="D3645" s="133">
        <v>0</v>
      </c>
    </row>
    <row r="3646" spans="2:4">
      <c r="B3646" s="203" t="s">
        <v>994</v>
      </c>
      <c r="C3646" s="133">
        <v>11213</v>
      </c>
      <c r="D3646" s="133">
        <v>0</v>
      </c>
    </row>
    <row r="3647" spans="2:4">
      <c r="B3647" s="204" t="s">
        <v>2948</v>
      </c>
      <c r="C3647" s="133">
        <v>11006928</v>
      </c>
      <c r="D3647" s="133">
        <v>0</v>
      </c>
    </row>
    <row r="3648" spans="2:4">
      <c r="B3648" s="203" t="s">
        <v>2438</v>
      </c>
      <c r="C3648" s="133">
        <v>11006928</v>
      </c>
      <c r="D3648" s="133">
        <v>0</v>
      </c>
    </row>
    <row r="3649" spans="2:4">
      <c r="B3649" s="204" t="s">
        <v>597</v>
      </c>
      <c r="C3649" s="133">
        <v>116733064</v>
      </c>
      <c r="D3649" s="133">
        <v>32567630.5</v>
      </c>
    </row>
    <row r="3650" spans="2:4">
      <c r="B3650" s="203" t="s">
        <v>948</v>
      </c>
      <c r="C3650" s="133">
        <v>116733064</v>
      </c>
      <c r="D3650" s="133">
        <v>32567630.5</v>
      </c>
    </row>
    <row r="3651" spans="2:4">
      <c r="B3651" s="204" t="s">
        <v>2439</v>
      </c>
      <c r="C3651" s="133">
        <v>4684890</v>
      </c>
      <c r="D3651" s="133">
        <v>1054096.3400000001</v>
      </c>
    </row>
    <row r="3652" spans="2:4">
      <c r="B3652" s="203" t="s">
        <v>2440</v>
      </c>
      <c r="C3652" s="133">
        <v>4684890</v>
      </c>
      <c r="D3652" s="133">
        <v>1054096.3400000001</v>
      </c>
    </row>
    <row r="3653" spans="2:4">
      <c r="B3653" s="204" t="s">
        <v>3065</v>
      </c>
      <c r="C3653" s="133">
        <v>67635236</v>
      </c>
      <c r="D3653" s="133">
        <v>8021512.0199999996</v>
      </c>
    </row>
    <row r="3654" spans="2:4">
      <c r="B3654" s="203" t="s">
        <v>3066</v>
      </c>
      <c r="C3654" s="133">
        <v>67635236</v>
      </c>
      <c r="D3654" s="133">
        <v>8021512.0199999996</v>
      </c>
    </row>
    <row r="3655" spans="2:4">
      <c r="B3655" s="204" t="s">
        <v>2441</v>
      </c>
      <c r="C3655" s="133">
        <v>11006928</v>
      </c>
      <c r="D3655" s="133">
        <v>2476557.5</v>
      </c>
    </row>
    <row r="3656" spans="2:4">
      <c r="B3656" s="203" t="s">
        <v>2442</v>
      </c>
      <c r="C3656" s="133">
        <v>11006928</v>
      </c>
      <c r="D3656" s="133">
        <v>2476557.5</v>
      </c>
    </row>
    <row r="3657" spans="2:4">
      <c r="B3657" s="204" t="s">
        <v>2519</v>
      </c>
      <c r="C3657" s="133">
        <v>6611838</v>
      </c>
      <c r="D3657" s="133">
        <v>1487662.46</v>
      </c>
    </row>
    <row r="3658" spans="2:4">
      <c r="B3658" s="203" t="s">
        <v>2520</v>
      </c>
      <c r="C3658" s="133">
        <v>6611838</v>
      </c>
      <c r="D3658" s="133">
        <v>1487662.46</v>
      </c>
    </row>
    <row r="3659" spans="2:4">
      <c r="B3659" s="204" t="s">
        <v>2521</v>
      </c>
      <c r="C3659" s="133">
        <v>6611838</v>
      </c>
      <c r="D3659" s="133">
        <v>1487662.47</v>
      </c>
    </row>
    <row r="3660" spans="2:4">
      <c r="B3660" s="203" t="s">
        <v>2522</v>
      </c>
      <c r="C3660" s="133">
        <v>6611838</v>
      </c>
      <c r="D3660" s="133">
        <v>1487662.47</v>
      </c>
    </row>
    <row r="3661" spans="2:4">
      <c r="B3661" s="204" t="s">
        <v>3369</v>
      </c>
      <c r="C3661" s="133">
        <v>12785348</v>
      </c>
      <c r="D3661" s="133">
        <v>0</v>
      </c>
    </row>
    <row r="3662" spans="2:4">
      <c r="B3662" s="203" t="s">
        <v>2586</v>
      </c>
      <c r="C3662" s="133">
        <v>12785348</v>
      </c>
      <c r="D3662" s="133">
        <v>0</v>
      </c>
    </row>
    <row r="3663" spans="2:4">
      <c r="B3663" s="204" t="s">
        <v>2523</v>
      </c>
      <c r="C3663" s="133">
        <v>11006928</v>
      </c>
      <c r="D3663" s="133">
        <v>2476558.6800000002</v>
      </c>
    </row>
    <row r="3664" spans="2:4">
      <c r="B3664" s="203" t="s">
        <v>2524</v>
      </c>
      <c r="C3664" s="133">
        <v>11006928</v>
      </c>
      <c r="D3664" s="133">
        <v>2476558.6800000002</v>
      </c>
    </row>
    <row r="3665" spans="2:4">
      <c r="B3665" s="204" t="s">
        <v>2525</v>
      </c>
      <c r="C3665" s="133">
        <v>11006928</v>
      </c>
      <c r="D3665" s="133">
        <v>2476558.6800000002</v>
      </c>
    </row>
    <row r="3666" spans="2:4">
      <c r="B3666" s="203" t="s">
        <v>2526</v>
      </c>
      <c r="C3666" s="133">
        <v>11006928</v>
      </c>
      <c r="D3666" s="133">
        <v>2476558.6800000002</v>
      </c>
    </row>
    <row r="3667" spans="2:4">
      <c r="B3667" s="204" t="s">
        <v>3370</v>
      </c>
      <c r="C3667" s="133">
        <v>7196552</v>
      </c>
      <c r="D3667" s="133">
        <v>0</v>
      </c>
    </row>
    <row r="3668" spans="2:4">
      <c r="B3668" s="203" t="s">
        <v>3371</v>
      </c>
      <c r="C3668" s="133">
        <v>7196552</v>
      </c>
      <c r="D3668" s="133">
        <v>0</v>
      </c>
    </row>
    <row r="3669" spans="2:4">
      <c r="B3669" s="204" t="s">
        <v>2527</v>
      </c>
      <c r="C3669" s="133">
        <v>6611838</v>
      </c>
      <c r="D3669" s="133">
        <v>1487662.53</v>
      </c>
    </row>
    <row r="3670" spans="2:4">
      <c r="B3670" s="203" t="s">
        <v>2528</v>
      </c>
      <c r="C3670" s="133">
        <v>6611838</v>
      </c>
      <c r="D3670" s="133">
        <v>1487662.53</v>
      </c>
    </row>
    <row r="3671" spans="2:4">
      <c r="B3671" s="204" t="s">
        <v>2977</v>
      </c>
      <c r="C3671" s="133">
        <v>6611838</v>
      </c>
      <c r="D3671" s="133">
        <v>1487662.53</v>
      </c>
    </row>
    <row r="3672" spans="2:4">
      <c r="B3672" s="203" t="s">
        <v>2529</v>
      </c>
      <c r="C3672" s="133">
        <v>6611838</v>
      </c>
      <c r="D3672" s="133">
        <v>1487662.53</v>
      </c>
    </row>
    <row r="3673" spans="2:4">
      <c r="B3673" s="204" t="s">
        <v>3613</v>
      </c>
      <c r="C3673" s="133">
        <v>0</v>
      </c>
      <c r="D3673" s="133">
        <v>0</v>
      </c>
    </row>
    <row r="3674" spans="2:4">
      <c r="B3674" s="203" t="s">
        <v>3612</v>
      </c>
      <c r="C3674" s="133">
        <v>0</v>
      </c>
      <c r="D3674" s="133">
        <v>0</v>
      </c>
    </row>
    <row r="3675" spans="2:4">
      <c r="B3675" s="204" t="s">
        <v>2530</v>
      </c>
      <c r="C3675" s="133">
        <v>11006928</v>
      </c>
      <c r="D3675" s="133">
        <v>2476557.5</v>
      </c>
    </row>
    <row r="3676" spans="2:4">
      <c r="B3676" s="203" t="s">
        <v>2531</v>
      </c>
      <c r="C3676" s="133">
        <v>11006928</v>
      </c>
      <c r="D3676" s="133">
        <v>2476557.5</v>
      </c>
    </row>
    <row r="3677" spans="2:4">
      <c r="B3677" s="204" t="s">
        <v>3372</v>
      </c>
      <c r="C3677" s="133">
        <v>7508744</v>
      </c>
      <c r="D3677" s="133">
        <v>0</v>
      </c>
    </row>
    <row r="3678" spans="2:4">
      <c r="B3678" s="203" t="s">
        <v>3373</v>
      </c>
      <c r="C3678" s="133">
        <v>7508744</v>
      </c>
      <c r="D3678" s="133">
        <v>0</v>
      </c>
    </row>
    <row r="3679" spans="2:4">
      <c r="B3679" s="204" t="s">
        <v>606</v>
      </c>
      <c r="C3679" s="133">
        <v>62645843</v>
      </c>
      <c r="D3679" s="133">
        <v>0</v>
      </c>
    </row>
    <row r="3680" spans="2:4">
      <c r="B3680" s="203" t="s">
        <v>957</v>
      </c>
      <c r="C3680" s="133">
        <v>62645843</v>
      </c>
      <c r="D3680" s="133">
        <v>0</v>
      </c>
    </row>
    <row r="3681" spans="2:4">
      <c r="B3681" s="204" t="s">
        <v>2443</v>
      </c>
      <c r="C3681" s="133">
        <v>11006928</v>
      </c>
      <c r="D3681" s="133">
        <v>2476557.4900000002</v>
      </c>
    </row>
    <row r="3682" spans="2:4">
      <c r="B3682" s="203" t="s">
        <v>2444</v>
      </c>
      <c r="C3682" s="133">
        <v>11006928</v>
      </c>
      <c r="D3682" s="133">
        <v>2476557.4900000002</v>
      </c>
    </row>
    <row r="3683" spans="2:4">
      <c r="B3683" s="204" t="s">
        <v>3374</v>
      </c>
      <c r="C3683" s="133">
        <v>2349139</v>
      </c>
      <c r="D3683" s="133">
        <v>0</v>
      </c>
    </row>
    <row r="3684" spans="2:4">
      <c r="B3684" s="203" t="s">
        <v>3375</v>
      </c>
      <c r="C3684" s="133">
        <v>2349139</v>
      </c>
      <c r="D3684" s="133">
        <v>0</v>
      </c>
    </row>
    <row r="3685" spans="2:4">
      <c r="B3685" s="204" t="s">
        <v>2445</v>
      </c>
      <c r="C3685" s="133">
        <v>6611838</v>
      </c>
      <c r="D3685" s="133">
        <v>1827452.64</v>
      </c>
    </row>
    <row r="3686" spans="2:4">
      <c r="B3686" s="203" t="s">
        <v>2446</v>
      </c>
      <c r="C3686" s="133">
        <v>6611838</v>
      </c>
      <c r="D3686" s="133">
        <v>1827452.64</v>
      </c>
    </row>
    <row r="3687" spans="2:4">
      <c r="B3687" s="204" t="s">
        <v>2949</v>
      </c>
      <c r="C3687" s="133">
        <v>11006928</v>
      </c>
      <c r="D3687" s="133">
        <v>2891376.67</v>
      </c>
    </row>
    <row r="3688" spans="2:4">
      <c r="B3688" s="203" t="s">
        <v>2447</v>
      </c>
      <c r="C3688" s="133">
        <v>11006928</v>
      </c>
      <c r="D3688" s="133">
        <v>2891376.67</v>
      </c>
    </row>
    <row r="3689" spans="2:4">
      <c r="B3689" s="204" t="s">
        <v>2950</v>
      </c>
      <c r="C3689" s="133">
        <v>81165986</v>
      </c>
      <c r="D3689" s="133">
        <v>12147400.25</v>
      </c>
    </row>
    <row r="3690" spans="2:4">
      <c r="B3690" s="203" t="s">
        <v>958</v>
      </c>
      <c r="C3690" s="133">
        <v>81165986</v>
      </c>
      <c r="D3690" s="133">
        <v>12147400.25</v>
      </c>
    </row>
    <row r="3691" spans="2:4">
      <c r="B3691" s="204" t="s">
        <v>2448</v>
      </c>
      <c r="C3691" s="133">
        <v>4684890</v>
      </c>
      <c r="D3691" s="133">
        <v>1267199.51</v>
      </c>
    </row>
    <row r="3692" spans="2:4">
      <c r="B3692" s="203" t="s">
        <v>2449</v>
      </c>
      <c r="C3692" s="133">
        <v>4684890</v>
      </c>
      <c r="D3692" s="133">
        <v>1267199.51</v>
      </c>
    </row>
    <row r="3693" spans="2:4">
      <c r="B3693" s="204" t="s">
        <v>2450</v>
      </c>
      <c r="C3693" s="133">
        <v>11006928</v>
      </c>
      <c r="D3693" s="133">
        <v>2891376.67</v>
      </c>
    </row>
    <row r="3694" spans="2:4">
      <c r="B3694" s="203" t="s">
        <v>2451</v>
      </c>
      <c r="C3694" s="133">
        <v>11006928</v>
      </c>
      <c r="D3694" s="133">
        <v>2891376.67</v>
      </c>
    </row>
    <row r="3695" spans="2:4">
      <c r="B3695" s="204" t="s">
        <v>2951</v>
      </c>
      <c r="C3695" s="133">
        <v>11006928</v>
      </c>
      <c r="D3695" s="133">
        <v>0</v>
      </c>
    </row>
    <row r="3696" spans="2:4">
      <c r="B3696" s="203" t="s">
        <v>2452</v>
      </c>
      <c r="C3696" s="133">
        <v>11006928</v>
      </c>
      <c r="D3696" s="133">
        <v>0</v>
      </c>
    </row>
    <row r="3697" spans="2:4">
      <c r="B3697" s="204" t="s">
        <v>2952</v>
      </c>
      <c r="C3697" s="133">
        <v>57587483</v>
      </c>
      <c r="D3697" s="133">
        <v>143117005.66999999</v>
      </c>
    </row>
    <row r="3698" spans="2:4">
      <c r="B3698" s="203" t="s">
        <v>1050</v>
      </c>
      <c r="C3698" s="133">
        <v>57587483</v>
      </c>
      <c r="D3698" s="133">
        <v>143117005.66999999</v>
      </c>
    </row>
    <row r="3699" spans="2:4">
      <c r="B3699" s="204" t="s">
        <v>2453</v>
      </c>
      <c r="C3699" s="133">
        <v>11006928</v>
      </c>
      <c r="D3699" s="133">
        <v>0</v>
      </c>
    </row>
    <row r="3700" spans="2:4">
      <c r="B3700" s="203" t="s">
        <v>2454</v>
      </c>
      <c r="C3700" s="133">
        <v>11006928</v>
      </c>
      <c r="D3700" s="133">
        <v>0</v>
      </c>
    </row>
    <row r="3701" spans="2:4">
      <c r="B3701" s="204" t="s">
        <v>2953</v>
      </c>
      <c r="C3701" s="133">
        <v>5000000</v>
      </c>
      <c r="D3701" s="133">
        <v>5000000</v>
      </c>
    </row>
    <row r="3702" spans="2:4">
      <c r="B3702" s="203" t="s">
        <v>2562</v>
      </c>
      <c r="C3702" s="133">
        <v>5000000</v>
      </c>
      <c r="D3702" s="133">
        <v>5000000</v>
      </c>
    </row>
    <row r="3703" spans="2:4">
      <c r="B3703" s="204" t="s">
        <v>2455</v>
      </c>
      <c r="C3703" s="133">
        <v>11006928</v>
      </c>
      <c r="D3703" s="133">
        <v>0</v>
      </c>
    </row>
    <row r="3704" spans="2:4">
      <c r="B3704" s="203" t="s">
        <v>2456</v>
      </c>
      <c r="C3704" s="133">
        <v>11006928</v>
      </c>
      <c r="D3704" s="133">
        <v>0</v>
      </c>
    </row>
    <row r="3705" spans="2:4">
      <c r="B3705" s="204" t="s">
        <v>2457</v>
      </c>
      <c r="C3705" s="133">
        <v>6611838</v>
      </c>
      <c r="D3705" s="133">
        <v>0</v>
      </c>
    </row>
    <row r="3706" spans="2:4">
      <c r="B3706" s="203" t="s">
        <v>2458</v>
      </c>
      <c r="C3706" s="133">
        <v>6611838</v>
      </c>
      <c r="D3706" s="133">
        <v>0</v>
      </c>
    </row>
    <row r="3707" spans="2:4">
      <c r="B3707" s="204" t="s">
        <v>2954</v>
      </c>
      <c r="C3707" s="133">
        <v>3046603</v>
      </c>
      <c r="D3707" s="133">
        <v>2710048</v>
      </c>
    </row>
    <row r="3708" spans="2:4">
      <c r="B3708" s="203" t="s">
        <v>2563</v>
      </c>
      <c r="C3708" s="133">
        <v>3046603</v>
      </c>
      <c r="D3708" s="133">
        <v>2710048</v>
      </c>
    </row>
    <row r="3709" spans="2:4">
      <c r="B3709" s="204" t="s">
        <v>2955</v>
      </c>
      <c r="C3709" s="133">
        <v>11006928</v>
      </c>
      <c r="D3709" s="133">
        <v>2479441.54</v>
      </c>
    </row>
    <row r="3710" spans="2:4">
      <c r="B3710" s="203" t="s">
        <v>2459</v>
      </c>
      <c r="C3710" s="133">
        <v>11006928</v>
      </c>
      <c r="D3710" s="133">
        <v>2479441.54</v>
      </c>
    </row>
    <row r="3711" spans="2:4">
      <c r="B3711" s="204" t="s">
        <v>2125</v>
      </c>
      <c r="C3711" s="133">
        <v>13299938</v>
      </c>
      <c r="D3711" s="133">
        <v>0</v>
      </c>
    </row>
    <row r="3712" spans="2:4">
      <c r="B3712" s="203" t="s">
        <v>2126</v>
      </c>
      <c r="C3712" s="133">
        <v>13299938</v>
      </c>
      <c r="D3712" s="133">
        <v>0</v>
      </c>
    </row>
    <row r="3713" spans="2:4">
      <c r="B3713" s="204" t="s">
        <v>2956</v>
      </c>
      <c r="C3713" s="133">
        <v>6611838</v>
      </c>
      <c r="D3713" s="133">
        <v>1479015.68</v>
      </c>
    </row>
    <row r="3714" spans="2:4">
      <c r="B3714" s="203" t="s">
        <v>2460</v>
      </c>
      <c r="C3714" s="133">
        <v>6611838</v>
      </c>
      <c r="D3714" s="133">
        <v>1479015.68</v>
      </c>
    </row>
    <row r="3715" spans="2:4">
      <c r="B3715" s="204" t="s">
        <v>598</v>
      </c>
      <c r="C3715" s="133">
        <v>212431522</v>
      </c>
      <c r="D3715" s="133">
        <v>171059514.23000005</v>
      </c>
    </row>
    <row r="3716" spans="2:4">
      <c r="B3716" s="203" t="s">
        <v>949</v>
      </c>
      <c r="C3716" s="133">
        <v>212431522</v>
      </c>
      <c r="D3716" s="133">
        <v>171059514.23000005</v>
      </c>
    </row>
    <row r="3717" spans="2:4">
      <c r="B3717" s="204" t="s">
        <v>2957</v>
      </c>
      <c r="C3717" s="133">
        <v>5724361</v>
      </c>
      <c r="D3717" s="133">
        <v>2251245.08</v>
      </c>
    </row>
    <row r="3718" spans="2:4">
      <c r="B3718" s="203" t="s">
        <v>2564</v>
      </c>
      <c r="C3718" s="133">
        <v>5724361</v>
      </c>
      <c r="D3718" s="133">
        <v>2251245.08</v>
      </c>
    </row>
    <row r="3719" spans="2:4">
      <c r="B3719" s="204" t="s">
        <v>2958</v>
      </c>
      <c r="C3719" s="133">
        <v>11006928</v>
      </c>
      <c r="D3719" s="133">
        <v>2479441.5299999998</v>
      </c>
    </row>
    <row r="3720" spans="2:4">
      <c r="B3720" s="203" t="s">
        <v>2461</v>
      </c>
      <c r="C3720" s="133">
        <v>11006928</v>
      </c>
      <c r="D3720" s="133">
        <v>2479441.5299999998</v>
      </c>
    </row>
    <row r="3721" spans="2:4">
      <c r="B3721" s="204" t="s">
        <v>1051</v>
      </c>
      <c r="C3721" s="133">
        <v>110000000</v>
      </c>
      <c r="D3721" s="133">
        <v>0</v>
      </c>
    </row>
    <row r="3722" spans="2:4">
      <c r="B3722" s="203" t="s">
        <v>1052</v>
      </c>
      <c r="C3722" s="133">
        <v>110000000</v>
      </c>
      <c r="D3722" s="133">
        <v>0</v>
      </c>
    </row>
    <row r="3723" spans="2:4">
      <c r="B3723" s="204" t="s">
        <v>3376</v>
      </c>
      <c r="C3723" s="133">
        <v>10664882</v>
      </c>
      <c r="D3723" s="133">
        <v>0</v>
      </c>
    </row>
    <row r="3724" spans="2:4">
      <c r="B3724" s="203" t="s">
        <v>3377</v>
      </c>
      <c r="C3724" s="133">
        <v>10664882</v>
      </c>
      <c r="D3724" s="133">
        <v>0</v>
      </c>
    </row>
    <row r="3725" spans="2:4">
      <c r="B3725" s="204" t="s">
        <v>2959</v>
      </c>
      <c r="C3725" s="133">
        <v>4684890</v>
      </c>
      <c r="D3725" s="133">
        <v>1056982.8899999999</v>
      </c>
    </row>
    <row r="3726" spans="2:4">
      <c r="B3726" s="203" t="s">
        <v>2462</v>
      </c>
      <c r="C3726" s="133">
        <v>4684890</v>
      </c>
      <c r="D3726" s="133">
        <v>1056982.8899999999</v>
      </c>
    </row>
    <row r="3727" spans="2:4">
      <c r="B3727" s="204" t="s">
        <v>599</v>
      </c>
      <c r="C3727" s="133">
        <v>394481344</v>
      </c>
      <c r="D3727" s="133">
        <v>303261248.93000001</v>
      </c>
    </row>
    <row r="3728" spans="2:4">
      <c r="B3728" s="203" t="s">
        <v>950</v>
      </c>
      <c r="C3728" s="133">
        <v>394481344</v>
      </c>
      <c r="D3728" s="133">
        <v>303261248.93000001</v>
      </c>
    </row>
    <row r="3729" spans="2:4">
      <c r="B3729" s="204" t="s">
        <v>2463</v>
      </c>
      <c r="C3729" s="133">
        <v>4684890</v>
      </c>
      <c r="D3729" s="133">
        <v>0</v>
      </c>
    </row>
    <row r="3730" spans="2:4">
      <c r="B3730" s="203" t="s">
        <v>2464</v>
      </c>
      <c r="C3730" s="133">
        <v>4684890</v>
      </c>
      <c r="D3730" s="133">
        <v>0</v>
      </c>
    </row>
    <row r="3731" spans="2:4">
      <c r="B3731" s="204" t="s">
        <v>3378</v>
      </c>
      <c r="C3731" s="133">
        <v>4353242</v>
      </c>
      <c r="D3731" s="133">
        <v>0</v>
      </c>
    </row>
    <row r="3732" spans="2:4">
      <c r="B3732" s="203" t="s">
        <v>3379</v>
      </c>
      <c r="C3732" s="133">
        <v>4353242</v>
      </c>
      <c r="D3732" s="133">
        <v>0</v>
      </c>
    </row>
    <row r="3733" spans="2:4">
      <c r="B3733" s="204" t="s">
        <v>2465</v>
      </c>
      <c r="C3733" s="133">
        <v>6611838</v>
      </c>
      <c r="D3733" s="133">
        <v>0</v>
      </c>
    </row>
    <row r="3734" spans="2:4">
      <c r="B3734" s="203" t="s">
        <v>2466</v>
      </c>
      <c r="C3734" s="133">
        <v>6611838</v>
      </c>
      <c r="D3734" s="133">
        <v>0</v>
      </c>
    </row>
    <row r="3735" spans="2:4">
      <c r="B3735" s="204" t="s">
        <v>3380</v>
      </c>
      <c r="C3735" s="133">
        <v>2782425</v>
      </c>
      <c r="D3735" s="133">
        <v>0</v>
      </c>
    </row>
    <row r="3736" spans="2:4">
      <c r="B3736" s="203" t="s">
        <v>3381</v>
      </c>
      <c r="C3736" s="133">
        <v>2782425</v>
      </c>
      <c r="D3736" s="133">
        <v>0</v>
      </c>
    </row>
    <row r="3737" spans="2:4">
      <c r="B3737" s="204" t="s">
        <v>2467</v>
      </c>
      <c r="C3737" s="133">
        <v>11006928</v>
      </c>
      <c r="D3737" s="133">
        <v>0</v>
      </c>
    </row>
    <row r="3738" spans="2:4">
      <c r="B3738" s="203" t="s">
        <v>2468</v>
      </c>
      <c r="C3738" s="133">
        <v>11006928</v>
      </c>
      <c r="D3738" s="133">
        <v>0</v>
      </c>
    </row>
    <row r="3739" spans="2:4">
      <c r="B3739" s="204" t="s">
        <v>3382</v>
      </c>
      <c r="C3739" s="133">
        <v>2252365</v>
      </c>
      <c r="D3739" s="133">
        <v>0</v>
      </c>
    </row>
    <row r="3740" spans="2:4">
      <c r="B3740" s="203" t="s">
        <v>3383</v>
      </c>
      <c r="C3740" s="133">
        <v>2252365</v>
      </c>
      <c r="D3740" s="133">
        <v>0</v>
      </c>
    </row>
    <row r="3741" spans="2:4">
      <c r="B3741" s="204" t="s">
        <v>2469</v>
      </c>
      <c r="C3741" s="133">
        <v>6611838</v>
      </c>
      <c r="D3741" s="133">
        <v>0</v>
      </c>
    </row>
    <row r="3742" spans="2:4">
      <c r="B3742" s="203" t="s">
        <v>2470</v>
      </c>
      <c r="C3742" s="133">
        <v>6611838</v>
      </c>
      <c r="D3742" s="133">
        <v>0</v>
      </c>
    </row>
    <row r="3743" spans="2:4">
      <c r="B3743" s="204" t="s">
        <v>2471</v>
      </c>
      <c r="C3743" s="133">
        <v>6611838</v>
      </c>
      <c r="D3743" s="133">
        <v>0</v>
      </c>
    </row>
    <row r="3744" spans="2:4">
      <c r="B3744" s="203" t="s">
        <v>2472</v>
      </c>
      <c r="C3744" s="133">
        <v>6611838</v>
      </c>
      <c r="D3744" s="133">
        <v>0</v>
      </c>
    </row>
    <row r="3745" spans="2:4">
      <c r="B3745" s="204" t="s">
        <v>2960</v>
      </c>
      <c r="C3745" s="133">
        <v>4684890</v>
      </c>
      <c r="D3745" s="133">
        <v>0</v>
      </c>
    </row>
    <row r="3746" spans="2:4">
      <c r="B3746" s="203" t="s">
        <v>2473</v>
      </c>
      <c r="C3746" s="133">
        <v>4684890</v>
      </c>
      <c r="D3746" s="133">
        <v>0</v>
      </c>
    </row>
    <row r="3747" spans="2:4">
      <c r="B3747" s="204" t="s">
        <v>3384</v>
      </c>
      <c r="C3747" s="133">
        <v>2352222</v>
      </c>
      <c r="D3747" s="133">
        <v>0</v>
      </c>
    </row>
    <row r="3748" spans="2:4">
      <c r="B3748" s="203" t="s">
        <v>3385</v>
      </c>
      <c r="C3748" s="133">
        <v>2352222</v>
      </c>
      <c r="D3748" s="133">
        <v>0</v>
      </c>
    </row>
    <row r="3749" spans="2:4">
      <c r="B3749" s="204" t="s">
        <v>600</v>
      </c>
      <c r="C3749" s="133">
        <v>24134447</v>
      </c>
      <c r="D3749" s="133">
        <v>17887339.659999996</v>
      </c>
    </row>
    <row r="3750" spans="2:4">
      <c r="B3750" s="203" t="s">
        <v>951</v>
      </c>
      <c r="C3750" s="133">
        <v>24134447</v>
      </c>
      <c r="D3750" s="133">
        <v>17887339.659999996</v>
      </c>
    </row>
    <row r="3751" spans="2:4">
      <c r="B3751" s="204" t="s">
        <v>2474</v>
      </c>
      <c r="C3751" s="133">
        <v>6611838</v>
      </c>
      <c r="D3751" s="133">
        <v>0</v>
      </c>
    </row>
    <row r="3752" spans="2:4">
      <c r="B3752" s="203" t="s">
        <v>2475</v>
      </c>
      <c r="C3752" s="133">
        <v>6611838</v>
      </c>
      <c r="D3752" s="133">
        <v>0</v>
      </c>
    </row>
    <row r="3753" spans="2:4">
      <c r="B3753" s="204" t="s">
        <v>2476</v>
      </c>
      <c r="C3753" s="133">
        <v>6611838</v>
      </c>
      <c r="D3753" s="133">
        <v>0</v>
      </c>
    </row>
    <row r="3754" spans="2:4">
      <c r="B3754" s="203" t="s">
        <v>2477</v>
      </c>
      <c r="C3754" s="133">
        <v>6611838</v>
      </c>
      <c r="D3754" s="133">
        <v>0</v>
      </c>
    </row>
    <row r="3755" spans="2:4">
      <c r="B3755" s="204" t="s">
        <v>2478</v>
      </c>
      <c r="C3755" s="133">
        <v>6611838</v>
      </c>
      <c r="D3755" s="133">
        <v>0</v>
      </c>
    </row>
    <row r="3756" spans="2:4">
      <c r="B3756" s="203" t="s">
        <v>2479</v>
      </c>
      <c r="C3756" s="133">
        <v>6611838</v>
      </c>
      <c r="D3756" s="133">
        <v>0</v>
      </c>
    </row>
    <row r="3757" spans="2:4">
      <c r="B3757" s="204" t="s">
        <v>2480</v>
      </c>
      <c r="C3757" s="133">
        <v>6611838</v>
      </c>
      <c r="D3757" s="133">
        <v>0</v>
      </c>
    </row>
    <row r="3758" spans="2:4">
      <c r="B3758" s="203" t="s">
        <v>2481</v>
      </c>
      <c r="C3758" s="133">
        <v>6611838</v>
      </c>
      <c r="D3758" s="133">
        <v>0</v>
      </c>
    </row>
    <row r="3759" spans="2:4">
      <c r="B3759" s="204" t="s">
        <v>2961</v>
      </c>
      <c r="C3759" s="133">
        <v>6611838</v>
      </c>
      <c r="D3759" s="133">
        <v>0</v>
      </c>
    </row>
    <row r="3760" spans="2:4">
      <c r="B3760" s="203" t="s">
        <v>2482</v>
      </c>
      <c r="C3760" s="133">
        <v>6611838</v>
      </c>
      <c r="D3760" s="133">
        <v>0</v>
      </c>
    </row>
    <row r="3761" spans="2:4">
      <c r="B3761" s="204" t="s">
        <v>601</v>
      </c>
      <c r="C3761" s="133">
        <v>24486298</v>
      </c>
      <c r="D3761" s="133">
        <v>4288992.34</v>
      </c>
    </row>
    <row r="3762" spans="2:4">
      <c r="B3762" s="203" t="s">
        <v>952</v>
      </c>
      <c r="C3762" s="133">
        <v>24486298</v>
      </c>
      <c r="D3762" s="133">
        <v>4288992.34</v>
      </c>
    </row>
    <row r="3763" spans="2:4">
      <c r="B3763" s="204" t="s">
        <v>2962</v>
      </c>
      <c r="C3763" s="133">
        <v>1609905750</v>
      </c>
      <c r="D3763" s="133">
        <v>1233705226.71</v>
      </c>
    </row>
    <row r="3764" spans="2:4">
      <c r="B3764" s="203" t="s">
        <v>1121</v>
      </c>
      <c r="C3764" s="133">
        <v>1609905750</v>
      </c>
      <c r="D3764" s="133">
        <v>1233705226.71</v>
      </c>
    </row>
    <row r="3765" spans="2:4">
      <c r="B3765" s="204" t="s">
        <v>2963</v>
      </c>
      <c r="C3765" s="133">
        <v>6611838</v>
      </c>
      <c r="D3765" s="133">
        <v>0</v>
      </c>
    </row>
    <row r="3766" spans="2:4">
      <c r="B3766" s="203" t="s">
        <v>2483</v>
      </c>
      <c r="C3766" s="133">
        <v>6611838</v>
      </c>
      <c r="D3766" s="133">
        <v>0</v>
      </c>
    </row>
    <row r="3767" spans="2:4">
      <c r="B3767" s="204" t="s">
        <v>602</v>
      </c>
      <c r="C3767" s="133">
        <v>8016673</v>
      </c>
      <c r="D3767" s="133">
        <v>0</v>
      </c>
    </row>
    <row r="3768" spans="2:4">
      <c r="B3768" s="203" t="s">
        <v>953</v>
      </c>
      <c r="C3768" s="133">
        <v>8016673</v>
      </c>
      <c r="D3768" s="133">
        <v>0</v>
      </c>
    </row>
    <row r="3769" spans="2:4">
      <c r="B3769" s="204" t="s">
        <v>2964</v>
      </c>
      <c r="C3769" s="133">
        <v>4684890</v>
      </c>
      <c r="D3769" s="133">
        <v>0</v>
      </c>
    </row>
    <row r="3770" spans="2:4">
      <c r="B3770" s="203" t="s">
        <v>2484</v>
      </c>
      <c r="C3770" s="133">
        <v>4684890</v>
      </c>
      <c r="D3770" s="133">
        <v>0</v>
      </c>
    </row>
    <row r="3771" spans="2:4">
      <c r="B3771" s="204" t="s">
        <v>603</v>
      </c>
      <c r="C3771" s="133">
        <v>2844327</v>
      </c>
      <c r="D3771" s="133">
        <v>4612606.8899999997</v>
      </c>
    </row>
    <row r="3772" spans="2:4">
      <c r="B3772" s="203" t="s">
        <v>954</v>
      </c>
      <c r="C3772" s="133">
        <v>2844327</v>
      </c>
      <c r="D3772" s="133">
        <v>4612606.8899999997</v>
      </c>
    </row>
    <row r="3773" spans="2:4">
      <c r="B3773" s="204" t="s">
        <v>2485</v>
      </c>
      <c r="C3773" s="133">
        <v>4684890</v>
      </c>
      <c r="D3773" s="133">
        <v>0</v>
      </c>
    </row>
    <row r="3774" spans="2:4">
      <c r="B3774" s="203" t="s">
        <v>2486</v>
      </c>
      <c r="C3774" s="133">
        <v>4684890</v>
      </c>
      <c r="D3774" s="133">
        <v>0</v>
      </c>
    </row>
    <row r="3775" spans="2:4">
      <c r="B3775" s="204" t="s">
        <v>2487</v>
      </c>
      <c r="C3775" s="133">
        <v>11006928</v>
      </c>
      <c r="D3775" s="133">
        <v>0</v>
      </c>
    </row>
    <row r="3776" spans="2:4">
      <c r="B3776" s="203" t="s">
        <v>2488</v>
      </c>
      <c r="C3776" s="133">
        <v>11006928</v>
      </c>
      <c r="D3776" s="133">
        <v>0</v>
      </c>
    </row>
    <row r="3777" spans="2:4">
      <c r="B3777" s="204" t="s">
        <v>2489</v>
      </c>
      <c r="C3777" s="133">
        <v>6611838</v>
      </c>
      <c r="D3777" s="133">
        <v>0</v>
      </c>
    </row>
    <row r="3778" spans="2:4">
      <c r="B3778" s="203" t="s">
        <v>2490</v>
      </c>
      <c r="C3778" s="133">
        <v>6611838</v>
      </c>
      <c r="D3778" s="133">
        <v>0</v>
      </c>
    </row>
    <row r="3779" spans="2:4">
      <c r="B3779" s="204" t="s">
        <v>2491</v>
      </c>
      <c r="C3779" s="133">
        <v>11006928</v>
      </c>
      <c r="D3779" s="133">
        <v>2476557.5</v>
      </c>
    </row>
    <row r="3780" spans="2:4">
      <c r="B3780" s="203" t="s">
        <v>2492</v>
      </c>
      <c r="C3780" s="133">
        <v>11006928</v>
      </c>
      <c r="D3780" s="133">
        <v>2476557.5</v>
      </c>
    </row>
    <row r="3781" spans="2:4">
      <c r="B3781" s="204" t="s">
        <v>3386</v>
      </c>
      <c r="C3781" s="133">
        <v>6806687</v>
      </c>
      <c r="D3781" s="133">
        <v>0</v>
      </c>
    </row>
    <row r="3782" spans="2:4">
      <c r="B3782" s="203" t="s">
        <v>3387</v>
      </c>
      <c r="C3782" s="133">
        <v>6806687</v>
      </c>
      <c r="D3782" s="133">
        <v>0</v>
      </c>
    </row>
    <row r="3783" spans="2:4">
      <c r="B3783" s="204" t="s">
        <v>2965</v>
      </c>
      <c r="C3783" s="133">
        <v>11006928</v>
      </c>
      <c r="D3783" s="133">
        <v>2476558.6800000002</v>
      </c>
    </row>
    <row r="3784" spans="2:4">
      <c r="B3784" s="203" t="s">
        <v>2493</v>
      </c>
      <c r="C3784" s="133">
        <v>11006928</v>
      </c>
      <c r="D3784" s="133">
        <v>2476558.6800000002</v>
      </c>
    </row>
    <row r="3785" spans="2:4">
      <c r="B3785" s="204" t="s">
        <v>1122</v>
      </c>
      <c r="C3785" s="133">
        <v>787447495</v>
      </c>
      <c r="D3785" s="133">
        <v>275732657.09000003</v>
      </c>
    </row>
    <row r="3786" spans="2:4">
      <c r="B3786" s="203" t="s">
        <v>1123</v>
      </c>
      <c r="C3786" s="133">
        <v>787447495</v>
      </c>
      <c r="D3786" s="133">
        <v>275732657.09000003</v>
      </c>
    </row>
    <row r="3787" spans="2:4">
      <c r="B3787" s="204" t="s">
        <v>2127</v>
      </c>
      <c r="C3787" s="133">
        <v>10346096</v>
      </c>
      <c r="D3787" s="133">
        <v>0</v>
      </c>
    </row>
    <row r="3788" spans="2:4">
      <c r="B3788" s="203" t="s">
        <v>2128</v>
      </c>
      <c r="C3788" s="133">
        <v>10346096</v>
      </c>
      <c r="D3788" s="133">
        <v>0</v>
      </c>
    </row>
    <row r="3789" spans="2:4">
      <c r="B3789" s="204" t="s">
        <v>2966</v>
      </c>
      <c r="C3789" s="133">
        <v>171290429</v>
      </c>
      <c r="D3789" s="133">
        <v>70629251.069999993</v>
      </c>
    </row>
    <row r="3790" spans="2:4">
      <c r="B3790" s="203" t="s">
        <v>1124</v>
      </c>
      <c r="C3790" s="133">
        <v>171290429</v>
      </c>
      <c r="D3790" s="133">
        <v>70629251.069999993</v>
      </c>
    </row>
    <row r="3791" spans="2:4">
      <c r="B3791" s="204" t="s">
        <v>604</v>
      </c>
      <c r="C3791" s="133">
        <v>146531005</v>
      </c>
      <c r="D3791" s="133">
        <v>70055971.310000002</v>
      </c>
    </row>
    <row r="3792" spans="2:4">
      <c r="B3792" s="203" t="s">
        <v>955</v>
      </c>
      <c r="C3792" s="133">
        <v>3112837</v>
      </c>
      <c r="D3792" s="133">
        <v>0</v>
      </c>
    </row>
    <row r="3793" spans="2:4">
      <c r="B3793" s="203" t="s">
        <v>1124</v>
      </c>
      <c r="C3793" s="133">
        <v>143418168</v>
      </c>
      <c r="D3793" s="133">
        <v>70055971.310000002</v>
      </c>
    </row>
    <row r="3794" spans="2:4">
      <c r="B3794" s="204" t="s">
        <v>2494</v>
      </c>
      <c r="C3794" s="133">
        <v>11006928</v>
      </c>
      <c r="D3794" s="133">
        <v>2605375.0699999998</v>
      </c>
    </row>
    <row r="3795" spans="2:4">
      <c r="B3795" s="203" t="s">
        <v>2495</v>
      </c>
      <c r="C3795" s="133">
        <v>11006928</v>
      </c>
      <c r="D3795" s="133">
        <v>2605375.0699999998</v>
      </c>
    </row>
    <row r="3796" spans="2:4">
      <c r="B3796" s="204" t="s">
        <v>2967</v>
      </c>
      <c r="C3796" s="133">
        <v>11006928</v>
      </c>
      <c r="D3796" s="133">
        <v>2605375.08</v>
      </c>
    </row>
    <row r="3797" spans="2:4">
      <c r="B3797" s="203" t="s">
        <v>2496</v>
      </c>
      <c r="C3797" s="133">
        <v>11006928</v>
      </c>
      <c r="D3797" s="133">
        <v>2605375.08</v>
      </c>
    </row>
    <row r="3798" spans="2:4">
      <c r="B3798" s="204" t="s">
        <v>3388</v>
      </c>
      <c r="C3798" s="133">
        <v>1160115</v>
      </c>
      <c r="D3798" s="133">
        <v>0</v>
      </c>
    </row>
    <row r="3799" spans="2:4">
      <c r="B3799" s="203" t="s">
        <v>3389</v>
      </c>
      <c r="C3799" s="133">
        <v>1160115</v>
      </c>
      <c r="D3799" s="133">
        <v>0</v>
      </c>
    </row>
    <row r="3800" spans="2:4">
      <c r="B3800" s="204" t="s">
        <v>605</v>
      </c>
      <c r="C3800" s="133">
        <v>24296428</v>
      </c>
      <c r="D3800" s="133">
        <v>0</v>
      </c>
    </row>
    <row r="3801" spans="2:4">
      <c r="B3801" s="203" t="s">
        <v>956</v>
      </c>
      <c r="C3801" s="133">
        <v>14289559</v>
      </c>
      <c r="D3801" s="133">
        <v>0</v>
      </c>
    </row>
    <row r="3802" spans="2:4">
      <c r="B3802" s="203" t="s">
        <v>3389</v>
      </c>
      <c r="C3802" s="133">
        <v>10006869</v>
      </c>
      <c r="D3802" s="133">
        <v>0</v>
      </c>
    </row>
    <row r="3803" spans="2:4">
      <c r="B3803" s="204" t="s">
        <v>3453</v>
      </c>
      <c r="C3803" s="133">
        <v>0</v>
      </c>
      <c r="D3803" s="133">
        <v>0</v>
      </c>
    </row>
    <row r="3804" spans="2:4">
      <c r="B3804" s="203" t="s">
        <v>3454</v>
      </c>
      <c r="C3804" s="133">
        <v>0</v>
      </c>
      <c r="D3804" s="133">
        <v>0</v>
      </c>
    </row>
    <row r="3805" spans="2:4">
      <c r="B3805" s="204" t="s">
        <v>2497</v>
      </c>
      <c r="C3805" s="133">
        <v>6611838</v>
      </c>
      <c r="D3805" s="133">
        <v>1645142.02</v>
      </c>
    </row>
    <row r="3806" spans="2:4">
      <c r="B3806" s="203" t="s">
        <v>2498</v>
      </c>
      <c r="C3806" s="133">
        <v>6611838</v>
      </c>
      <c r="D3806" s="133">
        <v>1645142.02</v>
      </c>
    </row>
    <row r="3807" spans="2:4">
      <c r="B3807" s="204" t="s">
        <v>3455</v>
      </c>
      <c r="C3807" s="133">
        <v>0</v>
      </c>
      <c r="D3807" s="133">
        <v>0</v>
      </c>
    </row>
    <row r="3808" spans="2:4">
      <c r="B3808" s="203" t="s">
        <v>3456</v>
      </c>
      <c r="C3808" s="133">
        <v>0</v>
      </c>
      <c r="D3808" s="133">
        <v>0</v>
      </c>
    </row>
    <row r="3809" spans="2:4">
      <c r="B3809" s="204" t="s">
        <v>2499</v>
      </c>
      <c r="C3809" s="133">
        <v>11006928</v>
      </c>
      <c r="D3809" s="133">
        <v>2422018.4</v>
      </c>
    </row>
    <row r="3810" spans="2:4">
      <c r="B3810" s="203" t="s">
        <v>2500</v>
      </c>
      <c r="C3810" s="133">
        <v>11006928</v>
      </c>
      <c r="D3810" s="133">
        <v>2422018.4</v>
      </c>
    </row>
    <row r="3811" spans="2:4">
      <c r="B3811" s="204" t="s">
        <v>2501</v>
      </c>
      <c r="C3811" s="133">
        <v>6611838</v>
      </c>
      <c r="D3811" s="133">
        <v>1651285.08</v>
      </c>
    </row>
    <row r="3812" spans="2:4">
      <c r="B3812" s="203" t="s">
        <v>2502</v>
      </c>
      <c r="C3812" s="133">
        <v>6611838</v>
      </c>
      <c r="D3812" s="133">
        <v>1651285.08</v>
      </c>
    </row>
    <row r="3813" spans="2:4">
      <c r="B3813" s="204" t="s">
        <v>3457</v>
      </c>
      <c r="C3813" s="133">
        <v>0</v>
      </c>
      <c r="D3813" s="133">
        <v>0</v>
      </c>
    </row>
    <row r="3814" spans="2:4">
      <c r="B3814" s="203" t="s">
        <v>3458</v>
      </c>
      <c r="C3814" s="133">
        <v>0</v>
      </c>
      <c r="D3814" s="133">
        <v>0</v>
      </c>
    </row>
    <row r="3815" spans="2:4">
      <c r="B3815" s="204" t="s">
        <v>2968</v>
      </c>
      <c r="C3815" s="133">
        <v>11006928</v>
      </c>
      <c r="D3815" s="133">
        <v>2422018.4</v>
      </c>
    </row>
    <row r="3816" spans="2:4">
      <c r="B3816" s="203" t="s">
        <v>2503</v>
      </c>
      <c r="C3816" s="133">
        <v>11006928</v>
      </c>
      <c r="D3816" s="133">
        <v>2422018.4</v>
      </c>
    </row>
    <row r="3817" spans="2:4">
      <c r="B3817" s="204" t="s">
        <v>3611</v>
      </c>
      <c r="C3817" s="133">
        <v>0</v>
      </c>
      <c r="D3817" s="133">
        <v>1985056.3</v>
      </c>
    </row>
    <row r="3818" spans="2:4">
      <c r="B3818" s="203" t="s">
        <v>3610</v>
      </c>
      <c r="C3818" s="133">
        <v>0</v>
      </c>
      <c r="D3818" s="133">
        <v>1985056.3</v>
      </c>
    </row>
    <row r="3819" spans="2:4">
      <c r="B3819" s="204" t="s">
        <v>1125</v>
      </c>
      <c r="C3819" s="133">
        <v>302909557</v>
      </c>
      <c r="D3819" s="133">
        <v>68988299.99000001</v>
      </c>
    </row>
    <row r="3820" spans="2:4">
      <c r="B3820" s="203" t="s">
        <v>1126</v>
      </c>
      <c r="C3820" s="133">
        <v>302909557</v>
      </c>
      <c r="D3820" s="133">
        <v>68988299.99000001</v>
      </c>
    </row>
    <row r="3821" spans="2:4">
      <c r="B3821" s="204" t="s">
        <v>2504</v>
      </c>
      <c r="C3821" s="133">
        <v>11006928</v>
      </c>
      <c r="D3821" s="133">
        <v>2422018.4</v>
      </c>
    </row>
    <row r="3822" spans="2:4">
      <c r="B3822" s="203" t="s">
        <v>2505</v>
      </c>
      <c r="C3822" s="133">
        <v>11006928</v>
      </c>
      <c r="D3822" s="133">
        <v>2422018.4</v>
      </c>
    </row>
    <row r="3823" spans="2:4">
      <c r="B3823" s="204" t="s">
        <v>2506</v>
      </c>
      <c r="C3823" s="133">
        <v>21391664</v>
      </c>
      <c r="D3823" s="133">
        <v>4821411.88</v>
      </c>
    </row>
    <row r="3824" spans="2:4">
      <c r="B3824" s="203" t="s">
        <v>2507</v>
      </c>
      <c r="C3824" s="133">
        <v>21391664</v>
      </c>
      <c r="D3824" s="133">
        <v>4821411.88</v>
      </c>
    </row>
    <row r="3825" spans="2:4">
      <c r="B3825" s="204" t="s">
        <v>3390</v>
      </c>
      <c r="C3825" s="133">
        <v>2225932869</v>
      </c>
      <c r="D3825" s="133">
        <v>0</v>
      </c>
    </row>
    <row r="3826" spans="2:4">
      <c r="B3826" s="203" t="s">
        <v>3391</v>
      </c>
      <c r="C3826" s="133">
        <v>2225932869</v>
      </c>
      <c r="D3826" s="133">
        <v>0</v>
      </c>
    </row>
    <row r="3827" spans="2:4">
      <c r="B3827" s="204" t="s">
        <v>2969</v>
      </c>
      <c r="C3827" s="133">
        <v>11006928</v>
      </c>
      <c r="D3827" s="133">
        <v>2468271.5</v>
      </c>
    </row>
    <row r="3828" spans="2:4">
      <c r="B3828" s="203" t="s">
        <v>2508</v>
      </c>
      <c r="C3828" s="133">
        <v>11006928</v>
      </c>
      <c r="D3828" s="133">
        <v>2468271.5</v>
      </c>
    </row>
    <row r="3829" spans="2:4">
      <c r="B3829" s="204" t="s">
        <v>2509</v>
      </c>
      <c r="C3829" s="133">
        <v>11006928</v>
      </c>
      <c r="D3829" s="133">
        <v>2476558.7000000002</v>
      </c>
    </row>
    <row r="3830" spans="2:4">
      <c r="B3830" s="203" t="s">
        <v>2510</v>
      </c>
      <c r="C3830" s="133">
        <v>11006928</v>
      </c>
      <c r="D3830" s="133">
        <v>2476558.7000000002</v>
      </c>
    </row>
    <row r="3831" spans="2:4">
      <c r="B3831" s="204" t="s">
        <v>2511</v>
      </c>
      <c r="C3831" s="133">
        <v>4684890</v>
      </c>
      <c r="D3831" s="133">
        <v>1054099.6299999999</v>
      </c>
    </row>
    <row r="3832" spans="2:4">
      <c r="B3832" s="203" t="s">
        <v>2512</v>
      </c>
      <c r="C3832" s="133">
        <v>4684890</v>
      </c>
      <c r="D3832" s="133">
        <v>1054099.6299999999</v>
      </c>
    </row>
    <row r="3833" spans="2:4">
      <c r="B3833" s="204" t="s">
        <v>2970</v>
      </c>
      <c r="C3833" s="133">
        <v>11006928</v>
      </c>
      <c r="D3833" s="133">
        <v>2476558.7000000002</v>
      </c>
    </row>
    <row r="3834" spans="2:4">
      <c r="B3834" s="203" t="s">
        <v>2513</v>
      </c>
      <c r="C3834" s="133">
        <v>11006928</v>
      </c>
      <c r="D3834" s="133">
        <v>2476558.7000000002</v>
      </c>
    </row>
    <row r="3835" spans="2:4">
      <c r="B3835" s="204" t="s">
        <v>2971</v>
      </c>
      <c r="C3835" s="133">
        <v>342816414</v>
      </c>
      <c r="D3835" s="133">
        <v>119760250.40000001</v>
      </c>
    </row>
    <row r="3836" spans="2:4">
      <c r="B3836" s="203" t="s">
        <v>1127</v>
      </c>
      <c r="C3836" s="133">
        <v>342816414</v>
      </c>
      <c r="D3836" s="133">
        <v>119760250.40000001</v>
      </c>
    </row>
    <row r="3837" spans="2:4">
      <c r="B3837" s="204" t="s">
        <v>2514</v>
      </c>
      <c r="C3837" s="133">
        <v>6611838</v>
      </c>
      <c r="D3837" s="133">
        <v>1487663.07</v>
      </c>
    </row>
    <row r="3838" spans="2:4">
      <c r="B3838" s="203" t="s">
        <v>2515</v>
      </c>
      <c r="C3838" s="133">
        <v>6611838</v>
      </c>
      <c r="D3838" s="133">
        <v>1487663.07</v>
      </c>
    </row>
    <row r="3839" spans="2:4">
      <c r="B3839" s="204" t="s">
        <v>2516</v>
      </c>
      <c r="C3839" s="133">
        <v>11006928</v>
      </c>
      <c r="D3839" s="133">
        <v>0</v>
      </c>
    </row>
    <row r="3840" spans="2:4">
      <c r="B3840" s="203" t="s">
        <v>2517</v>
      </c>
      <c r="C3840" s="133">
        <v>11006928</v>
      </c>
      <c r="D3840" s="133">
        <v>0</v>
      </c>
    </row>
    <row r="3841" spans="2:4">
      <c r="B3841" s="204" t="s">
        <v>2972</v>
      </c>
      <c r="C3841" s="133">
        <v>11006928</v>
      </c>
      <c r="D3841" s="133">
        <v>0</v>
      </c>
    </row>
    <row r="3842" spans="2:4">
      <c r="B3842" s="203" t="s">
        <v>2518</v>
      </c>
      <c r="C3842" s="133">
        <v>11006928</v>
      </c>
      <c r="D3842" s="133">
        <v>0</v>
      </c>
    </row>
    <row r="3843" spans="2:4">
      <c r="B3843" s="204" t="s">
        <v>1128</v>
      </c>
      <c r="C3843" s="133">
        <v>454550517</v>
      </c>
      <c r="D3843" s="133">
        <v>107900403.55000001</v>
      </c>
    </row>
    <row r="3844" spans="2:4">
      <c r="B3844" s="203" t="s">
        <v>1129</v>
      </c>
      <c r="C3844" s="133">
        <v>454550517</v>
      </c>
      <c r="D3844" s="133">
        <v>107900403.55000001</v>
      </c>
    </row>
    <row r="3845" spans="2:4">
      <c r="B3845" s="205" t="s">
        <v>283</v>
      </c>
      <c r="C3845" s="135">
        <v>546024916</v>
      </c>
      <c r="D3845" s="135">
        <v>102111126.53999999</v>
      </c>
    </row>
    <row r="3846" spans="2:4">
      <c r="B3846" s="204" t="s">
        <v>2973</v>
      </c>
      <c r="C3846" s="133">
        <v>292970899</v>
      </c>
      <c r="D3846" s="133">
        <v>19013245.629999999</v>
      </c>
    </row>
    <row r="3847" spans="2:4">
      <c r="B3847" s="203" t="s">
        <v>1414</v>
      </c>
      <c r="C3847" s="133">
        <v>292970899</v>
      </c>
      <c r="D3847" s="133">
        <v>19013245.629999999</v>
      </c>
    </row>
    <row r="3848" spans="2:4">
      <c r="B3848" s="204" t="s">
        <v>2974</v>
      </c>
      <c r="C3848" s="133">
        <v>253054017</v>
      </c>
      <c r="D3848" s="133">
        <v>83097880.909999996</v>
      </c>
    </row>
    <row r="3849" spans="2:4">
      <c r="B3849" s="203" t="s">
        <v>2565</v>
      </c>
      <c r="C3849" s="133">
        <v>253054017</v>
      </c>
      <c r="D3849" s="133">
        <v>83097880.909999996</v>
      </c>
    </row>
    <row r="3850" spans="2:4">
      <c r="B3850" s="205" t="s">
        <v>298</v>
      </c>
      <c r="C3850" s="135">
        <v>1513422256</v>
      </c>
      <c r="D3850" s="135">
        <v>250000000</v>
      </c>
    </row>
    <row r="3851" spans="2:4">
      <c r="B3851" s="204" t="s">
        <v>2921</v>
      </c>
      <c r="C3851" s="133">
        <v>0</v>
      </c>
      <c r="D3851" s="133">
        <v>0</v>
      </c>
    </row>
    <row r="3852" spans="2:4">
      <c r="B3852" s="203" t="s">
        <v>933</v>
      </c>
      <c r="C3852" s="133">
        <v>0</v>
      </c>
      <c r="D3852" s="133">
        <v>0</v>
      </c>
    </row>
    <row r="3853" spans="2:4">
      <c r="B3853" s="204" t="s">
        <v>2923</v>
      </c>
      <c r="C3853" s="133">
        <v>1053129174</v>
      </c>
      <c r="D3853" s="133">
        <v>0</v>
      </c>
    </row>
    <row r="3854" spans="2:4">
      <c r="B3854" s="203" t="s">
        <v>1120</v>
      </c>
      <c r="C3854" s="133">
        <v>1053129174</v>
      </c>
      <c r="D3854" s="133">
        <v>0</v>
      </c>
    </row>
    <row r="3855" spans="2:4">
      <c r="B3855" s="204" t="s">
        <v>2925</v>
      </c>
      <c r="C3855" s="133">
        <v>250000000</v>
      </c>
      <c r="D3855" s="133">
        <v>250000000</v>
      </c>
    </row>
    <row r="3856" spans="2:4">
      <c r="B3856" s="203" t="s">
        <v>935</v>
      </c>
      <c r="C3856" s="133">
        <v>250000000</v>
      </c>
      <c r="D3856" s="133">
        <v>250000000</v>
      </c>
    </row>
    <row r="3857" spans="2:4">
      <c r="B3857" s="204" t="s">
        <v>3555</v>
      </c>
      <c r="C3857" s="133">
        <v>0</v>
      </c>
      <c r="D3857" s="133">
        <v>0</v>
      </c>
    </row>
    <row r="3858" spans="2:4">
      <c r="B3858" s="203" t="s">
        <v>3554</v>
      </c>
      <c r="C3858" s="133">
        <v>0</v>
      </c>
      <c r="D3858" s="133">
        <v>0</v>
      </c>
    </row>
    <row r="3859" spans="2:4">
      <c r="B3859" s="204" t="s">
        <v>2962</v>
      </c>
      <c r="C3859" s="133">
        <v>210293082</v>
      </c>
      <c r="D3859" s="133">
        <v>0</v>
      </c>
    </row>
    <row r="3860" spans="2:4">
      <c r="B3860" s="203" t="s">
        <v>1121</v>
      </c>
      <c r="C3860" s="133">
        <v>210293082</v>
      </c>
      <c r="D3860" s="133">
        <v>0</v>
      </c>
    </row>
    <row r="3861" spans="2:4">
      <c r="B3861" s="205" t="s">
        <v>284</v>
      </c>
      <c r="C3861" s="135">
        <v>11111323924</v>
      </c>
      <c r="D3861" s="135">
        <v>1470438129.8299999</v>
      </c>
    </row>
    <row r="3862" spans="2:4">
      <c r="B3862" s="204" t="s">
        <v>586</v>
      </c>
      <c r="C3862" s="133">
        <v>2589740270</v>
      </c>
      <c r="D3862" s="133">
        <v>163445257.56999999</v>
      </c>
    </row>
    <row r="3863" spans="2:4">
      <c r="B3863" s="203" t="s">
        <v>934</v>
      </c>
      <c r="C3863" s="133">
        <v>2589740270</v>
      </c>
      <c r="D3863" s="133">
        <v>163445257.56999999</v>
      </c>
    </row>
    <row r="3864" spans="2:4">
      <c r="B3864" s="204" t="s">
        <v>587</v>
      </c>
      <c r="C3864" s="133">
        <v>8435000000</v>
      </c>
      <c r="D3864" s="133">
        <v>1306992872.26</v>
      </c>
    </row>
    <row r="3865" spans="2:4">
      <c r="B3865" s="203" t="s">
        <v>936</v>
      </c>
      <c r="C3865" s="133">
        <v>8435000000</v>
      </c>
      <c r="D3865" s="133">
        <v>1306992872.26</v>
      </c>
    </row>
    <row r="3866" spans="2:4">
      <c r="B3866" s="204" t="s">
        <v>2928</v>
      </c>
      <c r="C3866" s="133">
        <v>86583654</v>
      </c>
      <c r="D3866" s="133">
        <v>0</v>
      </c>
    </row>
    <row r="3867" spans="2:4">
      <c r="B3867" s="203" t="s">
        <v>938</v>
      </c>
      <c r="C3867" s="133">
        <v>86583654</v>
      </c>
      <c r="D3867" s="133">
        <v>0</v>
      </c>
    </row>
    <row r="3868" spans="2:4">
      <c r="B3868" s="206" t="s">
        <v>297</v>
      </c>
      <c r="C3868" s="133">
        <v>7775541171</v>
      </c>
      <c r="D3868" s="133">
        <v>332004661.88</v>
      </c>
    </row>
    <row r="3869" spans="2:4">
      <c r="B3869" s="205" t="s">
        <v>281</v>
      </c>
      <c r="C3869" s="135">
        <v>1247502861</v>
      </c>
      <c r="D3869" s="135">
        <v>146167407.63</v>
      </c>
    </row>
    <row r="3870" spans="2:4">
      <c r="B3870" s="204" t="s">
        <v>282</v>
      </c>
      <c r="C3870" s="133">
        <v>293156045</v>
      </c>
      <c r="D3870" s="133">
        <v>27605311.350000001</v>
      </c>
    </row>
    <row r="3871" spans="2:4">
      <c r="B3871" s="203" t="s">
        <v>959</v>
      </c>
      <c r="C3871" s="133">
        <v>204230000</v>
      </c>
      <c r="D3871" s="133">
        <v>11990523.32</v>
      </c>
    </row>
    <row r="3872" spans="2:4">
      <c r="B3872" s="203" t="s">
        <v>3410</v>
      </c>
      <c r="C3872" s="133">
        <v>0</v>
      </c>
      <c r="D3872" s="133">
        <v>15614788.030000001</v>
      </c>
    </row>
    <row r="3873" spans="2:4">
      <c r="B3873" s="203" t="s">
        <v>960</v>
      </c>
      <c r="C3873" s="133">
        <v>84350000</v>
      </c>
      <c r="D3873" s="133">
        <v>0</v>
      </c>
    </row>
    <row r="3874" spans="2:4">
      <c r="B3874" s="203" t="s">
        <v>3392</v>
      </c>
      <c r="C3874" s="133">
        <v>3615000</v>
      </c>
      <c r="D3874" s="133">
        <v>0</v>
      </c>
    </row>
    <row r="3875" spans="2:4">
      <c r="B3875" s="203" t="s">
        <v>961</v>
      </c>
      <c r="C3875" s="133">
        <v>961045</v>
      </c>
      <c r="D3875" s="133">
        <v>0</v>
      </c>
    </row>
    <row r="3876" spans="2:4">
      <c r="B3876" s="204" t="s">
        <v>607</v>
      </c>
      <c r="C3876" s="133">
        <v>50610000</v>
      </c>
      <c r="D3876" s="133">
        <v>10853658</v>
      </c>
    </row>
    <row r="3877" spans="2:4">
      <c r="B3877" s="203" t="s">
        <v>962</v>
      </c>
      <c r="C3877" s="133">
        <v>50610000</v>
      </c>
      <c r="D3877" s="133">
        <v>10853658</v>
      </c>
    </row>
    <row r="3878" spans="2:4">
      <c r="B3878" s="204" t="s">
        <v>3541</v>
      </c>
      <c r="C3878" s="133">
        <v>0</v>
      </c>
      <c r="D3878" s="133">
        <v>0</v>
      </c>
    </row>
    <row r="3879" spans="2:4">
      <c r="B3879" s="203" t="s">
        <v>3540</v>
      </c>
      <c r="C3879" s="133">
        <v>0</v>
      </c>
      <c r="D3879" s="133">
        <v>0</v>
      </c>
    </row>
    <row r="3880" spans="2:4">
      <c r="B3880" s="204" t="s">
        <v>2978</v>
      </c>
      <c r="C3880" s="133">
        <v>1850000</v>
      </c>
      <c r="D3880" s="133">
        <v>543164.76</v>
      </c>
    </row>
    <row r="3881" spans="2:4">
      <c r="B3881" s="203" t="s">
        <v>962</v>
      </c>
      <c r="C3881" s="133">
        <v>1850000</v>
      </c>
      <c r="D3881" s="133">
        <v>543164.76</v>
      </c>
    </row>
    <row r="3882" spans="2:4">
      <c r="B3882" s="204" t="s">
        <v>2975</v>
      </c>
      <c r="C3882" s="133">
        <v>10566528</v>
      </c>
      <c r="D3882" s="133">
        <v>5441669.5499999998</v>
      </c>
    </row>
    <row r="3883" spans="2:4">
      <c r="B3883" s="203" t="s">
        <v>963</v>
      </c>
      <c r="C3883" s="133">
        <v>10566528</v>
      </c>
      <c r="D3883" s="133">
        <v>5441669.5499999998</v>
      </c>
    </row>
    <row r="3884" spans="2:4">
      <c r="B3884" s="204" t="s">
        <v>608</v>
      </c>
      <c r="C3884" s="133">
        <v>81961307</v>
      </c>
      <c r="D3884" s="133">
        <v>57129203.359999999</v>
      </c>
    </row>
    <row r="3885" spans="2:4">
      <c r="B3885" s="203" t="s">
        <v>964</v>
      </c>
      <c r="C3885" s="133">
        <v>81961307</v>
      </c>
      <c r="D3885" s="133">
        <v>57129203.359999999</v>
      </c>
    </row>
    <row r="3886" spans="2:4">
      <c r="B3886" s="204" t="s">
        <v>1053</v>
      </c>
      <c r="C3886" s="133">
        <v>4252757</v>
      </c>
      <c r="D3886" s="133">
        <v>6305422.6500000004</v>
      </c>
    </row>
    <row r="3887" spans="2:4">
      <c r="B3887" s="203" t="s">
        <v>1054</v>
      </c>
      <c r="C3887" s="133">
        <v>4252757</v>
      </c>
      <c r="D3887" s="133">
        <v>6305422.6500000004</v>
      </c>
    </row>
    <row r="3888" spans="2:4">
      <c r="B3888" s="204" t="s">
        <v>2976</v>
      </c>
      <c r="C3888" s="133">
        <v>21668804</v>
      </c>
      <c r="D3888" s="133">
        <v>14453126.720000001</v>
      </c>
    </row>
    <row r="3889" spans="2:4">
      <c r="B3889" s="203" t="s">
        <v>1055</v>
      </c>
      <c r="C3889" s="133">
        <v>21668804</v>
      </c>
      <c r="D3889" s="133">
        <v>14453126.720000001</v>
      </c>
    </row>
    <row r="3890" spans="2:4">
      <c r="B3890" s="204" t="s">
        <v>610</v>
      </c>
      <c r="C3890" s="133">
        <v>3495166</v>
      </c>
      <c r="D3890" s="133">
        <v>2223494.96</v>
      </c>
    </row>
    <row r="3891" spans="2:4">
      <c r="B3891" s="203" t="s">
        <v>966</v>
      </c>
      <c r="C3891" s="133">
        <v>3495166</v>
      </c>
      <c r="D3891" s="133">
        <v>2223494.96</v>
      </c>
    </row>
    <row r="3892" spans="2:4">
      <c r="B3892" s="204" t="s">
        <v>612</v>
      </c>
      <c r="C3892" s="133">
        <v>85603015</v>
      </c>
      <c r="D3892" s="133">
        <v>0</v>
      </c>
    </row>
    <row r="3893" spans="2:4">
      <c r="B3893" s="203" t="s">
        <v>968</v>
      </c>
      <c r="C3893" s="133">
        <v>85603015</v>
      </c>
      <c r="D3893" s="133">
        <v>0</v>
      </c>
    </row>
    <row r="3894" spans="2:4">
      <c r="B3894" s="204" t="s">
        <v>611</v>
      </c>
      <c r="C3894" s="133">
        <v>521017995</v>
      </c>
      <c r="D3894" s="133">
        <v>0</v>
      </c>
    </row>
    <row r="3895" spans="2:4">
      <c r="B3895" s="203" t="s">
        <v>967</v>
      </c>
      <c r="C3895" s="133">
        <v>521017995</v>
      </c>
      <c r="D3895" s="133">
        <v>0</v>
      </c>
    </row>
    <row r="3896" spans="2:4">
      <c r="B3896" s="204" t="s">
        <v>995</v>
      </c>
      <c r="C3896" s="133">
        <v>8172215</v>
      </c>
      <c r="D3896" s="133">
        <v>8607582</v>
      </c>
    </row>
    <row r="3897" spans="2:4">
      <c r="B3897" s="203" t="s">
        <v>996</v>
      </c>
      <c r="C3897" s="133">
        <v>8172215</v>
      </c>
      <c r="D3897" s="133">
        <v>8607582</v>
      </c>
    </row>
    <row r="3898" spans="2:4">
      <c r="B3898" s="204" t="s">
        <v>3393</v>
      </c>
      <c r="C3898" s="133">
        <v>9332792</v>
      </c>
      <c r="D3898" s="133">
        <v>0</v>
      </c>
    </row>
    <row r="3899" spans="2:4">
      <c r="B3899" s="203" t="s">
        <v>3394</v>
      </c>
      <c r="C3899" s="133">
        <v>9332792</v>
      </c>
      <c r="D3899" s="133">
        <v>0</v>
      </c>
    </row>
    <row r="3900" spans="2:4">
      <c r="B3900" s="204" t="s">
        <v>3395</v>
      </c>
      <c r="C3900" s="133">
        <v>6615119</v>
      </c>
      <c r="D3900" s="133">
        <v>0</v>
      </c>
    </row>
    <row r="3901" spans="2:4">
      <c r="B3901" s="203" t="s">
        <v>3396</v>
      </c>
      <c r="C3901" s="133">
        <v>6615119</v>
      </c>
      <c r="D3901" s="133">
        <v>0</v>
      </c>
    </row>
    <row r="3902" spans="2:4">
      <c r="B3902" s="204" t="s">
        <v>2129</v>
      </c>
      <c r="C3902" s="133">
        <v>118946174</v>
      </c>
      <c r="D3902" s="133">
        <v>9004774.2799999993</v>
      </c>
    </row>
    <row r="3903" spans="2:4">
      <c r="B3903" s="203" t="s">
        <v>2130</v>
      </c>
      <c r="C3903" s="133">
        <v>118946174</v>
      </c>
      <c r="D3903" s="133">
        <v>9004774.2799999993</v>
      </c>
    </row>
    <row r="3904" spans="2:4">
      <c r="B3904" s="204" t="s">
        <v>1130</v>
      </c>
      <c r="C3904" s="133">
        <v>30254944</v>
      </c>
      <c r="D3904" s="133">
        <v>4000000</v>
      </c>
    </row>
    <row r="3905" spans="2:4">
      <c r="B3905" s="203" t="s">
        <v>1131</v>
      </c>
      <c r="C3905" s="133">
        <v>30254944</v>
      </c>
      <c r="D3905" s="133">
        <v>4000000</v>
      </c>
    </row>
    <row r="3906" spans="2:4">
      <c r="B3906" s="205" t="s">
        <v>298</v>
      </c>
      <c r="C3906" s="135">
        <v>0</v>
      </c>
      <c r="D3906" s="135">
        <v>71656241.459999993</v>
      </c>
    </row>
    <row r="3907" spans="2:4">
      <c r="B3907" s="204" t="s">
        <v>2129</v>
      </c>
      <c r="C3907" s="133">
        <v>0</v>
      </c>
      <c r="D3907" s="133">
        <v>71656241.459999993</v>
      </c>
    </row>
    <row r="3908" spans="2:4">
      <c r="B3908" s="203" t="s">
        <v>2130</v>
      </c>
      <c r="C3908" s="133">
        <v>0</v>
      </c>
      <c r="D3908" s="133">
        <v>71656241.459999993</v>
      </c>
    </row>
    <row r="3909" spans="2:4">
      <c r="B3909" s="205" t="s">
        <v>284</v>
      </c>
      <c r="C3909" s="135">
        <v>6213332841</v>
      </c>
      <c r="D3909" s="135">
        <v>84090913.480000004</v>
      </c>
    </row>
    <row r="3910" spans="2:4">
      <c r="B3910" s="204" t="s">
        <v>282</v>
      </c>
      <c r="C3910" s="133">
        <v>2007597322</v>
      </c>
      <c r="D3910" s="133">
        <v>32089502.640000001</v>
      </c>
    </row>
    <row r="3911" spans="2:4">
      <c r="B3911" s="203" t="s">
        <v>960</v>
      </c>
      <c r="C3911" s="133">
        <v>202959198</v>
      </c>
      <c r="D3911" s="133">
        <v>0</v>
      </c>
    </row>
    <row r="3912" spans="2:4">
      <c r="B3912" s="203" t="s">
        <v>3392</v>
      </c>
      <c r="C3912" s="133">
        <v>111613125</v>
      </c>
      <c r="D3912" s="133">
        <v>0</v>
      </c>
    </row>
    <row r="3913" spans="2:4">
      <c r="B3913" s="203" t="s">
        <v>969</v>
      </c>
      <c r="C3913" s="133">
        <v>313300000</v>
      </c>
      <c r="D3913" s="133">
        <v>8570108.8699999992</v>
      </c>
    </row>
    <row r="3914" spans="2:4">
      <c r="B3914" s="203" t="s">
        <v>970</v>
      </c>
      <c r="C3914" s="133">
        <v>662750000</v>
      </c>
      <c r="D3914" s="133">
        <v>23519393.77</v>
      </c>
    </row>
    <row r="3915" spans="2:4">
      <c r="B3915" s="203" t="s">
        <v>3397</v>
      </c>
      <c r="C3915" s="133">
        <v>602499999</v>
      </c>
      <c r="D3915" s="133">
        <v>0</v>
      </c>
    </row>
    <row r="3916" spans="2:4">
      <c r="B3916" s="203" t="s">
        <v>3398</v>
      </c>
      <c r="C3916" s="133">
        <v>114475000</v>
      </c>
      <c r="D3916" s="133">
        <v>0</v>
      </c>
    </row>
    <row r="3917" spans="2:4">
      <c r="B3917" s="204" t="s">
        <v>607</v>
      </c>
      <c r="C3917" s="133">
        <v>293744908</v>
      </c>
      <c r="D3917" s="133">
        <v>0</v>
      </c>
    </row>
    <row r="3918" spans="2:4">
      <c r="B3918" s="203" t="s">
        <v>2706</v>
      </c>
      <c r="C3918" s="133">
        <v>293744908</v>
      </c>
      <c r="D3918" s="133">
        <v>0</v>
      </c>
    </row>
    <row r="3919" spans="2:4">
      <c r="B3919" s="204" t="s">
        <v>2978</v>
      </c>
      <c r="C3919" s="133">
        <v>308755092</v>
      </c>
      <c r="D3919" s="133">
        <v>0</v>
      </c>
    </row>
    <row r="3920" spans="2:4">
      <c r="B3920" s="203" t="s">
        <v>2706</v>
      </c>
      <c r="C3920" s="133">
        <v>308755092</v>
      </c>
      <c r="D3920" s="133">
        <v>0</v>
      </c>
    </row>
    <row r="3921" spans="2:4">
      <c r="B3921" s="204" t="s">
        <v>3399</v>
      </c>
      <c r="C3921" s="133">
        <v>1205000000</v>
      </c>
      <c r="D3921" s="133">
        <v>0</v>
      </c>
    </row>
    <row r="3922" spans="2:4">
      <c r="B3922" s="203" t="s">
        <v>3400</v>
      </c>
      <c r="C3922" s="133">
        <v>1205000000</v>
      </c>
      <c r="D3922" s="133">
        <v>0</v>
      </c>
    </row>
    <row r="3923" spans="2:4">
      <c r="B3923" s="204" t="s">
        <v>3401</v>
      </c>
      <c r="C3923" s="133">
        <v>563538669</v>
      </c>
      <c r="D3923" s="133">
        <v>0</v>
      </c>
    </row>
    <row r="3924" spans="2:4">
      <c r="B3924" s="203" t="s">
        <v>3402</v>
      </c>
      <c r="C3924" s="133">
        <v>563538669</v>
      </c>
      <c r="D3924" s="133">
        <v>0</v>
      </c>
    </row>
    <row r="3925" spans="2:4">
      <c r="B3925" s="204" t="s">
        <v>3403</v>
      </c>
      <c r="C3925" s="133">
        <v>682415600</v>
      </c>
      <c r="D3925" s="133">
        <v>0</v>
      </c>
    </row>
    <row r="3926" spans="2:4">
      <c r="B3926" s="203" t="s">
        <v>3404</v>
      </c>
      <c r="C3926" s="133">
        <v>682415600</v>
      </c>
      <c r="D3926" s="133">
        <v>0</v>
      </c>
    </row>
    <row r="3927" spans="2:4">
      <c r="B3927" s="204" t="s">
        <v>3405</v>
      </c>
      <c r="C3927" s="133">
        <v>168700000</v>
      </c>
      <c r="D3927" s="133">
        <v>0</v>
      </c>
    </row>
    <row r="3928" spans="2:4">
      <c r="B3928" s="203" t="s">
        <v>3406</v>
      </c>
      <c r="C3928" s="133">
        <v>168700000</v>
      </c>
      <c r="D3928" s="133">
        <v>0</v>
      </c>
    </row>
    <row r="3929" spans="2:4">
      <c r="B3929" s="204" t="s">
        <v>613</v>
      </c>
      <c r="C3929" s="133">
        <v>610031250</v>
      </c>
      <c r="D3929" s="133">
        <v>52001410.840000004</v>
      </c>
    </row>
    <row r="3930" spans="2:4">
      <c r="B3930" s="203" t="s">
        <v>971</v>
      </c>
      <c r="C3930" s="133">
        <v>610031250</v>
      </c>
      <c r="D3930" s="133">
        <v>52001410.840000004</v>
      </c>
    </row>
    <row r="3931" spans="2:4">
      <c r="B3931" s="204" t="s">
        <v>609</v>
      </c>
      <c r="C3931" s="133">
        <v>373550000</v>
      </c>
      <c r="D3931" s="133">
        <v>0</v>
      </c>
    </row>
    <row r="3932" spans="2:4">
      <c r="B3932" s="203" t="s">
        <v>965</v>
      </c>
      <c r="C3932" s="133">
        <v>373550000</v>
      </c>
      <c r="D3932" s="133">
        <v>0</v>
      </c>
    </row>
    <row r="3933" spans="2:4">
      <c r="B3933" s="205" t="s">
        <v>285</v>
      </c>
      <c r="C3933" s="135">
        <v>314705469</v>
      </c>
      <c r="D3933" s="135">
        <v>30090099.310000002</v>
      </c>
    </row>
    <row r="3934" spans="2:4">
      <c r="B3934" s="204" t="s">
        <v>282</v>
      </c>
      <c r="C3934" s="133">
        <v>293687469</v>
      </c>
      <c r="D3934" s="133">
        <v>30090099.310000002</v>
      </c>
    </row>
    <row r="3935" spans="2:4">
      <c r="B3935" s="203" t="s">
        <v>959</v>
      </c>
      <c r="C3935" s="133">
        <v>199036250</v>
      </c>
      <c r="D3935" s="133">
        <v>29128916.040000003</v>
      </c>
    </row>
    <row r="3936" spans="2:4">
      <c r="B3936" s="203" t="s">
        <v>960</v>
      </c>
      <c r="C3936" s="133">
        <v>5000750</v>
      </c>
      <c r="D3936" s="133">
        <v>961183.27</v>
      </c>
    </row>
    <row r="3937" spans="2:4">
      <c r="B3937" s="203" t="s">
        <v>972</v>
      </c>
      <c r="C3937" s="133">
        <v>2500134</v>
      </c>
      <c r="D3937" s="133">
        <v>0</v>
      </c>
    </row>
    <row r="3938" spans="2:4">
      <c r="B3938" s="203" t="s">
        <v>973</v>
      </c>
      <c r="C3938" s="133">
        <v>6444341</v>
      </c>
      <c r="D3938" s="133">
        <v>0</v>
      </c>
    </row>
    <row r="3939" spans="2:4">
      <c r="B3939" s="203" t="s">
        <v>974</v>
      </c>
      <c r="C3939" s="133">
        <v>1455232</v>
      </c>
      <c r="D3939" s="133">
        <v>0</v>
      </c>
    </row>
    <row r="3940" spans="2:4">
      <c r="B3940" s="203" t="s">
        <v>975</v>
      </c>
      <c r="C3940" s="133">
        <v>13461488</v>
      </c>
      <c r="D3940" s="133">
        <v>0</v>
      </c>
    </row>
    <row r="3941" spans="2:4">
      <c r="B3941" s="203" t="s">
        <v>961</v>
      </c>
      <c r="C3941" s="133">
        <v>2868137</v>
      </c>
      <c r="D3941" s="133">
        <v>0</v>
      </c>
    </row>
    <row r="3942" spans="2:4">
      <c r="B3942" s="203" t="s">
        <v>976</v>
      </c>
      <c r="C3942" s="133">
        <v>62921137</v>
      </c>
      <c r="D3942" s="133">
        <v>0</v>
      </c>
    </row>
    <row r="3943" spans="2:4">
      <c r="B3943" s="204" t="s">
        <v>2979</v>
      </c>
      <c r="C3943" s="133">
        <v>21018000</v>
      </c>
      <c r="D3943" s="133">
        <v>0</v>
      </c>
    </row>
    <row r="3944" spans="2:4">
      <c r="B3944" s="203" t="s">
        <v>977</v>
      </c>
      <c r="C3944" s="133">
        <v>21018000</v>
      </c>
      <c r="D3944" s="133">
        <v>0</v>
      </c>
    </row>
    <row r="3945" spans="2:4">
      <c r="B3945" s="95" t="s">
        <v>978</v>
      </c>
      <c r="C3945" s="93">
        <v>113668099604</v>
      </c>
      <c r="D3945" s="93">
        <v>53940220215.769997</v>
      </c>
    </row>
    <row r="3946" spans="2:4">
      <c r="B3946" s="94" t="s">
        <v>279</v>
      </c>
      <c r="C3946" s="92">
        <v>113668099604</v>
      </c>
      <c r="D3946" s="92">
        <v>53940220215.769997</v>
      </c>
    </row>
    <row r="3947" spans="2:4">
      <c r="B3947" s="101" t="s">
        <v>2536</v>
      </c>
      <c r="C3947" s="133">
        <v>113668099604</v>
      </c>
      <c r="D3947" s="133">
        <v>53940220215.769997</v>
      </c>
    </row>
    <row r="3948" spans="2:4">
      <c r="B3948" s="205" t="s">
        <v>281</v>
      </c>
      <c r="C3948" s="135">
        <v>22897647271</v>
      </c>
      <c r="D3948" s="135">
        <v>4869247635.96</v>
      </c>
    </row>
    <row r="3949" spans="2:4">
      <c r="B3949" s="204" t="s">
        <v>282</v>
      </c>
      <c r="C3949" s="133">
        <v>22897647271</v>
      </c>
      <c r="D3949" s="133">
        <v>4869247635.96</v>
      </c>
    </row>
    <row r="3950" spans="2:4">
      <c r="B3950" s="205" t="s">
        <v>298</v>
      </c>
      <c r="C3950" s="135">
        <v>2075043163</v>
      </c>
      <c r="D3950" s="135">
        <v>2047562803.8599999</v>
      </c>
    </row>
    <row r="3951" spans="2:4">
      <c r="B3951" s="204" t="s">
        <v>282</v>
      </c>
      <c r="C3951" s="133">
        <v>2075043163</v>
      </c>
      <c r="D3951" s="133">
        <v>2047562803.8599999</v>
      </c>
    </row>
    <row r="3952" spans="2:4">
      <c r="B3952" s="205" t="s">
        <v>284</v>
      </c>
      <c r="C3952" s="135">
        <v>88695409170</v>
      </c>
      <c r="D3952" s="135">
        <v>47023409775.949997</v>
      </c>
    </row>
    <row r="3953" spans="2:4">
      <c r="B3953" s="204" t="s">
        <v>282</v>
      </c>
      <c r="C3953" s="133">
        <v>88695409170</v>
      </c>
      <c r="D3953" s="133">
        <v>47023409775.949997</v>
      </c>
    </row>
    <row r="3954" spans="2:4">
      <c r="B3954" s="104" t="s">
        <v>614</v>
      </c>
      <c r="C3954" s="100">
        <v>1532354614554</v>
      </c>
      <c r="D3954" s="100">
        <v>651528492345.1814</v>
      </c>
    </row>
    <row r="3955" spans="2:4">
      <c r="B3955" s="207" t="s">
        <v>26</v>
      </c>
      <c r="C3955" s="208"/>
      <c r="D3955" s="208"/>
    </row>
    <row r="3956" spans="2:4" ht="39" customHeight="1">
      <c r="B3956" s="227" t="s">
        <v>4066</v>
      </c>
      <c r="C3956" s="227"/>
      <c r="D3956" s="227"/>
    </row>
    <row r="3957" spans="2:4" ht="35.450000000000003" customHeight="1">
      <c r="B3957" s="227" t="s">
        <v>2535</v>
      </c>
      <c r="C3957" s="227"/>
      <c r="D3957" s="208"/>
    </row>
    <row r="3958" spans="2:4">
      <c r="B3958" s="227" t="s">
        <v>27</v>
      </c>
      <c r="C3958" s="227"/>
      <c r="D3958" s="208"/>
    </row>
    <row r="3959" spans="2:4">
      <c r="B3959" s="228" t="s">
        <v>28</v>
      </c>
      <c r="C3959" s="228"/>
      <c r="D3959" s="208"/>
    </row>
  </sheetData>
  <mergeCells count="13">
    <mergeCell ref="B3956:D3956"/>
    <mergeCell ref="B3957:C3957"/>
    <mergeCell ref="B3958:C3958"/>
    <mergeCell ref="B3959:C3959"/>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33" sqref="G33"/>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1" t="s">
        <v>0</v>
      </c>
      <c r="B1" s="211"/>
      <c r="C1" s="211"/>
      <c r="D1" s="211"/>
      <c r="E1" s="211"/>
      <c r="F1" s="3"/>
    </row>
    <row r="2" spans="1:8" ht="21" customHeight="1">
      <c r="A2" s="212" t="s">
        <v>1</v>
      </c>
      <c r="B2" s="212"/>
      <c r="C2" s="212"/>
      <c r="D2" s="212"/>
      <c r="E2" s="212"/>
      <c r="F2" s="2"/>
      <c r="H2" s="12">
        <v>0</v>
      </c>
    </row>
    <row r="3" spans="1:8" ht="15" customHeight="1">
      <c r="A3" s="219" t="s">
        <v>2</v>
      </c>
      <c r="B3" s="219"/>
      <c r="C3" s="219"/>
      <c r="D3" s="219"/>
      <c r="E3" s="219"/>
      <c r="F3" s="1"/>
    </row>
    <row r="5" spans="1:8" ht="18.75" customHeight="1">
      <c r="A5" s="221" t="s">
        <v>615</v>
      </c>
      <c r="B5" s="221"/>
      <c r="C5" s="221"/>
      <c r="D5" s="221"/>
      <c r="E5" s="221"/>
      <c r="F5" s="4"/>
    </row>
    <row r="6" spans="1:8" ht="18.75">
      <c r="A6" s="215" t="s">
        <v>4065</v>
      </c>
      <c r="B6" s="215"/>
      <c r="C6" s="215"/>
      <c r="D6" s="215"/>
      <c r="E6" s="215"/>
      <c r="F6" s="5"/>
    </row>
    <row r="7" spans="1:8" ht="15.75">
      <c r="A7" s="223" t="s">
        <v>5</v>
      </c>
      <c r="B7" s="223"/>
      <c r="C7" s="223"/>
      <c r="D7" s="223"/>
      <c r="E7" s="223"/>
      <c r="F7" s="6"/>
    </row>
    <row r="10" spans="1:8" ht="15" customHeight="1">
      <c r="B10" s="222" t="s">
        <v>6</v>
      </c>
      <c r="C10" s="49" t="s">
        <v>7</v>
      </c>
      <c r="D10" s="224" t="s">
        <v>8</v>
      </c>
    </row>
    <row r="11" spans="1:8" ht="14.45" customHeight="1">
      <c r="B11" s="222"/>
      <c r="C11" s="50" t="s">
        <v>3067</v>
      </c>
      <c r="D11" s="224"/>
    </row>
    <row r="12" spans="1:8" ht="14.45" customHeight="1">
      <c r="B12" s="22" t="s">
        <v>14</v>
      </c>
      <c r="C12" s="28">
        <f>C13+C26</f>
        <v>45231.789592000001</v>
      </c>
      <c r="D12" s="114">
        <f>D13+D26</f>
        <v>21699.711038860001</v>
      </c>
      <c r="E12" s="44"/>
    </row>
    <row r="13" spans="1:8" s="7" customFormat="1" ht="14.45" customHeight="1">
      <c r="B13" s="81" t="s">
        <v>616</v>
      </c>
      <c r="C13" s="83">
        <f>C14</f>
        <v>44391.789592000001</v>
      </c>
      <c r="D13" s="124">
        <f>D14</f>
        <v>21424.91803886</v>
      </c>
      <c r="E13" s="44"/>
      <c r="F13"/>
    </row>
    <row r="14" spans="1:8" s="7" customFormat="1">
      <c r="B14" s="23" t="s">
        <v>617</v>
      </c>
      <c r="C14" s="37">
        <f>C15+C20</f>
        <v>44391.789592000001</v>
      </c>
      <c r="D14" s="125">
        <f>D15+D20</f>
        <v>21424.91803886</v>
      </c>
      <c r="E14" s="44"/>
      <c r="F14"/>
    </row>
    <row r="15" spans="1:8" s="7" customFormat="1">
      <c r="B15" s="84" t="s">
        <v>618</v>
      </c>
      <c r="C15" s="110">
        <f>SUM(C16:C19)</f>
        <v>1284.405996</v>
      </c>
      <c r="D15" s="122">
        <f>SUM(D16:D19)</f>
        <v>534.74225999999999</v>
      </c>
      <c r="E15" s="44"/>
      <c r="F15"/>
    </row>
    <row r="16" spans="1:8" s="7" customFormat="1">
      <c r="B16" s="54" t="s">
        <v>619</v>
      </c>
      <c r="C16" s="77">
        <v>399.99599999999998</v>
      </c>
      <c r="D16" s="113">
        <v>195.8236</v>
      </c>
      <c r="E16" s="44"/>
      <c r="F16" s="112"/>
      <c r="G16" s="109"/>
    </row>
    <row r="17" spans="2:6" s="7" customFormat="1">
      <c r="B17" s="54" t="s">
        <v>620</v>
      </c>
      <c r="C17" s="77">
        <v>683.82999600000005</v>
      </c>
      <c r="D17" s="113">
        <v>277.59915999999998</v>
      </c>
      <c r="E17" s="44"/>
      <c r="F17"/>
    </row>
    <row r="18" spans="2:6" s="7" customFormat="1">
      <c r="B18" s="54" t="s">
        <v>621</v>
      </c>
      <c r="C18" s="77">
        <v>153.78</v>
      </c>
      <c r="D18" s="113">
        <v>61.319499999999998</v>
      </c>
      <c r="E18" s="44"/>
      <c r="F18"/>
    </row>
    <row r="19" spans="2:6" s="7" customFormat="1">
      <c r="B19" s="54" t="s">
        <v>622</v>
      </c>
      <c r="C19" s="77">
        <v>46.8</v>
      </c>
      <c r="D19" s="113">
        <v>0</v>
      </c>
      <c r="E19" s="44"/>
      <c r="F19"/>
    </row>
    <row r="20" spans="2:6" s="7" customFormat="1">
      <c r="B20" s="84" t="s">
        <v>623</v>
      </c>
      <c r="C20" s="27">
        <f>SUM(C21:C25)</f>
        <v>43107.383596</v>
      </c>
      <c r="D20" s="123">
        <f>SUM(D21:D25)</f>
        <v>20890.175778860001</v>
      </c>
      <c r="E20" s="44"/>
      <c r="F20"/>
    </row>
    <row r="21" spans="2:6" s="7" customFormat="1">
      <c r="B21" s="54" t="s">
        <v>624</v>
      </c>
      <c r="C21" s="111">
        <v>30658.570800000001</v>
      </c>
      <c r="D21" s="121">
        <v>14776.964877459999</v>
      </c>
      <c r="E21" s="44"/>
      <c r="F21"/>
    </row>
    <row r="22" spans="2:6" s="7" customFormat="1">
      <c r="B22" s="54" t="s">
        <v>625</v>
      </c>
      <c r="C22" s="77">
        <v>84</v>
      </c>
      <c r="D22" s="113">
        <v>36.124400000000001</v>
      </c>
      <c r="E22" s="44"/>
      <c r="F22"/>
    </row>
    <row r="23" spans="2:6" s="7" customFormat="1">
      <c r="B23" s="54" t="s">
        <v>4032</v>
      </c>
      <c r="C23" s="77">
        <v>216</v>
      </c>
      <c r="D23" s="113">
        <v>146.154</v>
      </c>
      <c r="E23" s="44"/>
      <c r="F23"/>
    </row>
    <row r="24" spans="2:6" s="7" customFormat="1">
      <c r="B24" s="54" t="s">
        <v>626</v>
      </c>
      <c r="C24" s="77">
        <v>7613.0186400000002</v>
      </c>
      <c r="D24" s="113">
        <v>3705.2938800000002</v>
      </c>
      <c r="E24" s="44"/>
      <c r="F24"/>
    </row>
    <row r="25" spans="2:6" s="7" customFormat="1">
      <c r="B25" s="54" t="s">
        <v>627</v>
      </c>
      <c r="C25" s="77">
        <v>4535.7941559999999</v>
      </c>
      <c r="D25" s="113">
        <v>2225.6386213999999</v>
      </c>
      <c r="E25" s="44"/>
      <c r="F25"/>
    </row>
    <row r="26" spans="2:6" s="7" customFormat="1">
      <c r="B26" s="81" t="s">
        <v>57</v>
      </c>
      <c r="C26" s="82">
        <f t="shared" ref="C26:D27" si="0">C27</f>
        <v>840</v>
      </c>
      <c r="D26" s="124">
        <f t="shared" si="0"/>
        <v>274.79300000000001</v>
      </c>
      <c r="E26" s="44"/>
      <c r="F26"/>
    </row>
    <row r="27" spans="2:6" s="7" customFormat="1">
      <c r="B27" s="23" t="s">
        <v>629</v>
      </c>
      <c r="C27" s="37">
        <f t="shared" si="0"/>
        <v>840</v>
      </c>
      <c r="D27" s="113">
        <f t="shared" si="0"/>
        <v>274.79300000000001</v>
      </c>
      <c r="E27" s="44"/>
      <c r="F27"/>
    </row>
    <row r="28" spans="2:6" s="7" customFormat="1">
      <c r="B28" s="84" t="s">
        <v>630</v>
      </c>
      <c r="C28" s="110">
        <f>C29+C30</f>
        <v>840</v>
      </c>
      <c r="D28" s="123">
        <f>D29+D30</f>
        <v>274.79300000000001</v>
      </c>
      <c r="E28" s="44"/>
    </row>
    <row r="29" spans="2:6" s="7" customFormat="1">
      <c r="B29" s="54" t="s">
        <v>4033</v>
      </c>
      <c r="C29" s="77">
        <v>155.37245100000001</v>
      </c>
      <c r="D29" s="121">
        <v>52.126199999999997</v>
      </c>
      <c r="E29" s="44"/>
    </row>
    <row r="30" spans="2:6" s="7" customFormat="1">
      <c r="B30" s="54" t="s">
        <v>4034</v>
      </c>
      <c r="C30" s="77">
        <v>684.62754900000004</v>
      </c>
      <c r="D30" s="113">
        <v>222.66679999999999</v>
      </c>
      <c r="E30" s="44"/>
    </row>
    <row r="31" spans="2:6">
      <c r="B31" s="34" t="s">
        <v>45</v>
      </c>
      <c r="C31" s="30">
        <f>C13+C26</f>
        <v>45231.789592000001</v>
      </c>
      <c r="D31" s="118">
        <f>D13+D26</f>
        <v>21699.711038860001</v>
      </c>
      <c r="E31" s="44"/>
    </row>
    <row r="32" spans="2:6">
      <c r="B32" s="15" t="s">
        <v>26</v>
      </c>
      <c r="C32" s="16"/>
      <c r="D32" s="16"/>
    </row>
    <row r="33" spans="2:5" ht="21.6" customHeight="1">
      <c r="B33" s="209" t="s">
        <v>4066</v>
      </c>
      <c r="C33" s="209"/>
      <c r="D33" s="209"/>
      <c r="E33" s="8"/>
    </row>
    <row r="34" spans="2:5" ht="14.45" customHeight="1">
      <c r="B34" s="45" t="s">
        <v>628</v>
      </c>
      <c r="C34" s="45"/>
      <c r="D34" s="45"/>
    </row>
    <row r="35" spans="2:5" ht="12.75" customHeight="1">
      <c r="B35" s="15" t="s">
        <v>46</v>
      </c>
      <c r="C35" s="16"/>
      <c r="D35" s="16"/>
    </row>
    <row r="36" spans="2:5" ht="18.600000000000001" customHeight="1">
      <c r="B36" s="209"/>
      <c r="C36" s="209"/>
      <c r="D36" s="209"/>
    </row>
    <row r="37" spans="2:5" ht="30" customHeight="1">
      <c r="B37" s="209"/>
      <c r="C37" s="209"/>
      <c r="D37" s="209"/>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SharedWithUsers xmlns="27b106c2-2eb6-4f76-8712-c370ecd06fde">
      <UserInfo>
        <DisplayName>Rafael F. Jovine Z.</DisplayName>
        <AccountId>139</AccountId>
        <AccountType/>
      </UserInfo>
      <UserInfo>
        <DisplayName>Katherine M. Peguero F.</DisplayName>
        <AccountId>14</AccountId>
        <AccountType/>
      </UserInfo>
      <UserInfo>
        <DisplayName>Sorangel González Díaz</DisplayName>
        <AccountId>19</AccountId>
        <AccountType/>
      </UserInfo>
      <UserInfo>
        <DisplayName>Nickol Rodriguez Fernandez</DisplayName>
        <AccountId>171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F18E75-588D-41FE-8B90-AC266C1A4E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2024-06-18T18:34:25Z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