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Febrero/14022025/"/>
    </mc:Choice>
  </mc:AlternateContent>
  <xr:revisionPtr revIDLastSave="361" documentId="13_ncr:1_{C92ACCD8-9BBB-4CC4-B60B-312D2B0009E3}" xr6:coauthVersionLast="47" xr6:coauthVersionMax="47" xr10:uidLastSave="{BB5BD1B6-1C3C-4C9A-BC57-43946E2DEB75}"/>
  <bookViews>
    <workbookView xWindow="-120" yWindow="-120" windowWidth="29040" windowHeight="15720" tabRatio="875" activeTab="1" xr2:uid="{00000000-000D-0000-FFFF-FFFF00000000}"/>
  </bookViews>
  <sheets>
    <sheet name="Dinámica" sheetId="133" r:id="rId1"/>
    <sheet name="Fiscal Mes" sheetId="71" r:id="rId2"/>
    <sheet name="Económica" sheetId="3" r:id="rId3"/>
    <sheet name="Institucional" sheetId="4" r:id="rId4"/>
    <sheet name="Funcional" sheetId="130" r:id="rId5"/>
    <sheet name="Objetal" sheetId="131" r:id="rId6"/>
    <sheet name="Género" sheetId="91" r:id="rId7"/>
    <sheet name="Cambio climático" sheetId="92" r:id="rId8"/>
    <sheet name="Proyectos de Inversión" sheetId="132"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Mes'!$C$31:$D$35</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'[65]Fax a enviar'!#REF!</definedName>
    <definedName name="as" hidden="1">'[65]Fax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[66]Sheet1!$B$2:$T$56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[67]nonopec!$D$424:$D$433</definedName>
    <definedName name="atrade" localSheetId="6">[18]!atrade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'[70]K. IMF Base'!$A$170:$CI$255</definedName>
    <definedName name="_xlnm.Database" localSheetId="7">#REF!</definedName>
    <definedName name="_xlnm.Database" localSheetId="6">#REF!</definedName>
    <definedName name="_xlnm.Database">#REF!</definedName>
    <definedName name="baseflow" localSheetId="7">'[70]K. IMF Base'!#REF!</definedName>
    <definedName name="baseflow" localSheetId="6">'[70]K. IMF Base'!#REF!</definedName>
    <definedName name="baseflow">'[70]K.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'[71]Crédito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[72]terms!#REF!</definedName>
    <definedName name="Bei" localSheetId="6">[72]terms!#REF!</definedName>
    <definedName name="Bei">[72]terms!#REF!</definedName>
    <definedName name="Belgium_wt">'[68]OECD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'[73]Vaciado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7">#REF!</definedName>
    <definedName name="BM" localSheetId="6">#REF!</definedName>
    <definedName name="BM">#REF!</definedName>
    <definedName name="BMG">[77]Q6!$E$28:$AH$28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[78]!BORRA_CUADROS</definedName>
    <definedName name="BORRA_CUADROS">[78]!BORRA_CUADROS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[77]Q6!$E$26:$AH$26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'[68]OECD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[79]Hoja3!$B$1:$L$98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6">[80]!base-flow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[81]MONTHLY!$BP$4:$CA$4</definedName>
    <definedName name="cons12mon" localSheetId="7">'[82]GDP projections'!#REF!</definedName>
    <definedName name="cons12mon" localSheetId="6">'[82]GDP projections'!#REF!</definedName>
    <definedName name="cons12mon">'[82]GDP projections'!#REF!</definedName>
    <definedName name="CONS2">[81]MONTHLY!$CB$4:$CM$4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'[82]GDP projections'!#REF!</definedName>
    <definedName name="consperc" localSheetId="6">'[82]GDP projections'!#REF!</definedName>
    <definedName name="consperc">'[82]GDP projections'!#REF!</definedName>
    <definedName name="consqtr" localSheetId="7">'[82]GDP projections'!#REF!</definedName>
    <definedName name="consqtr" localSheetId="6">'[82]GDP projections'!#REF!</definedName>
    <definedName name="consqtr">'[82]GDP projections'!#REF!</definedName>
    <definedName name="CONTENTS">[83]Contents!$A$1:$F$36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'[73]Vaciado 1'!$D$126</definedName>
    <definedName name="CostoVentasY2">'[73]Vaciado 1'!$E$126</definedName>
    <definedName name="CostoVentasY3">'[73]Vaciado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'[84]Exchange Rate chart'!#REF!</definedName>
    <definedName name="CountryName" localSheetId="6">'[84]Exchange Rate chart'!#REF!</definedName>
    <definedName name="CountryName">'[84]Exchange Rate chart'!#REF!</definedName>
    <definedName name="cp" localSheetId="7" hidden="1">'[85]C Summary'!#REF!</definedName>
    <definedName name="cp" localSheetId="6" hidden="1">'[85]C Summary'!#REF!</definedName>
    <definedName name="cp" hidden="1">'[85]C Summary'!#REF!</definedName>
    <definedName name="CPF" localSheetId="7">#REF!</definedName>
    <definedName name="CPF" localSheetId="6">#REF!</definedName>
    <definedName name="CPF">#REF!</definedName>
    <definedName name="CPI">[86]CPI!$A$4:$M$160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[87]SUPUESTOS!A$15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[81]MONTHLY!$B$437:$Z$444</definedName>
    <definedName name="CRUDE2">[81]MONTHLY!$B$451:$Z$458</definedName>
    <definedName name="CRUDE3">[81]MONTHLY!$B$465:$Z$472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[90]Current!$D$66</definedName>
    <definedName name="cutoff">'[91]LIC cutoff'!$A$2:$B$15</definedName>
    <definedName name="CYEAR2021" localSheetId="6">[92]Coal!$B$583:$J$583</definedName>
    <definedName name="CYEAR2021">[92]Coal!$B$583:$J$583</definedName>
    <definedName name="CYEAR2022" localSheetId="6">[92]Coal!$K$583:$V$583</definedName>
    <definedName name="CYEAR2022">[92]Coal!$K$583:$V$583</definedName>
    <definedName name="CYEAR2023" localSheetId="6">[92]Coal!$W$583:$AH$583</definedName>
    <definedName name="CYEAR2023">[92]Coal!$W$583:$AH$583</definedName>
    <definedName name="CYEAR2024" localSheetId="6">[92]Coal!$AI$583:$AT$583</definedName>
    <definedName name="CYEAR2024">[92]Coal!$AI$583:$AT$583</definedName>
    <definedName name="CYEAR2025" localSheetId="6">[92]Coal!$AU$583:$AX$583</definedName>
    <definedName name="CYEAR2025">[92]Coal!$AU$583:$AX$583</definedName>
    <definedName name="d" localSheetId="7" hidden="1">'[93]Fax a enviar'!#REF!</definedName>
    <definedName name="d" localSheetId="6" hidden="1">'[93]Fax a enviar'!#REF!</definedName>
    <definedName name="d" hidden="1">'[93]Fax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[95]Tablas!$IV$1:$IV$2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'[69]Inter-Bank'!$B$5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'[68]OECD wgt'!$B$17</definedName>
    <definedName name="Department" localSheetId="7">'[84]Exchange Rate chart'!#REF!</definedName>
    <definedName name="Department" localSheetId="6">'[84]Exchange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7"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'[93]Fax a enviar'!#REF!</definedName>
    <definedName name="dfdf" localSheetId="6" hidden="1">'[93]Fax a enviar'!#REF!</definedName>
    <definedName name="dfdf" hidden="1">'[93]Fax a enviar'!#REF!</definedName>
    <definedName name="dfdfsd" localSheetId="7" hidden="1">'[98]Fax a enviar'!#REF!</definedName>
    <definedName name="dfdfsd" localSheetId="6" hidden="1">'[98]Fax a enviar'!#REF!</definedName>
    <definedName name="dfdfsd" hidden="1">'[98]Fax a enviar'!#REF!</definedName>
    <definedName name="dfdgfdfd" localSheetId="7" hidden="1">'[99]Fax a enviar'!#REF!</definedName>
    <definedName name="dfdgfdfd" localSheetId="6" hidden="1">'[99]Fax a enviar'!#REF!</definedName>
    <definedName name="dfdgfdfd" hidden="1">'[99]Fax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7">#REF!</definedName>
    <definedName name="Discount_IDA1" localSheetId="6">#REF!</definedName>
    <definedName name="Discount_IDA1">#REF!</definedName>
    <definedName name="Discount_NC" localSheetId="7">[101]NPV!#REF!</definedName>
    <definedName name="Discount_NC" localSheetId="6">[101]NPV!#REF!</definedName>
    <definedName name="Discount_NC">[101]NPV!#REF!</definedName>
    <definedName name="DiscountRate" localSheetId="7">#REF!</definedName>
    <definedName name="DiscountRate" localSheetId="6">#REF!</definedName>
    <definedName name="DiscountRate">#REF!</definedName>
    <definedName name="divi">[102]Base!$H$2816</definedName>
    <definedName name="DIVISOOR">[103]Sheet2!$A$46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[87]RESULTADOS!$A$86:$IV$86</definedName>
    <definedName name="DMU" localSheetId="7">#REF!</definedName>
    <definedName name="DMU" localSheetId="6">#REF!</definedName>
    <definedName name="DMU">#REF!</definedName>
    <definedName name="DNP">[87]SUPUESTOS!A$18</definedName>
    <definedName name="DO" localSheetId="7">#REF!</definedName>
    <definedName name="DO" localSheetId="6">#REF!</definedName>
    <definedName name="DO">#REF!</definedName>
    <definedName name="DOMI">#N/A</definedName>
    <definedName name="DOMINIO2">#N/A</definedName>
    <definedName name="DPOB">[87]SUPUESTOS!A$7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7" hidden="1">'[93]Fax a enviar'!#REF!</definedName>
    <definedName name="ds" localSheetId="6" hidden="1">'[93]Fax a enviar'!#REF!</definedName>
    <definedName name="ds" hidden="1">'[93]Fax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'[93]Fax a enviar'!#REF!</definedName>
    <definedName name="dsds" localSheetId="6" hidden="1">'[93]Fax a enviar'!#REF!</definedName>
    <definedName name="dsds" hidden="1">'[93]Fax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[87]RESULTADOS!$A$82:$IV$82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[72]terms!#REF!</definedName>
    <definedName name="ECU" localSheetId="7">#REF!</definedName>
    <definedName name="ECU" localSheetId="6">#REF!</definedName>
    <definedName name="ECU">#REF!</definedName>
    <definedName name="EDNA">#N/A</definedName>
    <definedName name="EDNA_B" localSheetId="6">[94]Q6!#REF!</definedName>
    <definedName name="EDNA_B">[94]Q6!#REF!</definedName>
    <definedName name="EDNA_D" localSheetId="6">[94]Q7!#REF!</definedName>
    <definedName name="EDNA_D">[94]Q7!#REF!</definedName>
    <definedName name="EDNA_T">[94]Q5!#REF!</definedName>
    <definedName name="EDNE">[94]Q7!#REF!</definedName>
    <definedName name="edr" localSheetId="7"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6" hidden="1">{"Tab1",#N/A,FALSE,"P";"Tab2",#N/A,FALSE,"P"}</definedName>
    <definedName name="efdfrd" hidden="1">{"Tab1",#N/A,FALSE,"P";"Tab2",#N/A,FALSE,"P"}</definedName>
    <definedName name="efdgd" localSheetId="6" hidden="1">'[104]Fax a enviar'!#REF!</definedName>
    <definedName name="efdgd" hidden="1">'[104]Fax a enviar'!#REF!</definedName>
    <definedName name="EfectivoCuentasBancarias">'[73]Vaciado 1'!$D$13</definedName>
    <definedName name="efefte" localSheetId="7" hidden="1">'[104]Fax a enviar'!#REF!</definedName>
    <definedName name="efefte" localSheetId="6" hidden="1">'[104]Fax a enviar'!#REF!</definedName>
    <definedName name="efefte" hidden="1">'[104]Fax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[105]FIN!#REF!</definedName>
    <definedName name="ELV" localSheetId="6">[105]FIN!#REF!</definedName>
    <definedName name="ELV">[105]FIN!#REF!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'[106]Ranking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'[93]Fax a enviar'!#REF!</definedName>
    <definedName name="erererer" hidden="1">'[93]Fax a enviar'!#REF!</definedName>
    <definedName name="ererwrw" localSheetId="6" hidden="1">'[99]Fax a enviar'!#REF!</definedName>
    <definedName name="ererwrw" hidden="1">'[99]Fax a enviar'!#REF!</definedName>
    <definedName name="ergferger" localSheetId="7"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[107]Sheet1!$N$2:$Q$26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[108]Main!$AB$25</definedName>
    <definedName name="Exportacion_Por_Importancia">[109]Macro1!$A$1</definedName>
    <definedName name="EXR_UPDATE" localSheetId="7">#REF!</definedName>
    <definedName name="EXR_UPDATE" localSheetId="6">#REF!</definedName>
    <definedName name="EXR_UPDATE">#REF!</definedName>
    <definedName name="External_debt_indicators">[110]Table3!$F$8:$AB$437:'[110]Table3'!$AB$9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'[98]Fax a enviar'!#REF!</definedName>
    <definedName name="fdfdsafsdf" localSheetId="6" hidden="1">'[98]Fax a enviar'!#REF!</definedName>
    <definedName name="fdfdsafsdf" hidden="1">'[98]Fax a enviar'!#REF!</definedName>
    <definedName name="fdfdsf" localSheetId="7" hidden="1">#REF!</definedName>
    <definedName name="fdfdsf" localSheetId="6" hidden="1">#REF!</definedName>
    <definedName name="fdfdsf" hidden="1">#REF!</definedName>
    <definedName name="fdfsd" localSheetId="7" hidden="1">'[65]Fax a enviar'!#REF!</definedName>
    <definedName name="fdfsd" localSheetId="6" hidden="1">'[65]Fax a enviar'!#REF!</definedName>
    <definedName name="fdfsd" hidden="1">'[65]Fax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6"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7"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6" hidden="1">{"Minpmon",#N/A,FALSE,"Monthinput"}</definedName>
    <definedName name="fffffff" hidden="1">{"Minpmon",#N/A,FALSE,"Monthinput"}</definedName>
    <definedName name="fffffffff" hidden="1">'[93]Fax a enviar'!#REF!</definedName>
    <definedName name="ffffffffffffff" localSheetId="7"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6"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6" hidden="1">{"Tab1",#N/A,FALSE,"P";"Tab2",#N/A,FALSE,"P"}</definedName>
    <definedName name="Financing" hidden="1">{"Tab1",#N/A,FALSE,"P";"Tab2",#N/A,FALSE,"P"}</definedName>
    <definedName name="Finland_wt">'[68]OECD wgt'!$B$18</definedName>
    <definedName name="FIP" localSheetId="7">[112]Q4!#REF!</definedName>
    <definedName name="FIP" localSheetId="6">[112]Q4!#REF!</definedName>
    <definedName name="FIP">[112]Q4!#REF!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[112]Q4!#REF!</definedName>
    <definedName name="FLIBOR" localSheetId="6">[112]Q4!#REF!</definedName>
    <definedName name="FLIBOR">[112]Q4!#REF!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[79]Hoja5!$X$1:$AF$61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'[68]OECD wgt'!$B$7</definedName>
    <definedName name="fre" localSheetId="7"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[113]C!#REF!</definedName>
    <definedName name="fsdfsd" hidden="1">[113]C!#REF!</definedName>
    <definedName name="fsdsdfa" localSheetId="6" hidden="1">'[98]Fax a enviar'!#REF!</definedName>
    <definedName name="fsdsdfa" hidden="1">'[98]Fax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7">[115]NA!#REF!</definedName>
    <definedName name="GDPDEFL" localSheetId="6">[115]NA!#REF!</definedName>
    <definedName name="GDPDEFL">[115]NA!#REF!</definedName>
    <definedName name="GDPOR" localSheetId="7">[115]NA!#REF!</definedName>
    <definedName name="GDPOR" localSheetId="6">[115]NA!#REF!</definedName>
    <definedName name="GDPOR">[115]NA!#REF!</definedName>
    <definedName name="GDPOR_" localSheetId="7">[115]NA!#REF!</definedName>
    <definedName name="GDPOR_" localSheetId="6">[115]NA!#REF!</definedName>
    <definedName name="GDPOR_">[115]NA!#REF!</definedName>
    <definedName name="gdppc">[114]GDPpc_WEO!$A$3:$AC$188</definedName>
    <definedName name="Germany_wt">'[68]OECD wgt'!$B$6</definedName>
    <definedName name="Gestión">[79]Hoja2!$A$1:$L$76</definedName>
    <definedName name="gfdsgfsa" localSheetId="7"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[112]Q4!#REF!</definedName>
    <definedName name="GGBXI" localSheetId="6">[112]Q4!#REF!</definedName>
    <definedName name="GGBXI">[112]Q4!#REF!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[112]Q4!#REF!</definedName>
    <definedName name="GGSB" localSheetId="6">[112]Q4!#REF!</definedName>
    <definedName name="GGSB">[112]Q4!#REF!</definedName>
    <definedName name="GGSBXS" localSheetId="7">[112]Q4!#REF!</definedName>
    <definedName name="GGSBXS" localSheetId="6">[112]Q4!#REF!</definedName>
    <definedName name="GGSBXS">[112]Q4!#REF!</definedName>
    <definedName name="ght" localSheetId="7"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[91]GNIpc!$A$1:$R$235</definedName>
    <definedName name="goafrica" localSheetId="6">[117]!goafrica</definedName>
    <definedName name="goafrica">[117]!goafrica</definedName>
    <definedName name="goasia" localSheetId="6">[117]!goasia</definedName>
    <definedName name="goasia">[117]!goasia</definedName>
    <definedName name="GOB" localSheetId="7">#REF!</definedName>
    <definedName name="GOB" localSheetId="6">#REF!</definedName>
    <definedName name="GOB">#REF!</definedName>
    <definedName name="goeeup" localSheetId="6">[117]!goeeup</definedName>
    <definedName name="goeeup">[117]!goeeup</definedName>
    <definedName name="GOESC96" localSheetId="7">#REF!</definedName>
    <definedName name="GOESC96" localSheetId="6">#REF!</definedName>
    <definedName name="GOESC96">#REF!</definedName>
    <definedName name="goeurope" localSheetId="6">[117]!goeurope</definedName>
    <definedName name="goeurope">[117]!goeurope</definedName>
    <definedName name="golamerica" localSheetId="6">[117]!golamerica</definedName>
    <definedName name="golamerica">[117]!golamerica</definedName>
    <definedName name="gomeast" localSheetId="6">[117]!gomeast</definedName>
    <definedName name="gomeast">[117]!gomeast</definedName>
    <definedName name="gooecd" localSheetId="6">[117]!gooecd</definedName>
    <definedName name="gooecd">[117]!gooecd</definedName>
    <definedName name="goopec" localSheetId="6">[117]!goopec</definedName>
    <definedName name="goopec">[117]!goopec</definedName>
    <definedName name="gosummary" localSheetId="6">[117]!gosummary</definedName>
    <definedName name="gosummary">[117]!gosummary</definedName>
    <definedName name="_xlnm.Recorder" localSheetId="7">#REF!</definedName>
    <definedName name="_xlnm.Recorder" localSheetId="6">#REF!</definedName>
    <definedName name="_xlnm.Recorder">#REF!</definedName>
    <definedName name="Grace_IDA">[101]NPV!$B$25</definedName>
    <definedName name="Grace_IDA1" localSheetId="7">#REF!</definedName>
    <definedName name="Grace_IDA1" localSheetId="6">#REF!</definedName>
    <definedName name="Grace_IDA1">#REF!</definedName>
    <definedName name="Grace_NC" localSheetId="7">[101]NPV!#REF!</definedName>
    <definedName name="Grace_NC" localSheetId="6">[101]NPV!#REF!</definedName>
    <definedName name="Grace_NC">[101]NPV!#REF!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6" hidden="1">{"Riqfin97",#N/A,FALSE,"Tran";"Riqfinpro",#N/A,FALSE,"Tran"}</definedName>
    <definedName name="gre" hidden="1">{"Riqfin97",#N/A,FALSE,"Tran";"Riqfinpro",#N/A,FALSE,"Tran"}</definedName>
    <definedName name="Greece_wt">'[68]OECD wgt'!$B$19</definedName>
    <definedName name="grtrt" localSheetId="7" hidden="1">'[99]Fax a enviar'!#REF!</definedName>
    <definedName name="grtrt" localSheetId="6" hidden="1">'[99]Fax a enviar'!#REF!</definedName>
    <definedName name="grtrt" hidden="1">'[99]Fax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[92]Gold!$B$583:$J$583</definedName>
    <definedName name="GYEAR2021">[92]Gold!$B$583:$J$583</definedName>
    <definedName name="GYEAR2022" localSheetId="6">[92]Gold!$K$583:$U$583</definedName>
    <definedName name="GYEAR2022">[92]Gold!$K$583:$U$583</definedName>
    <definedName name="gyu" localSheetId="7"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'[93]Fax a enviar'!#REF!</definedName>
    <definedName name="hfhfhf" hidden="1">'[93]Fax a enviar'!#REF!</definedName>
    <definedName name="hhh" localSheetId="6" hidden="1">'[118]J(Priv.Cap)'!#REF!</definedName>
    <definedName name="hhh" hidden="1">'[118]J(Priv.Cap)'!#REF!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7"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'[99]Fax a enviar'!#REF!</definedName>
    <definedName name="hjkhgkky" localSheetId="6" hidden="1">'[99]Fax a enviar'!#REF!</definedName>
    <definedName name="hjkhgkky" hidden="1">'[99]Fax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[67]nonopec!#REF!</definedName>
    <definedName name="HVYNONO1" localSheetId="6">[67]nonopec!#REF!</definedName>
    <definedName name="HVYNONO1">[67]nonopec!#REF!</definedName>
    <definedName name="HVYNONO2" localSheetId="7">[67]nonopec!#REF!</definedName>
    <definedName name="HVYNONO2" localSheetId="6">[67]nonopec!#REF!</definedName>
    <definedName name="HVYNONO2">[67]nonopec!#REF!</definedName>
    <definedName name="HVYNONOPEC" localSheetId="6">[67]nonopec!#REF!</definedName>
    <definedName name="HVYNONOPEC">[67]nonopec!#REF!</definedName>
    <definedName name="HVYOECD">[67]nonopec!#REF!</definedName>
    <definedName name="HVYOPEC">[67]nonopec!#REF!</definedName>
    <definedName name="HVYSUMM">[67]nonopec!#REF!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'[93]Fax a enviar'!#REF!</definedName>
    <definedName name="iiiiiiiiiiii" localSheetId="6" hidden="1">'[93]Fax a enviar'!#REF!</definedName>
    <definedName name="iiiiiiiiiiii" hidden="1">'[93]Fax a enviar'!#REF!</definedName>
    <definedName name="iiiiiiiiiiiiiiiii" localSheetId="7" hidden="1">'[93]Fax a enviar'!#REF!</definedName>
    <definedName name="iiiiiiiiiiiiiiiii" localSheetId="6" hidden="1">'[93]Fax a enviar'!#REF!</definedName>
    <definedName name="iiiiiiiiiiiiiiiii" hidden="1">'[93]Fax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[87]SUPUESTOS!A$21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[86]CPI!$A$210:$M$354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[120]Master!$AK$5:$AK$10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[101]NPV!$B$27</definedName>
    <definedName name="Interest_IDA1" localSheetId="7">#REF!</definedName>
    <definedName name="Interest_IDA1" localSheetId="6">#REF!</definedName>
    <definedName name="Interest_IDA1">#REF!</definedName>
    <definedName name="Interest_NC" localSheetId="7">[101]NPV!#REF!</definedName>
    <definedName name="Interest_NC" localSheetId="6">[101]NPV!#REF!</definedName>
    <definedName name="Interest_NC">[101]NPV!#REF!</definedName>
    <definedName name="InterestRate" localSheetId="7">#REF!</definedName>
    <definedName name="InterestRate" localSheetId="6">#REF!</definedName>
    <definedName name="InterestRate">#REF!</definedName>
    <definedName name="inthalf">[121]Sheet4!$C$58:$G$112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[122]ipc!#REF!</definedName>
    <definedName name="IPC">[122]ipc!#REF!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'[68]OECD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'[65]Fax a enviar'!#REF!</definedName>
    <definedName name="jjj" hidden="1">'[65]Fax a enviar'!#REF!</definedName>
    <definedName name="jjjj" localSheetId="7" hidden="1">{"Tab1",#N/A,FALSE,"P";"Tab2",#N/A,FALSE,"P"}</definedName>
    <definedName name="jjjj" localSheetId="6" hidden="1">{"Tab1",#N/A,FALSE,"P";"Tab2",#N/A,FALSE,"P"}</definedName>
    <definedName name="jjjj" hidden="1">{"Tab1",#N/A,FALSE,"P";"Tab2",#N/A,FALSE,"P"}</definedName>
    <definedName name="jjjjjj" hidden="1">'[116]J(Priv.Cap)'!#REF!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'[106]Ranking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'[93]Fax a enviar'!#REF!</definedName>
    <definedName name="khkh" localSheetId="6" hidden="1">'[93]Fax a enviar'!#REF!</definedName>
    <definedName name="khkh" hidden="1">'[93]Fax a enviar'!#REF!</definedName>
    <definedName name="KID">'[106]base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6" hidden="1">{"Riqfin97",#N/A,FALSE,"Tran";"Riqfinpro",#N/A,FALSE,"Tran"}</definedName>
    <definedName name="kiu" hidden="1">{"Riqfin97",#N/A,FALSE,"Tran";"Riqfinpro",#N/A,FALSE,"Tran"}</definedName>
    <definedName name="kjkj" hidden="1">'[93]Fax a enviar'!#REF!</definedName>
    <definedName name="kk" localSheetId="7"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6" hidden="1">{"Tab1",#N/A,FALSE,"P";"Tab2",#N/A,FALSE,"P"}</definedName>
    <definedName name="kkk" hidden="1">{"Tab1",#N/A,FALSE,"P";"Tab2",#N/A,FALSE,"P"}</definedName>
    <definedName name="kkkk" hidden="1">[123]M!#REF!</definedName>
    <definedName name="kkkkk" hidden="1">'[124]J(Priv.Cap)'!#REF!</definedName>
    <definedName name="kkkkkkkk" localSheetId="7"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'[93]Fax a enviar'!#REF!</definedName>
    <definedName name="kykiyu" localSheetId="6" hidden="1">'[93]Fax a enviar'!#REF!</definedName>
    <definedName name="kykiyu" hidden="1">'[93]Fax a enviar'!#REF!</definedName>
    <definedName name="L" localSheetId="7">[112]DA!#REF!</definedName>
    <definedName name="L" localSheetId="6">[112]DA!#REF!</definedName>
    <definedName name="L">[112]DA!#REF!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6" hidden="1">{"Riqfin97",#N/A,FALSE,"Tran";"Riqfinpro",#N/A,FALSE,"Tran"}</definedName>
    <definedName name="lll" hidden="1">{"Riqfin97",#N/A,FALSE,"Tran";"Riqfinpro",#N/A,FALSE,"Tran"}</definedName>
    <definedName name="llll" hidden="1">[125]M!#REF!</definedName>
    <definedName name="lllll" localSheetId="7"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[66]Sheet3!$O$1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[101]NPV!$B$26</definedName>
    <definedName name="Maturity_IDA1" localSheetId="7">#REF!</definedName>
    <definedName name="Maturity_IDA1" localSheetId="6">#REF!</definedName>
    <definedName name="Maturity_IDA1">#REF!</definedName>
    <definedName name="Maturity_NC" localSheetId="7">[101]NPV!#REF!</definedName>
    <definedName name="Maturity_NC" localSheetId="6">[101]NPV!#REF!</definedName>
    <definedName name="Maturity_NC">[101]NPV!#REF!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'[89]graf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[126]Codigos!$A$14:$B$25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[18]!mflowsa</definedName>
    <definedName name="mflowsq" localSheetId="6">[18]!mflowsq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[67]nonopec!$D$426:$D$426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[86]CPI!$A$403:$N$559</definedName>
    <definedName name="MONTHS">[81]MONTHLY!$BV$3:$CG$3</definedName>
    <definedName name="MONY" localSheetId="7">#REF!</definedName>
    <definedName name="MONY" localSheetId="6">#REF!</definedName>
    <definedName name="MONY">#REF!</definedName>
    <definedName name="moodys" localSheetId="7">'[127]Credit ratings on 1st issues'!#REF!</definedName>
    <definedName name="moodys" localSheetId="6">'[127]Credit ratings on 1st issues'!#REF!</definedName>
    <definedName name="moodys">'[127]Credit ratings on 1st issues'!#REF!</definedName>
    <definedName name="MPETROLEO" localSheetId="7">#REF!</definedName>
    <definedName name="MPETROLEO" localSheetId="6">#REF!</definedName>
    <definedName name="MPETROLEO">#REF!</definedName>
    <definedName name="msci">[107]Sheet1!$H$2:$K$24</definedName>
    <definedName name="mscid">[107]Sheet1!$B$2:$E$24</definedName>
    <definedName name="mscil">[107]Sheet1!$H$2:$K$24</definedName>
    <definedName name="mstocksa" localSheetId="6">[18]!mstocksa</definedName>
    <definedName name="mstocksa">[18]!mstocksa</definedName>
    <definedName name="mstocksq" localSheetId="6">[18]!mstocksq</definedName>
    <definedName name="mstocksq">[18]!mstocksq</definedName>
    <definedName name="mte" localSheetId="7"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'[68]OECD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7">[129]EDT!#REF!</definedName>
    <definedName name="nmBlankRow" localSheetId="6">[129]EDT!#REF!</definedName>
    <definedName name="nmBlankRow">[129]EDT!#REF!</definedName>
    <definedName name="nmColumnHeader">[129]EDT!$3:$3</definedName>
    <definedName name="nmData">[129]EDT!$B$4:$AA$36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[129]EDT!#REF!</definedName>
    <definedName name="nmIndexTable" localSheetId="6">[129]EDT!#REF!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[129]EDT!#REF!</definedName>
    <definedName name="nmScale" localSheetId="6">[129]EDT!#REF!</definedName>
    <definedName name="nmScale">[129]EDT!#REF!</definedName>
    <definedName name="nn" localSheetId="7"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6" hidden="1">{"Riqfin97",#N/A,FALSE,"Tran";"Riqfinpro",#N/A,FALSE,"Tran"}</definedName>
    <definedName name="nnnnnnnnnnnn" hidden="1">{"Riqfin97",#N/A,FALSE,"Tran";"Riqfinpro",#N/A,FALSE,"Tran"}</definedName>
    <definedName name="no" hidden="1">'[71]Crédito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7">#REF!</definedName>
    <definedName name="NOTA_EXPLICATIV" localSheetId="6">#REF!</definedName>
    <definedName name="NOTA_EXPLICATIV">#REF!</definedName>
    <definedName name="Notes" localSheetId="7">[131]UPLOAD!#REF!</definedName>
    <definedName name="Notes" localSheetId="6">[131]UPLOAD!#REF!</definedName>
    <definedName name="Notes">[131]UPLOAD!#REF!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[67]nonopec!$D$157:$AD$204</definedName>
    <definedName name="NTDD_R" localSheetId="7">[59]Q1!#REF!</definedName>
    <definedName name="NTDD_R" localSheetId="6">[59]Q1!#REF!</definedName>
    <definedName name="NTDD_R">[59]Q1!#REF!</definedName>
    <definedName name="NTDD_RG" localSheetId="6">[74]!NTDD_RG</definedName>
    <definedName name="NTDD_RG">[74]!NTDD_RG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[92]Nickel!$B$583:$J$583</definedName>
    <definedName name="NYEAR2021">[92]Nickel!$B$583:$J$583</definedName>
    <definedName name="NYEAR2022" localSheetId="6">[92]Nickel!$K$583:$V$583</definedName>
    <definedName name="NYEAR2022">[92]Nickel!$K$583:$V$583</definedName>
    <definedName name="NYEAR2023" localSheetId="6">[92]Nickel!$W$583:$AH$583</definedName>
    <definedName name="NYEAR2023">[92]Nickel!$W$583:$AH$583</definedName>
    <definedName name="NYEAR2024" localSheetId="6">[92]Nickel!$AI$583:$AT$583</definedName>
    <definedName name="NYEAR2024">[92]Nickel!$AI$583:$AT$583</definedName>
    <definedName name="NYEAR2025" localSheetId="6">[92]Nickel!$AU$583:$BF$583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[67]nonopec!$D$1:$AD$28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'[93]Fax a enviar'!#REF!</definedName>
    <definedName name="oiulfdgdgh" localSheetId="6" hidden="1">'[93]Fax a enviar'!#REF!</definedName>
    <definedName name="oiulfdgdgh" hidden="1">'[93]Fax a enviar'!#REF!</definedName>
    <definedName name="OK" localSheetId="7">#REF!</definedName>
    <definedName name="OK" localSheetId="6">#REF!</definedName>
    <definedName name="OK">#REF!</definedName>
    <definedName name="OnShow" localSheetId="6">'[132]SPNF Acuerdo Incl. Int.'!OnShow</definedName>
    <definedName name="OnShow">'[132]SPNF Acuerdo Incl. Int.'!OnShow</definedName>
    <definedName name="onshow1">#N/A</definedName>
    <definedName name="onshow2">#N/A</definedName>
    <definedName name="oo" localSheetId="7"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[67]nonopec!$D$204:$AD$251</definedName>
    <definedName name="OPEC1">[81]MONTHLY!$BP$12:$CA$12</definedName>
    <definedName name="OPEC2">[81]MONTHLY!$CB$12:$CM$12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[83]E!$AJ$98:$AX$115</definedName>
    <definedName name="PARTIDA" localSheetId="7">[133]SPNF!#REF!</definedName>
    <definedName name="PARTIDA" localSheetId="6">[133]SPNF!#REF!</definedName>
    <definedName name="PARTIDA">[133]SPNF!#REF!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[87]SUPUESTOS!A$14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'[93]Fax a enviar'!#REF!</definedName>
    <definedName name="poooooooooo" localSheetId="6" hidden="1">'[93]Fax a enviar'!#REF!</definedName>
    <definedName name="poooooooooo" hidden="1">'[93]Fax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'[68]OECD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[67]nonopec!#REF!</definedName>
    <definedName name="PRES1" localSheetId="6">[67]nonopec!#REF!</definedName>
    <definedName name="PRES1">[67]nonopec!#REF!</definedName>
    <definedName name="PRES2" localSheetId="7">[67]nonopec!#REF!</definedName>
    <definedName name="PRES2" localSheetId="6">[67]nonopec!#REF!</definedName>
    <definedName name="PRES2">[67]nonopec!#REF!</definedName>
    <definedName name="PRES3" localSheetId="6">[67]nonopec!#REF!</definedName>
    <definedName name="PRES3">[67]nonopec!#REF!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[108]Links!$A$1:$F$33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[101]FSUOUT!$B$2:$V$32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[121]Sheet4!$C$3:$G$57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6" hidden="1">{"Tab1",#N/A,FALSE,"P";"Tab2",#N/A,FALSE,"P"}</definedName>
    <definedName name="qer" hidden="1">{"Tab1",#N/A,FALSE,"P";"Tab2",#N/A,FALSE,"P"}</definedName>
    <definedName name="QFISCAL">'[141]Quarterly Raw Data'!#REF!</definedName>
    <definedName name="qq" hidden="1">'[118]J(Priv.Cap)'!#REF!</definedName>
    <definedName name="qqq" localSheetId="7"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7"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[96]ROE!$B$136</definedName>
    <definedName name="RDDic03_2">[97]ROE!$B$136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[66]Sheet1!$I$1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[79]Hoja1!$A$1:$L$77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7">'[41]CGvt Rev'!#REF!</definedName>
    <definedName name="REVENUE_" localSheetId="6">'[41]CGvt Rev'!#REF!</definedName>
    <definedName name="REVENUE_">'[41]CGvt Rev'!#REF!</definedName>
    <definedName name="Revisions">[66]Sheet1!$B$4:$M$46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7">#REF!</definedName>
    <definedName name="RNGNM" localSheetId="6">#REF!</definedName>
    <definedName name="RNGNM">#REF!</definedName>
    <definedName name="rngQuestChecked">[108]ErrCheck!$A$3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[96]ROE!$B$136</definedName>
    <definedName name="RPJun02_2">[97]ROE!$B$136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'[93]Fax a enviar'!#REF!</definedName>
    <definedName name="sdsd" localSheetId="6" hidden="1">'[93]Fax a enviar'!#REF!</definedName>
    <definedName name="sdsd" hidden="1">'[93]Fax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[133]SPNF!#REF!</definedName>
    <definedName name="SECTORES" localSheetId="6">[133]SPNF!#REF!</definedName>
    <definedName name="SECTORES">[133]SPNF!#REF!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'[87]SFISCAL-MOD'!$A$146:$IV$146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'[127]Credit ratings on 1st issues'!#REF!</definedName>
    <definedName name="snp">'[127]Credit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'[68]OECD wgt'!$B$31</definedName>
    <definedName name="SPG" localSheetId="7">#REF!</definedName>
    <definedName name="SPG" localSheetId="6">#REF!</definedName>
    <definedName name="SPG">#REF!</definedName>
    <definedName name="SPN">#N/A</definedName>
    <definedName name="spnf" localSheetId="6">'[132]SPNF Acuerdo Incl. Int.'!spnf</definedName>
    <definedName name="spnf">'[132]SPNF Acuerdo Incl. Int.'!spnf</definedName>
    <definedName name="Spread_Between_Highest_and_Lowest_Rates">'[69]Inter-Bank'!$N$5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[115]NA!#REF!</definedName>
    <definedName name="SUMGDP" localSheetId="6">[115]NA!#REF!</definedName>
    <definedName name="SUMGDP">[115]NA!#REF!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[81]MONTHLY!$A$87:$Q$193</definedName>
    <definedName name="SUPPLY2">[81]MONTHLY!$A$422:$Z$477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6" hidden="1">{"Tab1",#N/A,FALSE,"P";"Tab2",#N/A,FALSE,"P"}</definedName>
    <definedName name="swe" hidden="1">{"Tab1",#N/A,FALSE,"P";"Tab2",#N/A,FALSE,"P"}</definedName>
    <definedName name="Sweden_wt">'[68]OECD wgt'!$B$32</definedName>
    <definedName name="SwitchColor" localSheetId="7">#REF!</definedName>
    <definedName name="SwitchColor" localSheetId="6">#REF!</definedName>
    <definedName name="SwitchColor">#REF!</definedName>
    <definedName name="Switzerland_wt">'[68]OECD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'[99]Fax a enviar'!#REF!</definedName>
    <definedName name="tetetwe" localSheetId="6" hidden="1">'[99]Fax a enviar'!#REF!</definedName>
    <definedName name="tetetwe" hidden="1">'[99]Fax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6" hidden="1">{"Riqfin97",#N/A,FALSE,"Tran";"Riqfinpro",#N/A,FALSE,"Tran"}</definedName>
    <definedName name="tj" hidden="1">{"Riqfin97",#N/A,FALSE,"Tran";"Riqfinpro",#N/A,FALSE,"Tran"}</definedName>
    <definedName name="tjutju" hidden="1">'[93]Fax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[77]Q5!$E$23:$AH$23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6">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[78]!TRANSFERENCIA</definedName>
    <definedName name="TRANSFERENCIA">[78]!TRANSFERENCIA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'[99]Fax a enviar'!#REF!</definedName>
    <definedName name="trert" localSheetId="6" hidden="1">'[99]Fax a enviar'!#REF!</definedName>
    <definedName name="trert" hidden="1">'[99]Fax a enviar'!#REF!</definedName>
    <definedName name="TRIGO" localSheetId="7">#REF!</definedName>
    <definedName name="TRIGO" localSheetId="6">#REF!</definedName>
    <definedName name="TRIGO">#REF!</definedName>
    <definedName name="Trim">[126]Codigos!$A$5:$E$11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'[99]Fax a enviar'!#REF!</definedName>
    <definedName name="trtert" localSheetId="6" hidden="1">'[99]Fax a enviar'!#REF!</definedName>
    <definedName name="trtert" hidden="1">'[99]Fax a enviar'!#REF!</definedName>
    <definedName name="trtr" localSheetId="7" hidden="1">'[99]Fax a enviar'!#REF!</definedName>
    <definedName name="trtr" localSheetId="6" hidden="1">'[99]Fax a enviar'!#REF!</definedName>
    <definedName name="trtr" hidden="1">'[99]Fax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'[99]Fax a enviar'!#REF!</definedName>
    <definedName name="ttetet" localSheetId="6" hidden="1">'[99]Fax a enviar'!#REF!</definedName>
    <definedName name="ttetet" hidden="1">'[99]Fax a enviar'!#REF!</definedName>
    <definedName name="ttt" localSheetId="7" hidden="1">'[93]Fax a enviar'!#REF!</definedName>
    <definedName name="ttt" localSheetId="6" hidden="1">'[93]Fax a enviar'!#REF!</definedName>
    <definedName name="ttt" hidden="1">'[93]Fax a enviar'!#REF!</definedName>
    <definedName name="tttt" localSheetId="7" hidden="1">{"Tab1",#N/A,FALSE,"P";"Tab2",#N/A,FALSE,"P"}</definedName>
    <definedName name="tttt" localSheetId="6" hidden="1">{"Tab1",#N/A,FALSE,"P";"Tab2",#N/A,FALSE,"P"}</definedName>
    <definedName name="tttt" hidden="1">{"Tab1",#N/A,FALSE,"P";"Tab2",#N/A,FALSE,"P"}</definedName>
    <definedName name="ttttt" hidden="1">[125]M!#REF!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'[68]OECD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'[69]Inter-Bank'!$I$5</definedName>
    <definedName name="Weighted_Average_Inter_Bank_Exchange_Rate">'[69]Inter-Bank'!$C$5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6" hidden="1">{"Riqfin97",#N/A,FALSE,"Tran";"Riqfinpro",#N/A,FALSE,"Tran"}</definedName>
    <definedName name="wer" hidden="1">{"Riqfin97",#N/A,FALSE,"Tran";"Riqfinpro",#N/A,FALSE,"Tran"}</definedName>
    <definedName name="will" localSheetId="6">'[132]SPNF Acuerdo Incl. Int.'!will</definedName>
    <definedName name="will">'[132]SPNF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6" hidden="1">{#N/A,#N/A,FALSE,"DEPO"}</definedName>
    <definedName name="wrn.DEPO." hidden="1">{#N/A,#N/A,FALSE,"DEPO"}</definedName>
    <definedName name="wrn.EntpsPIB." localSheetId="7"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6" hidden="1">{#N/A,#N/A,FALSE,"GGOVT"}</definedName>
    <definedName name="wrn.GGOVT." hidden="1">{#N/A,#N/A,FALSE,"GGOVT"}</definedName>
    <definedName name="wrn.GGOVT2." localSheetId="7"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6" hidden="1">{#N/A,#N/A,FALSE,"MS"}</definedName>
    <definedName name="wrn.MS." hidden="1">{#N/A,#N/A,FALSE,"MS"}</definedName>
    <definedName name="wrn.NBG." localSheetId="7" hidden="1">{#N/A,#N/A,FALSE,"NBG"}</definedName>
    <definedName name="wrn.NBG." localSheetId="6" hidden="1">{#N/A,#N/A,FALSE,"NBG"}</definedName>
    <definedName name="wrn.NBG." hidden="1">{#N/A,#N/A,FALSE,"NBG"}</definedName>
    <definedName name="wrn.NFPS._.GDP." localSheetId="7"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6" hidden="1">{#N/A,#N/A,FALSE,"PCPI"}</definedName>
    <definedName name="wrn.PCPI." hidden="1">{#N/A,#N/A,FALSE,"PCPI"}</definedName>
    <definedName name="wrn.PENSION." localSheetId="7"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6" hidden="1">{#N/A,#N/A,FALSE,"WAGES"}</definedName>
    <definedName name="wrn.WAGES." hidden="1">{#N/A,#N/A,FALSE,"WAGES"}</definedName>
    <definedName name="wrn.WEO." localSheetId="7"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7"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'[119]tab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[87]SREAL!A$41</definedName>
    <definedName name="xc">'[89]graf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'[65]Fax a enviar'!#REF!</definedName>
    <definedName name="ytyry" localSheetId="6" hidden="1">'[65]Fax a enviar'!#REF!</definedName>
    <definedName name="ytyry" hidden="1">'[65]Fax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6" hidden="1">{"Tab1",#N/A,FALSE,"P";"Tab2",#N/A,FALSE,"P"}</definedName>
    <definedName name="yu" hidden="1">{"Tab1",#N/A,FALSE,"P";"Tab2",#N/A,FALSE,"P"}</definedName>
    <definedName name="yucvvjkjo09" hidden="1">'[98]Fax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6"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'[99]Fax a enviar'!#REF!</definedName>
    <definedName name="yyyyyyyyyyyyyyy" hidden="1">'[99]Fax a enviar'!#REF!</definedName>
    <definedName name="yyyyyyyyyyyyyyyyyyyyyy" localSheetId="6" hidden="1">'[93]Fax a enviar'!#REF!</definedName>
    <definedName name="yyyyyyyyyyyyyyyyyyyyyy" hidden="1">'[93]Fax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6"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0" i="71" l="1"/>
  <c r="E14" i="131"/>
  <c r="E20" i="131" l="1"/>
  <c r="G18" i="92"/>
  <c r="G21" i="92"/>
  <c r="G22" i="92"/>
  <c r="G24" i="92"/>
  <c r="G25" i="92"/>
  <c r="G26" i="92"/>
  <c r="G27" i="92"/>
  <c r="G29" i="92"/>
  <c r="G31" i="92"/>
  <c r="G34" i="92"/>
  <c r="G35" i="92"/>
  <c r="G37" i="92"/>
  <c r="G38" i="92"/>
  <c r="G39" i="92"/>
  <c r="G40" i="92"/>
  <c r="G41" i="92"/>
  <c r="G42" i="92"/>
  <c r="G43" i="92"/>
  <c r="G44" i="92"/>
  <c r="G45" i="92"/>
  <c r="G46" i="92"/>
  <c r="G48" i="92"/>
  <c r="G49" i="92"/>
  <c r="G50" i="92"/>
  <c r="G51" i="92"/>
  <c r="G52" i="92"/>
  <c r="G53" i="92"/>
  <c r="G54" i="92"/>
  <c r="G55" i="92"/>
  <c r="D13" i="71"/>
  <c r="E13" i="71"/>
  <c r="F13" i="71" s="1"/>
  <c r="G13" i="71" l="1"/>
  <c r="D155" i="130"/>
  <c r="D154" i="130" s="1"/>
  <c r="D153" i="130" s="1"/>
  <c r="D14" i="3"/>
  <c r="E19" i="71" s="1"/>
  <c r="D21" i="3"/>
  <c r="E21" i="71" s="1"/>
  <c r="D29" i="3"/>
  <c r="D28" i="3" l="1"/>
  <c r="E31" i="71"/>
  <c r="D13" i="3"/>
  <c r="G14" i="71"/>
  <c r="F14" i="71"/>
  <c r="G29" i="71" l="1"/>
  <c r="G31" i="71"/>
  <c r="F19" i="71"/>
  <c r="F20" i="71"/>
  <c r="F31" i="71"/>
  <c r="E18" i="71"/>
  <c r="E28" i="91" l="1"/>
  <c r="E26" i="91"/>
  <c r="E24" i="91"/>
  <c r="E21" i="91"/>
  <c r="E20" i="91" s="1"/>
  <c r="E18" i="91"/>
  <c r="E16" i="91"/>
  <c r="F44" i="92"/>
  <c r="F29" i="92"/>
  <c r="F25" i="92"/>
  <c r="F24" i="92"/>
  <c r="E52" i="92"/>
  <c r="E53" i="92"/>
  <c r="E54" i="92"/>
  <c r="E55" i="92"/>
  <c r="E49" i="92"/>
  <c r="E50" i="92"/>
  <c r="E51" i="92"/>
  <c r="E48" i="92"/>
  <c r="E46" i="92"/>
  <c r="E45" i="92"/>
  <c r="E40" i="92"/>
  <c r="E41" i="92"/>
  <c r="E42" i="92"/>
  <c r="E43" i="92"/>
  <c r="E39" i="92"/>
  <c r="E38" i="92"/>
  <c r="E37" i="92"/>
  <c r="E35" i="92"/>
  <c r="E34" i="92"/>
  <c r="E31" i="92"/>
  <c r="E27" i="92"/>
  <c r="E26" i="92"/>
  <c r="E22" i="92"/>
  <c r="E21" i="92"/>
  <c r="E18" i="92"/>
  <c r="D23" i="92"/>
  <c r="G23" i="92" s="1"/>
  <c r="D20" i="92"/>
  <c r="G20" i="92" s="1"/>
  <c r="D17" i="92"/>
  <c r="D16" i="92" l="1"/>
  <c r="G16" i="92" s="1"/>
  <c r="G17" i="92"/>
  <c r="E23" i="91"/>
  <c r="E47" i="92"/>
  <c r="E15" i="91"/>
  <c r="E77" i="131"/>
  <c r="E75" i="131"/>
  <c r="E70" i="131"/>
  <c r="E66" i="131"/>
  <c r="E56" i="131"/>
  <c r="E49" i="131"/>
  <c r="E40" i="131"/>
  <c r="E30" i="131"/>
  <c r="D15" i="130"/>
  <c r="D22" i="130"/>
  <c r="D25" i="130"/>
  <c r="D30" i="130"/>
  <c r="D39" i="130"/>
  <c r="D43" i="130"/>
  <c r="D49" i="130"/>
  <c r="D51" i="130"/>
  <c r="D56" i="130"/>
  <c r="D59" i="130"/>
  <c r="D65" i="130"/>
  <c r="D67" i="130"/>
  <c r="D69" i="130"/>
  <c r="D75" i="130"/>
  <c r="D80" i="130"/>
  <c r="D95" i="130"/>
  <c r="D105" i="130"/>
  <c r="D110" i="130"/>
  <c r="D117" i="130"/>
  <c r="D124" i="130"/>
  <c r="D136" i="130"/>
  <c r="D145" i="130"/>
  <c r="D151" i="130"/>
  <c r="D150" i="130" s="1"/>
  <c r="D58" i="4"/>
  <c r="D17" i="4"/>
  <c r="D14" i="4"/>
  <c r="E33" i="91" l="1"/>
  <c r="E74" i="131"/>
  <c r="D104" i="130"/>
  <c r="D14" i="130"/>
  <c r="D74" i="130"/>
  <c r="D38" i="130"/>
  <c r="E13" i="131"/>
  <c r="E79" i="131" l="1"/>
  <c r="D13" i="130"/>
  <c r="D157" i="130" s="1"/>
  <c r="D47" i="92"/>
  <c r="G47" i="92" s="1"/>
  <c r="D36" i="92"/>
  <c r="G36" i="92" s="1"/>
  <c r="D33" i="92"/>
  <c r="G33" i="92" s="1"/>
  <c r="D30" i="92"/>
  <c r="G30" i="92" s="1"/>
  <c r="D28" i="92"/>
  <c r="G28" i="92" s="1"/>
  <c r="D45" i="4"/>
  <c r="D32" i="92" l="1"/>
  <c r="G32" i="92" s="1"/>
  <c r="D19" i="92"/>
  <c r="G19" i="92" s="1"/>
  <c r="D57" i="4"/>
  <c r="D55" i="4"/>
  <c r="D53" i="4"/>
  <c r="D51" i="4"/>
  <c r="D49" i="4"/>
  <c r="D47" i="4"/>
  <c r="D43" i="4"/>
  <c r="G27" i="71"/>
  <c r="G21" i="71"/>
  <c r="G20" i="71"/>
  <c r="G19" i="71"/>
  <c r="G17" i="71"/>
  <c r="G16" i="71"/>
  <c r="G15" i="71"/>
  <c r="F29" i="71"/>
  <c r="F21" i="71"/>
  <c r="F17" i="71"/>
  <c r="F16" i="71"/>
  <c r="F15" i="71"/>
  <c r="E24" i="71"/>
  <c r="G24" i="71" s="1"/>
  <c r="E23" i="71"/>
  <c r="G23" i="71" s="1"/>
  <c r="D13" i="4" l="1"/>
  <c r="D64" i="4" s="1"/>
  <c r="D56" i="92"/>
  <c r="G56" i="92" s="1"/>
  <c r="G18" i="71"/>
  <c r="E25" i="71"/>
  <c r="E26" i="71"/>
  <c r="D33" i="3"/>
  <c r="G26" i="71" l="1"/>
  <c r="G25" i="71"/>
  <c r="F30" i="92" l="1"/>
  <c r="E17" i="92"/>
  <c r="F47" i="92"/>
  <c r="E36" i="92"/>
  <c r="F36" i="92"/>
  <c r="E33" i="92"/>
  <c r="F33" i="92"/>
  <c r="E30" i="92"/>
  <c r="E28" i="92"/>
  <c r="F28" i="92"/>
  <c r="E23" i="92"/>
  <c r="F23" i="92"/>
  <c r="E20" i="92"/>
  <c r="F20" i="92"/>
  <c r="F16" i="92"/>
  <c r="D23" i="71"/>
  <c r="F23" i="71" s="1"/>
  <c r="D56" i="131"/>
  <c r="D77" i="131"/>
  <c r="D75" i="131"/>
  <c r="D70" i="131"/>
  <c r="D66" i="131"/>
  <c r="D49" i="131"/>
  <c r="D40" i="131"/>
  <c r="D30" i="131"/>
  <c r="D20" i="131"/>
  <c r="D14" i="131"/>
  <c r="C20" i="92"/>
  <c r="C23" i="92"/>
  <c r="C28" i="92"/>
  <c r="C30" i="92"/>
  <c r="C33" i="92"/>
  <c r="C36" i="92"/>
  <c r="C47" i="92"/>
  <c r="C155" i="130"/>
  <c r="C154" i="130" s="1"/>
  <c r="C153" i="130" s="1"/>
  <c r="C151" i="130"/>
  <c r="C150" i="130" s="1"/>
  <c r="C145" i="130"/>
  <c r="C136" i="130"/>
  <c r="C124" i="130"/>
  <c r="C117" i="130"/>
  <c r="C110" i="130"/>
  <c r="C105" i="130"/>
  <c r="C95" i="130"/>
  <c r="C80" i="130"/>
  <c r="C75" i="130"/>
  <c r="C69" i="130"/>
  <c r="C67" i="130"/>
  <c r="C65" i="130"/>
  <c r="C59" i="130"/>
  <c r="C56" i="130"/>
  <c r="C51" i="130"/>
  <c r="C49" i="130"/>
  <c r="C43" i="130"/>
  <c r="C39" i="130"/>
  <c r="C30" i="130"/>
  <c r="C25" i="130"/>
  <c r="C22" i="130"/>
  <c r="C15" i="130"/>
  <c r="D13" i="131" l="1"/>
  <c r="F32" i="92"/>
  <c r="F19" i="92"/>
  <c r="E32" i="92"/>
  <c r="E19" i="92"/>
  <c r="C14" i="130"/>
  <c r="E16" i="92"/>
  <c r="C104" i="130"/>
  <c r="D74" i="131"/>
  <c r="C38" i="130"/>
  <c r="C74" i="130"/>
  <c r="C19" i="92"/>
  <c r="F56" i="92" l="1"/>
  <c r="D79" i="131"/>
  <c r="C13" i="130"/>
  <c r="C157" i="130" s="1"/>
  <c r="E56" i="92"/>
  <c r="C17" i="92" l="1"/>
  <c r="C16" i="92" l="1"/>
  <c r="C58" i="4"/>
  <c r="C29" i="3" l="1"/>
  <c r="D16" i="91" l="1"/>
  <c r="D18" i="91"/>
  <c r="D21" i="91"/>
  <c r="D20" i="91" s="1"/>
  <c r="D28" i="91"/>
  <c r="D26" i="91" l="1"/>
  <c r="D24" i="91"/>
  <c r="D23" i="91" l="1"/>
  <c r="C32" i="92"/>
  <c r="C56" i="92" s="1"/>
  <c r="D15" i="91"/>
  <c r="D33" i="91" l="1"/>
  <c r="D18" i="71" l="1"/>
  <c r="F18" i="71" s="1"/>
  <c r="D24" i="71" l="1"/>
  <c r="F24" i="71" s="1"/>
  <c r="C28" i="3" l="1"/>
  <c r="C21" i="3" l="1"/>
  <c r="C55" i="4" l="1"/>
  <c r="C17" i="4"/>
  <c r="C45" i="4"/>
  <c r="D27" i="71" l="1"/>
  <c r="F27" i="71" s="1"/>
  <c r="D25" i="71" l="1"/>
  <c r="F25" i="71" s="1"/>
  <c r="D26" i="71"/>
  <c r="F26" i="71" s="1"/>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<sst xmlns="http://schemas.openxmlformats.org/spreadsheetml/2006/main" count="3534" uniqueCount="3131">
  <si>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</si>
  <si>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</si>
  <si>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</si>
  <si>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</si>
  <si>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</si>
  <si>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</si>
  <si>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</si>
  <si>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</si>
  <si>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</si>
  <si>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</si>
  <si>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</si>
  <si>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</si>
  <si>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</si>
  <si>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</si>
  <si>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</si>
  <si>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</si>
  <si>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</si>
  <si>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</si>
  <si>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</si>
  <si>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</si>
  <si>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</si>
  <si>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</si>
  <si>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</si>
  <si>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</si>
  <si>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</si>
  <si>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</si>
  <si>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</si>
  <si>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</si>
  <si>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</si>
  <si>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</si>
  <si>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</si>
  <si>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</si>
  <si>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</si>
  <si>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</si>
  <si>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</si>
  <si>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</si>
  <si>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</si>
  <si>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</si>
  <si>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</si>
  <si>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</si>
  <si>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</si>
  <si>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</si>
  <si>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</si>
  <si>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</si>
  <si>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</si>
  <si>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</si>
  <si>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</si>
  <si>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</si>
  <si>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</si>
  <si>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</si>
  <si>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</si>
  <si>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</si>
  <si>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</si>
  <si>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</si>
  <si>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</si>
  <si>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</si>
  <si>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</si>
  <si>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</si>
  <si>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</si>
  <si>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</si>
  <si>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</si>
  <si>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</si>
  <si>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</si>
  <si>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</si>
  <si>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</si>
  <si>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</si>
  <si>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</si>
  <si>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</si>
  <si>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</si>
  <si>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</si>
  <si>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</si>
  <si>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</si>
  <si>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</si>
  <si>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</si>
  <si>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</si>
  <si>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</si>
  <si>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</si>
  <si>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</si>
  <si>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</si>
  <si>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</si>
  <si>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</si>
  <si>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</si>
  <si>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</si>
  <si>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</si>
  <si>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</si>
  <si>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</si>
  <si>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</si>
  <si>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</si>
  <si>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</si>
  <si>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</si>
  <si>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</si>
  <si>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</si>
  <si>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</si>
  <si>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</si>
  <si>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</si>
  <si>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</si>
  <si>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</si>
  <si>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</si>
  <si>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</si>
  <si>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</si>
  <si>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</si>
  <si>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</si>
  <si>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</si>
  <si>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</si>
  <si>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</si>
  <si>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</si>
  <si>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</si>
  <si>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</si>
  <si>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</si>
  <si>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</si>
  <si>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</si>
  <si>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</si>
  <si>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</si>
  <si>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</si>
  <si>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</si>
  <si>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</si>
  <si>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</si>
  <si>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</si>
  <si>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</si>
  <si>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</si>
  <si>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</si>
  <si>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</si>
  <si>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</si>
  <si>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</si>
  <si>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</si>
  <si>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</si>
  <si>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</si>
  <si>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</si>
  <si>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</si>
  <si>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</si>
  <si>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</si>
  <si>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</si>
  <si>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</si>
  <si>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</si>
  <si>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</si>
  <si>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</si>
  <si>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</si>
  <si>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</si>
  <si>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</si>
  <si>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</si>
  <si>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</si>
  <si>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</si>
  <si>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</si>
  <si>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</si>
  <si>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</si>
  <si>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</si>
  <si>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</si>
  <si>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</si>
  <si>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</si>
  <si>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</si>
  <si>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</si>
  <si>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</si>
  <si>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</si>
  <si>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</si>
  <si>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</si>
  <si>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</si>
  <si>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</si>
  <si>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</si>
  <si>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</si>
  <si>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</si>
  <si>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</si>
  <si>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</si>
  <si>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</si>
  <si>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</si>
  <si>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</si>
  <si>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</si>
  <si>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</si>
  <si>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</si>
  <si>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</si>
  <si>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</si>
  <si>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</si>
  <si>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</si>
  <si>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</si>
  <si>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</si>
  <si>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</si>
  <si>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</si>
  <si>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</si>
  <si>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</si>
  <si>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</si>
  <si>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</si>
  <si>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</si>
  <si>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</si>
  <si>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</si>
  <si>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</si>
  <si>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</si>
  <si>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</si>
  <si>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</si>
  <si>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</si>
  <si>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</si>
  <si>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</si>
  <si>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</si>
  <si>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</si>
  <si>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</si>
  <si>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</si>
  <si>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</si>
  <si>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</si>
  <si>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</si>
  <si>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</si>
  <si>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</si>
  <si>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</si>
  <si>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</si>
  <si>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</si>
  <si>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</si>
  <si>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</si>
  <si>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</si>
  <si>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</si>
  <si>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</si>
  <si>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</si>
  <si>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</si>
  <si>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</si>
  <si>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</si>
  <si>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</si>
  <si>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</si>
  <si>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</si>
  <si>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</si>
  <si>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</si>
  <si>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</si>
  <si>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</si>
  <si>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</si>
  <si>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</si>
  <si>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</si>
  <si>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</si>
  <si>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</si>
  <si>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</si>
  <si>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</si>
  <si>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</si>
  <si>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</si>
  <si>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</si>
  <si>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</si>
  <si>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</si>
  <si>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</si>
  <si>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</si>
  <si>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</si>
  <si>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</si>
  <si>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</si>
  <si>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</si>
  <si>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</si>
  <si>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</si>
  <si>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</si>
  <si>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</si>
  <si>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</si>
  <si>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</si>
  <si>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</si>
  <si>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</si>
  <si>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</si>
  <si>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</si>
  <si>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</si>
  <si>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</si>
  <si>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</si>
  <si>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</si>
  <si>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</si>
  <si>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</si>
  <si>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</si>
  <si>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</si>
  <si>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</si>
  <si>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</si>
  <si>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</si>
  <si>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</si>
  <si>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</si>
  <si>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</si>
  <si>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</si>
  <si>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</si>
  <si>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</si>
  <si>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</si>
  <si>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</si>
  <si>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</si>
  <si>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</si>
  <si>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</si>
  <si>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</si>
  <si>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</si>
  <si>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</si>
  <si>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</si>
  <si>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</si>
  <si>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</si>
  <si>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</si>
  <si>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50-RESTAURACIÓN DE LOS TECHOS DE SIETE  EDIFICACIONES COLONIALES EN LA CIUDAD COLONIAL, DISTRITO NACIONAL</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</si>
  <si>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</si>
  <si>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</si>
  <si>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</si>
  <si>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</si>
  <si>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</si>
  <si>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</si>
  <si>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</si>
  <si>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</si>
  <si>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</si>
  <si>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</si>
  <si>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</si>
  <si>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</si>
  <si>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</si>
  <si>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</si>
  <si>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</si>
  <si>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</si>
  <si>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</si>
  <si>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</si>
  <si>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</si>
  <si>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</si>
  <si>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</si>
  <si>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</si>
  <si>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</si>
  <si>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</si>
  <si>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</si>
  <si>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</si>
  <si>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</si>
  <si>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</si>
  <si>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</si>
  <si>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</si>
  <si>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</si>
  <si>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</si>
  <si>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</si>
  <si>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</si>
  <si>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</si>
  <si>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</si>
  <si>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</si>
  <si>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</si>
  <si>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87-CONSTRUCCIÓN DE APARTAMENTOS EN EL SECTOR SANTA ANA, MUNICIPIO SAN FRANCISCO DE MACORÍS, PROVINCIA DUARTE</t>
  </si>
  <si>
    <t>07-ELIAS PINA</t>
  </si>
  <si>
    <t>28-CONSTRUCCIÓN DE 5 PLANTELES ESCOLARES EN LA PROVINCIA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</si>
  <si>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</si>
  <si>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</si>
  <si>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</si>
  <si>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</si>
  <si>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</si>
  <si>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</si>
  <si>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</si>
  <si>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</si>
  <si>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37-CONSTRUCCIÓN DE PLANTELES EDUCATIVOS EN LA PROVINCIA DE ESPAILLAT (FASE 2)</t>
  </si>
  <si>
    <t>57-RECONSTRUCCIÓN DE LA INFRAESTRUCTURA VIAL URBANA DEL MUNICIPIO DE MOCA, PROVINCIA ESPAILLAT</t>
  </si>
  <si>
    <t>09-CONSTRUCCIÓN Y RECONSTRUCCIÓN DE DESTACAMENTOS POLICIALES EN COMUNIDADES DE LA PROVINCIA INDEPENDENCIA</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</si>
  <si>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</si>
  <si>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</si>
  <si>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</si>
  <si>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</si>
  <si>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</si>
  <si>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</si>
  <si>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</si>
  <si>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</si>
  <si>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</si>
  <si>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</si>
  <si>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</si>
  <si>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</si>
  <si>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</si>
  <si>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44-CONSTRUCCIÓN DE PLANTELES EDUCATIVOS EN LA PROVINCIA DE LA VEGA (FASE 2)</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</si>
  <si>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</si>
  <si>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</si>
  <si>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</si>
  <si>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</si>
  <si>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</si>
  <si>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</si>
  <si>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</si>
  <si>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</si>
  <si>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</si>
  <si>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15-MONTE CRISTI</t>
  </si>
  <si>
    <t>03-AMPLIACIÓN DEL SISTEMA NACIONAL DE ATENCION A EMERGENCIAS Y SEGURIDAD 9-1-1, FASE II</t>
  </si>
  <si>
    <t>39-Construcción Hospital Municipal Villa Vásquez, Provincia de Monte Cristi.</t>
  </si>
  <si>
    <t>59-AMPLIACIÓN Y REHABILITACION DE 19 PLANTELES ESCOLARES EN LA PROVINCIA MONTECRISTI</t>
  </si>
  <si>
    <t>16-PEDERNALES</t>
  </si>
  <si>
    <t>15-CONSTRUCCIÓN DE FUNERARIA MUNICIPIO OVIEDO,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</si>
  <si>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</si>
  <si>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</si>
  <si>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</si>
  <si>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</si>
  <si>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</si>
  <si>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</si>
  <si>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</si>
  <si>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</si>
  <si>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</si>
  <si>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</si>
  <si>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31-CONSTRUCCIÓN DE 18 PLANTELES ESCOLARES EN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</si>
  <si>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</si>
  <si>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</si>
  <si>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</si>
  <si>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</si>
  <si>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</si>
  <si>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</si>
  <si>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85-REMODELACIÓN HOSPITALES DE LA PROVINCIA PUERTO PLATA</t>
  </si>
  <si>
    <t>19-HERMANAS MIRABAL</t>
  </si>
  <si>
    <t>20-SAMANA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</si>
  <si>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</si>
  <si>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</si>
  <si>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</si>
  <si>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</si>
  <si>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</si>
  <si>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</si>
  <si>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</si>
  <si>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</si>
  <si>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28-CONSTRUCCIÓN CENTRO COMUNAL CRUCE 6 DE NOVIEMBRE - CARRETERA CAMBITA, MUNICIPIO SAN CRISTOBAL, PROVINCIA SAN CRISTOBAL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</si>
  <si>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</si>
  <si>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</si>
  <si>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</si>
  <si>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</si>
  <si>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</si>
  <si>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</si>
  <si>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33-CONSTRUCCIÓN DE FUNERARIAS EN COMUNIDADES DE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</si>
  <si>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</si>
  <si>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</si>
  <si>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</si>
  <si>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</si>
  <si>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</si>
  <si>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</si>
  <si>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</si>
  <si>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</si>
  <si>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</si>
  <si>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</si>
  <si>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</si>
  <si>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</si>
  <si>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</si>
  <si>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</si>
  <si>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</si>
  <si>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11-RESTAURACIÓN  DEL EDIFICIO QUE  ALOJA LAS OFICINAS DE PATRINOMIO MOMUNENTAL DE SANTIAGO, PROVINCIA SANTIAGO.</t>
  </si>
  <si>
    <t>12-RESTAURACIÓN DEL CENTRO DE LA CULTURA ERCILIA PEPÍN, PROVINCIA SANTIAGO</t>
  </si>
  <si>
    <t>13-CONSTRUCCIÓN CENTRO PERIFERICO LA JOYA, PROVINCIA SANTIAGO</t>
  </si>
  <si>
    <t>17-CONSTRUCCIÓN Y RECONSTRUCCIÓN DE DESTACAMENTOS POLICIALES, EN COMUNIDADES DE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</si>
  <si>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</si>
  <si>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</si>
  <si>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</si>
  <si>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40-REMODELACIÓN DE LA CALLE DEL SOL TRAMO COMPRENDIDO ENTRE LAS CALLES GENERAL VALVERDE Y SABANA LARGA, PROVINCIA SANTIAGO</t>
  </si>
  <si>
    <t>56-CONSTRUCCIÓN DE PLANTELES EDUCATIVOS EN LA PROVINCIA DE SANTIAGO (FASE 2)</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</si>
  <si>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</si>
  <si>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</si>
  <si>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</si>
  <si>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</si>
  <si>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</si>
  <si>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</si>
  <si>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</si>
  <si>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</si>
  <si>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</si>
  <si>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</si>
  <si>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</si>
  <si>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</si>
  <si>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</si>
  <si>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</si>
  <si>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</si>
  <si>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</si>
  <si>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</si>
  <si>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</si>
  <si>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</si>
  <si>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</si>
  <si>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</si>
  <si>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</si>
  <si>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</si>
  <si>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</si>
  <si>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38-CONSTRUCCIÓN EXTENSION UASD HATO MAYOR</t>
  </si>
  <si>
    <t>31-SAN JOSE DE OCOA</t>
  </si>
  <si>
    <t>05-RESTAURACIÓN DE LA CUENCA  DEL RÍO OCOA Y SU  COSTA EN LA PROVINCIA SAN JOSÉ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</si>
  <si>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</si>
  <si>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</si>
  <si>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</si>
  <si>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</si>
  <si>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</si>
  <si>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</si>
  <si>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</si>
  <si>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</si>
  <si>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</si>
  <si>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</si>
  <si>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73-CONSTRUCCIÓN MULTIUSOS DE  ISABELITA, MUNICIPIO SANTO DOMINGO ESTE, PROVINCIA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</si>
  <si>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</si>
  <si>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</si>
  <si>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</si>
  <si>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</si>
  <si>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</si>
  <si>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</si>
  <si>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</si>
  <si>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13868-FORTALECIMIENTO-INSTITUCIONAL DEL MH PARA  MEJORAR LA EFICACIA EN LA ADMINISTRACIÓN TRIBUTARIA Y DEL CONTROL DEL GASTO PUBLICO,D.N.</t>
  </si>
  <si>
    <t>15025-AMPLIACIÓN DE LA CAPACIDAD DE TRANSPORTE DE LA LÍNEA 2 DEL METRO DE SANTO DOMINGO</t>
  </si>
  <si>
    <t>13547-CONSTRUCCIÓN DE PLANTELES EDUCATIVOS EN LA PROVINCIA DISTRITO NACIONAL (FASE 3)</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</si>
  <si>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</si>
  <si>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</si>
  <si>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</si>
  <si>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</si>
  <si>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</si>
  <si>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</si>
  <si>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</si>
  <si>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</si>
  <si>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</si>
  <si>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</si>
  <si>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</si>
  <si>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</si>
  <si>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</si>
  <si>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</si>
  <si>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</si>
  <si>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</si>
  <si>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</si>
  <si>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</si>
  <si>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</si>
  <si>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</si>
  <si>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</si>
  <si>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15063-RECONSTRUCCIÓN DE LA INFRAESTRUCTURA VIAL URBANA DEL MUNICIPIO LAS CHARCAS, PROVINCIA AZUA</t>
  </si>
  <si>
    <t>15071-RECONSTRUCCIÓN DE INFRAESTRUCTURA VIAL URBANA DEL MUNICIPIO AZUA DE COMPOSTELA, PROVINCIA AZUA</t>
  </si>
  <si>
    <t>13379-CONSTRUCCIÓN DE PLANTELES EDUCATIVOS EN LA PROVINCIA DE BAHORUCO (FASE 2)</t>
  </si>
  <si>
    <t>14636-CONSTRUCCIÓN CENTRO UNIVERSITARIO REGIONAL UASD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</si>
  <si>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</si>
  <si>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</si>
  <si>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</si>
  <si>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</si>
  <si>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</si>
  <si>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</si>
  <si>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</si>
  <si>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</si>
  <si>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</si>
  <si>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</si>
  <si>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</si>
  <si>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</si>
  <si>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</si>
  <si>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</si>
  <si>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</si>
  <si>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</si>
  <si>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</si>
  <si>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</si>
  <si>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</si>
  <si>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</si>
  <si>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</si>
  <si>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</si>
  <si>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</si>
  <si>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</si>
  <si>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</si>
  <si>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</si>
  <si>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</si>
  <si>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</si>
  <si>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14642-CONSTRUCCIÓN DE APARTAMENTOS EN EL SECTOR SANTA ANA, MUNICIPIO SAN FRANCISCO DE MACORÍS, PROVINCIA DUARTE</t>
  </si>
  <si>
    <t>12528-CONSTRUCCIÓN DE 5 PLANTELES ESCOLARES EN LA PROVINCIA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</si>
  <si>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</si>
  <si>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</si>
  <si>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</si>
  <si>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</si>
  <si>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</si>
  <si>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</si>
  <si>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</si>
  <si>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13398-CONSTRUCCIÓN DE PLANTELES EDUCATIVOS EN LA PROVINCIA DE ESPAILLAT (FASE 2)</t>
  </si>
  <si>
    <t>15061-RECONSTRUCCIÓN DE LA INFRAESTRUCTURA VIAL URBANA DEL MUNICIPIO DE MOCA, PROVINCIA ESPAILLAT</t>
  </si>
  <si>
    <t>14526-CONSTRUCCIÓN Y RECONSTRUCCIÓN DE DESTACAMENTOS POLICIALES EN COMUNIDADES DE LA PROVINCIA INDEPENDENCIA</t>
  </si>
  <si>
    <t>15034-RECONSTRUCCIÓN DE INFRAESTRUCTURA VIAL URBANA DEL MUNICIPIO JIMANI, PROVINCIA INDEPENDENCIA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</si>
  <si>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</si>
  <si>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</si>
  <si>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</si>
  <si>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</si>
  <si>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</si>
  <si>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</si>
  <si>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</si>
  <si>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</si>
  <si>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</si>
  <si>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15022-CONSTRUCCIÓN PASARELA PEATONAL Y OBRAS ANEXAS ALREDEDOR DEL RÍO SALADO, MUNICIPIO LA ROMANA, PROVINCIA LA ROMANA</t>
  </si>
  <si>
    <t>14441-CONSTRUCCIÓN PUENTE SOBRE EL RIO CAMU, COMUNIDAD SABANETA, PROVINCIA LA VEGA</t>
  </si>
  <si>
    <t>13055-CONSTRUCCIÓN DE 3 ESTANCIAS INFANTIESL EN LA PROVINCIA DE LA VEGA</t>
  </si>
  <si>
    <t>12537-CONSTRUCCIÓN DE 35 PLANTELES ESCOLARES EN LA PROVINCIA LA VEGA</t>
  </si>
  <si>
    <t>13405-CONSTRUCCIÓN DE PLANTELES EDUCATIVOS EN LA PROVINCIA DE LA VEGA (FASE 2)</t>
  </si>
  <si>
    <t>15069-RECONSTRUCCIÓN DE INFRAESTRUCTURA VIAL URBANA DEL MUNICIPIO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</si>
  <si>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</si>
  <si>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</si>
  <si>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</si>
  <si>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</si>
  <si>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</si>
  <si>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</si>
  <si>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</si>
  <si>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</si>
  <si>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14546-MEJORAMIENTO PUERTO DE MANZANILLO Y SUS VÍAS DE CONECTIVIDAD, PROVINCIA MONTECRISTI, R.D.</t>
  </si>
  <si>
    <t>14624-AMPLIACIÓN DEL SISTEMA NACIONAL DE ATENCION A EMERGENCIAS Y SEGURIDAD 9-1-1, FASE II</t>
  </si>
  <si>
    <t>14488-Construcción Hospital Municipal Villa Vásquez, Provincia de Monte Cristi.</t>
  </si>
  <si>
    <t>12582-AMPLIACIÓN Y REHABILITACION DE 19 PLANTELES ESCOLARES EN LA PROVINCIA MONTECRISTI</t>
  </si>
  <si>
    <t>14544-CONSTRUCCIÓN DE FUNERARIA MUNICIPIO OVIEDO,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</si>
  <si>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</si>
  <si>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</si>
  <si>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</si>
  <si>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</si>
  <si>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</si>
  <si>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</si>
  <si>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</si>
  <si>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</si>
  <si>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</si>
  <si>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</si>
  <si>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13576-CONSTRUCCIÓN DE PLANTELES EDUCATIVOS EN LA PROVINCIA PUERTO PLATA (FASE 3)</t>
  </si>
  <si>
    <t>12544-CONSTRUCCIÓN DE 18 PLANTELES ESCOLARES EN LA PROVINCIA PUERTO PLATA</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</si>
  <si>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</si>
  <si>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</si>
  <si>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</si>
  <si>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</si>
  <si>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</si>
  <si>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</si>
  <si>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</si>
  <si>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</si>
  <si>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13532-REMODELACIÓN HOSPITALES DE LA PROVINCIA PUERTO PLATA</t>
  </si>
  <si>
    <t>15029-RECONSTRUCCIÓN DE LA INFRAESTRUCTURA VIAL URBANA DEL MUNICIPIO DE SALCEDO, PROVINCIA HERMANAS MIRABAL</t>
  </si>
  <si>
    <t>14617-CONSTRUCCIÓN DE INFRAESTRUCTURAS PARA LA DISPOSICIÓN FINAL DE RESIDUOS SÓLIDOS EN SAMANÁ, PROVINCIA SAMANÁ</t>
  </si>
  <si>
    <t>14620-CONSTRUCCIÓN DE INFRAESTRUCTURA PARA LA DISPOSICIÓN FINAL DE RESIDUOS SÓLIDOS EN LAS TERRENAS, PROVINCIA SAMANA</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</si>
  <si>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</si>
  <si>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</si>
  <si>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</si>
  <si>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</si>
  <si>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13890-CONSTRUCCIÓN DE 250 VIVIENDAS EN LA PROVINCIA SAN CRISTOBAL</t>
  </si>
  <si>
    <t>14692-CONSTRUCCIÓN Y EQUIPAMIENTO CIUDAD SANITARIA SAN CRISTÓBAL</t>
  </si>
  <si>
    <t>13554-CONSTRUCCIÓN DE PLANTELES EDUCATIVOS EN LA PROVINCIA SAN CRISTÓBAL (FASE 3)</t>
  </si>
  <si>
    <t>14973-CONSTRUCCIÓN CENTRO COMUNAL CRUCE 6 DE NOVIEMBRE - CARRETERA CAMBITA, MUNICIPIO SAN CRISTOBAL,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</si>
  <si>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</si>
  <si>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</si>
  <si>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</si>
  <si>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</si>
  <si>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15053-RECONSTRUCCIÓN DE LA INFRAESTRUCTURA VIAL URBANA DEL MUNICIPIO DE SAN CRISTÓBAL, PROVINCIA SAN CRISTÓBAL</t>
  </si>
  <si>
    <t>13413-CONSTRUCCIÓN DE PLANTELES EDUCATIVOS EN LA PROVINCIA DE SAN CRISTÓBAL (FASE 2)</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</si>
  <si>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</si>
  <si>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</si>
  <si>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</si>
  <si>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</si>
  <si>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</si>
  <si>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</si>
  <si>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</si>
  <si>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</si>
  <si>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13064-CONSTRUCCIÓN DE 4 ESTANCIAS INFANTILES EN LA PROVINCIA DE SAN PEDRO DE MACORIS</t>
  </si>
  <si>
    <t>12723-RECONSTRUCCIÓN CARRETERA DE LOS LLANOS-AL PUERTO, PROVINCIA SAN PEDRO DE MACORIS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</si>
  <si>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</si>
  <si>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</si>
  <si>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</si>
  <si>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</si>
  <si>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</si>
  <si>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</si>
  <si>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</si>
  <si>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</si>
  <si>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14588-CONSTRUCCIÓN DE 2,000 VIVIENDAS EN EL DISTRITO MUNICIPAL HATO DEL YAQUE,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</si>
  <si>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</si>
  <si>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</si>
  <si>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</si>
  <si>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</si>
  <si>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14556-CONSTRUCCIÓN Y RECONSTRUCCIÓN DE DESTACAMENTOS POLICIALES, EN COMUNIDADES DE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</si>
  <si>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</si>
  <si>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</si>
  <si>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</si>
  <si>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15027-REMODELACIÓN DE LA CALLE DEL SOL TRAMO COMPRENDIDO ENTRE LAS CALLES GENERAL VALVERDE Y SABANA LARGA, PROVINCIA SANTIAGO</t>
  </si>
  <si>
    <t>13417-CONSTRUCCIÓN DE PLANTELES EDUCATIVOS EN LA PROVINCIA DE SANTIAGO (FASE 2)</t>
  </si>
  <si>
    <t>13594-CONSTRUCCIÓN DE PLANTELES EDUCATIVOS EN LA PROVINCIA SANTIAGO (FASE 3)</t>
  </si>
  <si>
    <t>13614-CONSTRUCCIÓN DE 7 ESTANCIAS INFANTILES EN LA PROVINCIA DE SANTIAGO (FASE 3)</t>
  </si>
  <si>
    <t>14807-CONSTRUCCIÓN DE AV. CIRCUNVALACIÓN NORTE EN EL MUNICIPIO VILLA BISONÓ (NAVARRETE), PROVINCIA SANTIAGO</t>
  </si>
  <si>
    <t>14606-APOYO AL SISTEMA DE EMPLEO FLEXIBLE EN 10 PROVINCIAS (RD TRABAJA).</t>
  </si>
  <si>
    <t>14637-CONSTRUCCIÓN CENTRO UNIVESITARIO REGIONAL UASD PROVINCIA SANTIAGO RODRIGUEZ</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</si>
  <si>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</si>
  <si>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</si>
  <si>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</si>
  <si>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15031-RECONSTRUCCIÓN DE LA INFRAESTRUCTURA VIAL URBANA DEL MUNICIPIO DE MAO, PROVINCIA VALVERDE</t>
  </si>
  <si>
    <t>14912-CONSTRUCCIÓN UNIDAD TRAUMATOLOGICA Y DE EMERGENCIA EN HOSPITAL LUIS BOGAERT PROVINCIA VALVERDE</t>
  </si>
  <si>
    <t>15059-RECONSTRUCCIÓN DE LA INFRAESTRUCTURA VIAL URBANA DEL MUNICIPIO LAGUNA SALADA, PROVINCIA VALVERDE.</t>
  </si>
  <si>
    <t>13602-CONSTRUCCIÓN DE PLANTELES EDUCATIVOS EN LA PROVINCIA VALVERDE (FASE 3)</t>
  </si>
  <si>
    <t>15068-RECONSTRUCCIÓN DE INFRAESTRUCTURA VIAL URBANA DEL MUNICIPIO ESPERANZA, PROVINCIA VALVERDE</t>
  </si>
  <si>
    <t>13540-CONSTRUCCIÓN DE PLANTELES EDUCATIVOS EN LA PROVINCIA MONSEÑOR NOUEL (FASE 3)</t>
  </si>
  <si>
    <t>14924-REMODELACIÓN CENTRO COMUNAL SIMON BOLIVAR DEL SECTOR CARACOL BANANA, MUNICIPIO BONAO, PROVINCIA MONSEÑOR NOUEL</t>
  </si>
  <si>
    <t>13566-AMPLIACIÓN DE PLANTELES EDUCATIVOS EN LA PROVINCIA DE MONSEÑOR NOUEL (FASE 3)</t>
  </si>
  <si>
    <t>13060-CONSTRUCCIÓN DE 1 ESTANCIA INFANTIL EN LA PROVINCIA DE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</si>
  <si>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</si>
  <si>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</si>
  <si>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</si>
  <si>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</si>
  <si>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</si>
  <si>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14278-CONSTRUCCIÓN EXTENSION UASD HATO MAYOR</t>
  </si>
  <si>
    <t>13852-RESTAURACIÓN DE LA CUENCA  DEL RÍO OCOA Y SU  COSTA EN LA PROVINCIA SAN JOSÉ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</si>
  <si>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</si>
  <si>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</si>
  <si>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</si>
  <si>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</si>
  <si>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</si>
  <si>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</si>
  <si>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</si>
  <si>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</si>
  <si>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</si>
  <si>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14600-CONSTRUCCIÓN DE 2,240 VIVIENDAS EN HATO NUEVO, MUNICIPIO SANTO DOMINGO OESTE,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</si>
  <si>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</si>
  <si>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</si>
  <si>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</si>
  <si>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14394-CONSTRUCCIÓN MULTIUSOS DE  ISABELITA, MUNICIPIO SANTO DOMINGO ESTE, PROVINCIA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</si>
  <si>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</si>
  <si>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</si>
  <si>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</si>
  <si>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</si>
  <si>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</si>
  <si>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</si>
  <si>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</si>
  <si>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</si>
  <si>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</si>
  <si>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</si>
  <si>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</si>
  <si>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</si>
  <si>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</si>
  <si>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</si>
  <si>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</si>
  <si>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</si>
  <si>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</si>
  <si>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</si>
  <si>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</si>
  <si>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</si>
  <si>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</si>
  <si>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</si>
  <si>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</si>
  <si>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</si>
  <si>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</si>
  <si>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</si>
  <si>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</si>
  <si>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</si>
  <si>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</si>
  <si>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</si>
  <si>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</si>
  <si>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</si>
  <si>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</si>
  <si>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</si>
  <si>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</si>
  <si>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</si>
  <si>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</si>
  <si>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</si>
  <si>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</si>
  <si>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</si>
  <si>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</si>
  <si>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</si>
  <si>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</si>
  <si>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</si>
  <si>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</si>
  <si>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</si>
  <si>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</si>
  <si>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</si>
  <si>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</si>
  <si>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</si>
  <si>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</si>
  <si>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</si>
  <si>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</si>
  <si>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</si>
  <si>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</si>
  <si>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</si>
  <si>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</si>
  <si>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</si>
  <si>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</si>
  <si>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</si>
  <si>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</si>
  <si>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41-CONSTRUCCIÓN DEL CAMINO VECINAL CRUCE AVILA - LAS MERCEDES TRAMO I Y II EN LA PROVINCIA PEDERNALES</t>
  </si>
  <si>
    <t>6527-CONSTRUCCIÓN DEL CAMINO VECINAL CRUCE AVILA - LAS MERCEDES TRAMO I Y II EN LA PROVINCIA PEDERNALES</t>
  </si>
  <si>
    <t>06-CONSTRUCCIÓN DE 250 VIVIENDAS EN LA PROVINCIA SAN PEDRO DE MACORÍS</t>
  </si>
  <si>
    <t>13892-CONSTRUCCIÓN DE 250 VIVIENDAS EN LA PROVINCIA SAN PEDRO DE MACORÍS</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</si>
  <si>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</si>
  <si>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</si>
  <si>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</si>
  <si>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</si>
  <si>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</si>
  <si>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</si>
  <si>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</si>
  <si>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</si>
  <si>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</si>
  <si>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</si>
  <si>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</si>
  <si>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</si>
  <si>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</si>
  <si>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81-RECONSTRUCCIÓN DEL ESTADIO DE BEISBOL CRISTO REDENTOR EN EL SECTOR LOS GIRASOLES,DISTRITO NACIONAL</t>
  </si>
  <si>
    <t>15148-RECONSTRUCCIÓN DEL ESTADIO DE BEISBOL CRISTO REDENTOR EN EL SECTOR LOS GIRASOLES,DISTRITO NACIONAL</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</si>
  <si>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</si>
  <si>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</si>
  <si>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</si>
  <si>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</si>
  <si>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</si>
  <si>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</si>
  <si>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</si>
  <si>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</si>
  <si>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</si>
  <si>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</si>
  <si>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</si>
  <si>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</si>
  <si>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</si>
  <si>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</si>
  <si>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</si>
  <si>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</si>
  <si>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</si>
  <si>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</si>
  <si>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</si>
  <si>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</si>
  <si>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</si>
  <si>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</si>
  <si>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</si>
  <si>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</si>
  <si>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</si>
  <si>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</si>
  <si>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</si>
  <si>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</si>
  <si>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</si>
  <si>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</si>
  <si>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</si>
  <si>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</si>
  <si>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</si>
  <si>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</si>
  <si>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</si>
  <si>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</si>
  <si>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</si>
  <si>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</si>
  <si>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</si>
  <si>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</si>
  <si>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</si>
  <si>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</si>
  <si>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</si>
  <si>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</si>
  <si>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</si>
  <si>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</si>
  <si>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</si>
  <si>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</si>
  <si>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</si>
  <si>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</si>
  <si>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</si>
  <si>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</si>
  <si>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</si>
  <si>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</si>
  <si>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</si>
  <si>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</si>
  <si>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</si>
  <si>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</si>
  <si>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</si>
  <si>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</si>
  <si>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</si>
  <si>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</si>
  <si>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</si>
  <si>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</si>
  <si>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</si>
  <si>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</si>
  <si>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</si>
  <si>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</si>
  <si>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</si>
  <si>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</si>
  <si>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</si>
  <si>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</si>
  <si>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</si>
  <si>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</si>
  <si>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</si>
  <si>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</si>
  <si>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</si>
  <si>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</si>
  <si>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</si>
  <si>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</si>
  <si>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</si>
  <si>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</si>
  <si>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</si>
  <si>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</si>
  <si>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</si>
  <si>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</si>
  <si>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</si>
  <si>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</si>
  <si>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</si>
  <si>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</si>
  <si>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</si>
  <si>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</si>
  <si>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</si>
  <si>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</si>
  <si>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</si>
  <si>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</si>
  <si>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</si>
  <si>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</si>
  <si>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</si>
  <si>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</si>
  <si>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</si>
  <si>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</si>
  <si>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</si>
  <si>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</si>
  <si>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</si>
  <si>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</si>
  <si>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</si>
  <si>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</si>
  <si>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</si>
  <si>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</si>
  <si>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</si>
  <si>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</si>
  <si>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</si>
  <si>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</si>
  <si>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</si>
  <si>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</si>
  <si>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</si>
  <si>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</si>
  <si>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</si>
  <si>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</si>
  <si>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</si>
  <si>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</si>
  <si>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</si>
  <si>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</si>
  <si>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26-AMPLIACIÓN DEL PLANTEL EDUCATIVO PARA INICIAL LA GINA, MUNICIPIO MICHES, PROVINCIA EL SEIBO.</t>
  </si>
  <si>
    <t>15229-AMPLIACIÓN DEL PLANTEL EDUCATIVO PARA INICIAL LA GINA, MUNICIPIO MICHES, PROVINCIA EL SEIBO.</t>
  </si>
  <si>
    <t>28-AMPLIACIÓN DEL PLANTEL EDUCATIVO PARA INICIAL LUCAS GUIBBES, MUNICIPIO MICHES, PROVINCIA EL SEIBO.</t>
  </si>
  <si>
    <t>15231-AMPLIACIÓN DEL PLANTEL EDUCATIVO PARA INICIAL LUCAS GUIBBES, MUNICIPIO MICHES, PROVINCIA EL SEIBO.</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</si>
  <si>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</si>
  <si>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</si>
  <si>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</si>
  <si>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</si>
  <si>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</si>
  <si>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</si>
  <si>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</si>
  <si>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</si>
  <si>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</si>
  <si>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</si>
  <si>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</si>
  <si>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</si>
  <si>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</si>
  <si>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15205-AMPLIACIÓN DEL PLANTEL EDUCATIVO PARA INICIAL HERMANOS TREJO,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</si>
  <si>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</si>
  <si>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</si>
  <si>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</si>
  <si>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</si>
  <si>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</si>
  <si>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</si>
  <si>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</si>
  <si>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</si>
  <si>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</si>
  <si>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</si>
  <si>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</si>
  <si>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</si>
  <si>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</si>
  <si>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</si>
  <si>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</si>
  <si>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</si>
  <si>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</si>
  <si>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</si>
  <si>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</si>
  <si>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</si>
  <si>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</si>
  <si>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</si>
  <si>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</si>
  <si>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</si>
  <si>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</si>
  <si>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</si>
  <si>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</si>
  <si>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</si>
  <si>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</si>
  <si>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</si>
  <si>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</si>
  <si>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</si>
  <si>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</si>
  <si>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15270-AMPLIACIÓN DEL PLANTEL EDUCATIVO PARA INICIAL GOZUELA, MUNICIPIO PEPILLO SALCEDO,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</si>
  <si>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</si>
  <si>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</si>
  <si>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</si>
  <si>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</si>
  <si>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</si>
  <si>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</si>
  <si>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</si>
  <si>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</si>
  <si>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</si>
  <si>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</si>
  <si>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</si>
  <si>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</si>
  <si>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</si>
  <si>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</si>
  <si>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</si>
  <si>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</si>
  <si>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</si>
  <si>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</si>
  <si>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</si>
  <si>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</si>
  <si>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</si>
  <si>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</si>
  <si>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</si>
  <si>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</si>
  <si>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</si>
  <si>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</si>
  <si>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</si>
  <si>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</si>
  <si>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</si>
  <si>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</si>
  <si>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</si>
  <si>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</si>
  <si>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</si>
  <si>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</si>
  <si>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</si>
  <si>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</si>
  <si>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</si>
  <si>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</si>
  <si>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</si>
  <si>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</si>
  <si>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</si>
  <si>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</si>
  <si>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</si>
  <si>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</si>
  <si>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</si>
  <si>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</si>
  <si>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</si>
  <si>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</si>
  <si>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</si>
  <si>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</si>
  <si>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</si>
  <si>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</si>
  <si>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</si>
  <si>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</si>
  <si>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</si>
  <si>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</si>
  <si>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</si>
  <si>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</si>
  <si>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</si>
  <si>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</si>
  <si>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</si>
  <si>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</si>
  <si>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</si>
  <si>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</si>
  <si>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15083-RECONSTRUCCIÓN DEL MALECÓN DEL MUNICIPIO DE SANTA BARBARA DE SAMANÁ, PROVINCIA  SAMANÁ</t>
  </si>
  <si>
    <t>15131-RECONSTRUCCIÓN DE PLAZA DE VENDEDORES EN EL PUEBLO LOS PESCADORES, MUNICIPIO LAS TERRENAS, PROVINCIA SAMANA</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</si>
  <si>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</si>
  <si>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</si>
  <si>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</si>
  <si>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</si>
  <si>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</si>
  <si>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</si>
  <si>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</si>
  <si>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</si>
  <si>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</si>
  <si>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</si>
  <si>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</si>
  <si>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</si>
  <si>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</si>
  <si>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</si>
  <si>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</si>
  <si>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</si>
  <si>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</si>
  <si>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</si>
  <si>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</si>
  <si>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</si>
  <si>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</si>
  <si>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</si>
  <si>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</si>
  <si>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15259-AMPLIACIÓN DEL PLANTEL EDUCATIVO PARA INICIAL NORGE BOTELLO FERNÁNDEZ,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</si>
  <si>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</si>
  <si>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</si>
  <si>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</si>
  <si>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15301-AMPLIACIÓN DEL PLANTEL EDUCATIVO PARA INICIAL AURA ALTAGRACIA BENZANT, MUNICIPIO BOCA CHICA, PROVINCIA SANTO DOMINGO.</t>
  </si>
  <si>
    <t>15092-REMODELACIÓN  MALECON   MUNICIPIO  SANTO DOMINGO ESTE, PROVINCIA SANTO DOMINGO</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</si>
  <si>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</si>
  <si>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</si>
  <si>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</si>
  <si>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</si>
  <si>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</si>
  <si>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</si>
  <si>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</si>
  <si>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</si>
  <si>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</si>
  <si>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</si>
  <si>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</si>
  <si>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</si>
  <si>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</si>
  <si>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</si>
  <si>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</si>
  <si>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</si>
  <si>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</si>
  <si>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</si>
  <si>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</si>
  <si>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</si>
  <si>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</si>
  <si>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</si>
  <si>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</si>
  <si>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</si>
  <si>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</si>
  <si>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</si>
  <si>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</si>
  <si>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</si>
  <si>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</si>
  <si>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</si>
  <si>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</si>
  <si>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</si>
  <si>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</si>
  <si>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</si>
  <si>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</si>
  <si>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</si>
  <si>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</si>
  <si>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</si>
  <si>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</si>
  <si>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</si>
  <si>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</si>
  <si>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</si>
  <si>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</si>
  <si>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</si>
  <si>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</si>
  <si>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</si>
  <si>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</si>
  <si>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</si>
  <si>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</si>
  <si>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</si>
  <si>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</si>
  <si>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</si>
  <si>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</si>
  <si>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</si>
  <si>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</si>
  <si>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</si>
  <si>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</si>
  <si>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</si>
  <si>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</si>
  <si>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</si>
  <si>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</si>
  <si>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</si>
  <si>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</si>
  <si>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</si>
  <si>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</si>
  <si>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58-AMPLIACIÓN DEL PLANTEL EDUCATIVO PARA INICIAL FÉLIX MARÍA MORILLO MONTERO, MUNICIPIO HONDO VALLE, PROVINCIA ELÍAS PIÑA.</t>
  </si>
  <si>
    <t>15441-AMPLIACIÓN DEL PLANTEL EDUCATIVO PARA INICIAL FÉLIX MARÍA MORILLO MONTERO, MUNICIPIO HONDO VALLE, PROVINCIA ELÍAS PIÑA.</t>
  </si>
  <si>
    <t>36-AMPLIACIÓN DEL PLANTEL EDUCATIVO PARA INICIAL PROF. GUILLERMO LIZARDO EUSEBIO, MUNICIPIO EL SEIBO, PROVINCIA EL SEIBO.</t>
  </si>
  <si>
    <t>15579-AMPLIACIÓN DEL PLANTEL EDUCATIVO PARA INICIAL PROF. GUILLERMO LIZARDO EUSEBIO, MUNICIPIO EL SEIBO, PROVINCIA EL SEIBO.</t>
  </si>
  <si>
    <t>19-AMPLIACIÓN DEL PLANTEL EDUCATIVO PARA INICIAL PROF. MÉLIDA PÉREZ RODRÍGUEZ, MUNICIPIO MOCA, PROVINCIA ESPAILLAT.</t>
  </si>
  <si>
    <t>15634-AMPLIACIÓN DEL PLANTEL EDUCATIVO PARA INICIAL PROF. MÉLIDA PÉREZ RODRÍGUEZ,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</si>
  <si>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</si>
  <si>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</si>
  <si>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</si>
  <si>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32-AMPLIACIÓN DEL PLANTEL EDUCATIVO PARA INICIAL PAULINA JIMÉNEZ, MUNICIPIO LA ROMANA, PROVINCIA LA ROMANA.</t>
  </si>
  <si>
    <t>15569-AMPLIACIÓN DEL PLANTEL EDUCATIVO PARA INICIAL PAULINA JIMÉNEZ, MUNICIPIO LA ROMANA, PROVINCIA LA ROMANA.</t>
  </si>
  <si>
    <t>15604-AMPLIACIÓN DEL PLANTEL EDUCATIVO PARA INICIAL PROF. TOMASA CIPRIÁN,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</si>
  <si>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</si>
  <si>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</si>
  <si>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</si>
  <si>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</si>
  <si>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</si>
  <si>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</si>
  <si>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</si>
  <si>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</si>
  <si>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</si>
  <si>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</si>
  <si>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</si>
  <si>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</si>
  <si>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</si>
  <si>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</si>
  <si>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</si>
  <si>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</si>
  <si>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</si>
  <si>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</si>
  <si>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</si>
  <si>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</si>
  <si>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16-AMPLIACIÓN DEL PLANTEL EDUCATIVO PARA INICIAL RANCHO VIEJO, MUNICIPIO LA VEGA, PROVINCIA LA VEGA.</t>
  </si>
  <si>
    <t>15620-AMPLIACIÓN DEL PLANTEL EDUCATIVO PARA INICIAL RANCHO VIEJO, MUNICIPIO LA VEGA, PROVINCIA LA VEGA.</t>
  </si>
  <si>
    <t>19-AMPLIACIÓN DEL PLANTEL EDUCATIVO PARA INICIAL NICANOR RAMÍREZ, MUNICIPIO LA VEGA, PROVINCIA LA VEGA.</t>
  </si>
  <si>
    <t>15623-AMPLIACIÓN DEL PLANTEL EDUCATIVO PARA INICIAL NICANOR RAMÍREZ,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</si>
  <si>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</si>
  <si>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</si>
  <si>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</si>
  <si>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</si>
  <si>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</si>
  <si>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</si>
  <si>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</si>
  <si>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</si>
  <si>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</si>
  <si>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</si>
  <si>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</si>
  <si>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</si>
  <si>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</si>
  <si>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</si>
  <si>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</si>
  <si>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</si>
  <si>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</si>
  <si>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</si>
  <si>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</si>
  <si>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</si>
  <si>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</si>
  <si>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</si>
  <si>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</si>
  <si>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</si>
  <si>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</si>
  <si>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</si>
  <si>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</si>
  <si>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</si>
  <si>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</si>
  <si>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</si>
  <si>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</si>
  <si>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</si>
  <si>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</si>
  <si>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</si>
  <si>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</si>
  <si>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</si>
  <si>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</si>
  <si>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</si>
  <si>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</si>
  <si>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</si>
  <si>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</si>
  <si>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</si>
  <si>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</si>
  <si>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</si>
  <si>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</si>
  <si>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</si>
  <si>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</si>
  <si>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</si>
  <si>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</si>
  <si>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</si>
  <si>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</si>
  <si>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</si>
  <si>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</si>
  <si>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</si>
  <si>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</si>
  <si>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</si>
  <si>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</si>
  <si>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</si>
  <si>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</si>
  <si>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</si>
  <si>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</si>
  <si>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</si>
  <si>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</si>
  <si>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</si>
  <si>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</si>
  <si>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</si>
  <si>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</si>
  <si>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</si>
  <si>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</si>
  <si>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</si>
  <si>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</si>
  <si>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</si>
  <si>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</si>
  <si>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</si>
  <si>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</si>
  <si>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</si>
  <si>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</si>
  <si>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</si>
  <si>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</si>
  <si>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</si>
  <si>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</si>
  <si>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</si>
  <si>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</si>
  <si>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</si>
  <si>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</si>
  <si>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</si>
  <si>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</si>
  <si>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</si>
  <si>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</si>
  <si>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</si>
  <si>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</si>
  <si>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</si>
  <si>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</si>
  <si>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</si>
  <si>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</si>
  <si>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</si>
  <si>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</si>
  <si>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</si>
  <si>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</si>
  <si>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</si>
  <si>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</si>
  <si>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</si>
  <si>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</si>
  <si>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</si>
  <si>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</si>
  <si>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</si>
  <si>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</si>
  <si>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</si>
  <si>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</si>
  <si>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</si>
  <si>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</si>
  <si>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</si>
  <si>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</si>
  <si>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</si>
  <si>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</si>
  <si>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</si>
  <si>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</si>
  <si>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</si>
  <si>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</si>
  <si>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</si>
  <si>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</si>
  <si>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</si>
  <si>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</si>
  <si>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</si>
  <si>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</si>
  <si>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</si>
  <si>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</si>
  <si>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</si>
  <si>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</si>
  <si>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</si>
  <si>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</si>
  <si>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</si>
  <si>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</si>
  <si>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</si>
  <si>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</si>
  <si>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</si>
  <si>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</si>
  <si>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</si>
  <si>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</si>
  <si>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</si>
  <si>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</si>
  <si>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</si>
  <si>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</si>
  <si>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</si>
  <si>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</si>
  <si>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</si>
  <si>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</si>
  <si>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15559-AMPLIACIÓN DEL PLANTEL EDUCATIVO PARA INICIAL BATEY EL JAGUAL, MUNICIPIO RAMÓN SANTANA,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</si>
  <si>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</si>
  <si>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</si>
  <si>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</si>
  <si>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</si>
  <si>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</si>
  <si>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</si>
  <si>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</si>
  <si>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</si>
  <si>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</si>
  <si>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</si>
  <si>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15601-AMPLIACIÓN DEL PLANTEL EDUCATIVO PARA INICIAL EUGENIO MARÍA DE HOSTOS, MUNICIPIO QUISQUEYA, PROVINCIA SAN PEDRO DE MACORÍS.</t>
  </si>
  <si>
    <t>33-AMPLIACIÓN DEL PLANTEL EDUCATIVO PARA INICIAL FRANCISCO DEL ROSARIO SÁNCHEZ, MUNICIPIO HATO MAYOR, PROVINCIA HATO MAYOR.</t>
  </si>
  <si>
    <t>15574-AMPLIACIÓN DEL PLANTEL EDUCATIVO PARA INICIAL FRANCISCO DEL ROSARIO SÁNCHEZ, MUNICIPIO HATO MAYOR, PROVINCIA HATO MAYOR.</t>
  </si>
  <si>
    <t>15584-AMPLIACIÓN DEL PLANTEL EDUCATIVO PARA INICIAL MONTE COCA, MUNICIPIO HATO MAYOR,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</si>
  <si>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</si>
  <si>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</si>
  <si>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</si>
  <si>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</si>
  <si>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</si>
  <si>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</si>
  <si>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</si>
  <si>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</si>
  <si>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</si>
  <si>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</si>
  <si>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</si>
  <si>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</si>
  <si>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</si>
  <si>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</si>
  <si>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</si>
  <si>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</si>
  <si>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</si>
  <si>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</si>
  <si>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</si>
  <si>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</si>
  <si>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</si>
  <si>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</si>
  <si>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</si>
  <si>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</si>
  <si>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</si>
  <si>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</si>
  <si>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</si>
  <si>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</si>
  <si>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</si>
  <si>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</si>
  <si>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</si>
  <si>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43-AMPLIACIÓN DEL PLANTEL EDUCATIVO PARA INICIAL PROF. HEROÍNA PERALTA TAVERAS, MUNICIPIO VILLA RIVA, PROVINCIA DUARTE.</t>
  </si>
  <si>
    <t>15674-AMPLIACIÓN DEL PLANTEL EDUCATIVO PARA INICIAL PROF. HEROÍNA PERALTA TAVERAS,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</si>
  <si>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</si>
  <si>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</si>
  <si>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</si>
  <si>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</si>
  <si>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</si>
  <si>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</si>
  <si>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</si>
  <si>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</si>
  <si>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</si>
  <si>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</si>
  <si>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</si>
  <si>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</si>
  <si>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</si>
  <si>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</si>
  <si>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</si>
  <si>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</si>
  <si>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</si>
  <si>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</si>
  <si>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</si>
  <si>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</si>
  <si>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</si>
  <si>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</si>
  <si>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</si>
  <si>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</si>
  <si>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</si>
  <si>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</si>
  <si>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</si>
  <si>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</si>
  <si>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</si>
  <si>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</si>
  <si>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</si>
  <si>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</si>
  <si>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</si>
  <si>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</si>
  <si>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</si>
  <si>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</si>
  <si>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</si>
  <si>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</si>
  <si>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</si>
  <si>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</si>
  <si>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</si>
  <si>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</si>
  <si>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</si>
  <si>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</si>
  <si>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</si>
  <si>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</si>
  <si>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</si>
  <si>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</si>
  <si>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</si>
  <si>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</si>
  <si>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</si>
  <si>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</si>
  <si>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</si>
  <si>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</si>
  <si>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</si>
  <si>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</si>
  <si>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</si>
  <si>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</si>
  <si>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</si>
  <si>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</si>
  <si>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</si>
  <si>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</si>
  <si>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</si>
  <si>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</si>
  <si>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</si>
  <si>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</si>
  <si>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</si>
  <si>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</si>
  <si>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</si>
  <si>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</si>
  <si>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</si>
  <si>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</si>
  <si>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</si>
  <si>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</si>
  <si>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</si>
  <si>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</si>
  <si>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</si>
  <si>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</si>
  <si>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</si>
  <si>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</si>
  <si>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</si>
  <si>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</si>
  <si>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</si>
  <si>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</si>
  <si>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</si>
  <si>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</si>
  <si>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</si>
  <si>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</si>
  <si>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</si>
  <si>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</si>
  <si>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</si>
  <si>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</si>
  <si>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</si>
  <si>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</si>
  <si>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</si>
  <si>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</si>
  <si>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</si>
  <si>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</si>
  <si>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</si>
  <si>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</si>
  <si>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</si>
  <si>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</si>
  <si>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</si>
  <si>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</si>
  <si>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</si>
  <si>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</si>
  <si>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</si>
  <si>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</si>
  <si>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</si>
  <si>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</si>
  <si>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</si>
  <si>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</si>
  <si>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</si>
  <si>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</si>
  <si>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</si>
  <si>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</si>
  <si>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</si>
  <si>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</si>
  <si>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</si>
  <si>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</si>
  <si>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</si>
  <si>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</si>
  <si>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</si>
  <si>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</si>
  <si>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</si>
  <si>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</si>
  <si>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</si>
  <si>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</si>
  <si>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</si>
  <si>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</si>
  <si>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</si>
  <si>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</si>
  <si>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</si>
  <si>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</si>
  <si>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</si>
  <si>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</si>
  <si>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</si>
  <si>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</si>
  <si>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</si>
  <si>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</si>
  <si>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</si>
  <si>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</si>
  <si>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</si>
  <si>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</si>
  <si>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</si>
  <si>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</si>
  <si>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</si>
  <si>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</si>
  <si>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</si>
  <si>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</si>
  <si>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</si>
  <si>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</si>
  <si>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</si>
  <si>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</si>
  <si>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</si>
  <si>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</si>
  <si>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</si>
  <si>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</si>
  <si>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</si>
  <si>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</si>
  <si>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</si>
  <si>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</si>
  <si>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</si>
  <si>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</si>
  <si>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</si>
  <si>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</si>
  <si>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</si>
  <si>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</si>
  <si>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</si>
  <si>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</si>
  <si>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</si>
  <si>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</si>
  <si>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</si>
  <si>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</si>
  <si>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</si>
  <si>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</si>
  <si>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</si>
  <si>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</si>
  <si>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</si>
  <si>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</si>
  <si>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</si>
  <si>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</si>
  <si>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</si>
  <si>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</si>
  <si>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</si>
  <si>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</si>
  <si>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</si>
  <si>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</si>
  <si>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</si>
  <si>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</si>
  <si>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</si>
  <si>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</si>
  <si>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</si>
  <si>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</si>
  <si>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</si>
  <si>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</si>
  <si>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</si>
  <si>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</si>
  <si>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</si>
  <si>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</si>
  <si>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</si>
  <si>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</si>
  <si>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</si>
  <si>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</si>
  <si>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</si>
  <si>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</si>
  <si>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</si>
  <si>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</si>
  <si>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</si>
  <si>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</si>
  <si>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</si>
  <si>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</si>
  <si>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</si>
  <si>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</si>
  <si>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</si>
  <si>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</si>
  <si>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</si>
  <si>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</si>
  <si>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</si>
  <si>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</si>
  <si>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</si>
  <si>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</si>
  <si>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</si>
  <si>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</si>
  <si>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</si>
  <si>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</si>
  <si>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</si>
  <si>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</si>
  <si>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</si>
  <si>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</si>
  <si>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</si>
  <si>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</si>
  <si>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</si>
  <si>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</si>
  <si>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</si>
  <si>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</si>
  <si>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</si>
  <si>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</si>
  <si>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</si>
  <si>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</si>
  <si>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</si>
  <si>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</si>
  <si>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</si>
  <si>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</si>
  <si>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</si>
  <si>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</si>
  <si>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</si>
  <si>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</si>
  <si>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</si>
  <si>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</si>
  <si>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</si>
  <si>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</si>
  <si>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</si>
  <si>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</si>
  <si>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</si>
  <si>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</si>
  <si>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</si>
  <si>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</si>
  <si>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</si>
  <si>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</si>
  <si>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</si>
  <si>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</si>
  <si>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</si>
  <si>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</si>
  <si>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</si>
  <si>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</si>
  <si>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</si>
  <si>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</si>
  <si>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</si>
  <si>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</si>
  <si>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</si>
  <si>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</si>
  <si>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</si>
  <si>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</si>
  <si>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</si>
  <si>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</si>
  <si>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</si>
  <si>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</si>
  <si>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</si>
  <si>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</si>
  <si>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</si>
  <si>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</si>
  <si>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</si>
  <si>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</si>
  <si>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</si>
  <si>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</si>
  <si>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</si>
  <si>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</si>
  <si>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</si>
  <si>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</si>
  <si>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</si>
  <si>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</si>
  <si>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</si>
  <si>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</si>
  <si>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</si>
  <si>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</si>
  <si>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</si>
  <si>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</si>
  <si>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</si>
  <si>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</si>
  <si>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</si>
  <si>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</si>
  <si>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</si>
  <si>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</si>
  <si>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</si>
  <si>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</si>
  <si>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</si>
  <si>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</si>
  <si>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</si>
  <si>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</si>
  <si>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</si>
  <si>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</si>
  <si>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</si>
  <si>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</si>
  <si>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</si>
  <si>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</si>
  <si>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</si>
  <si>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</si>
  <si>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</si>
  <si>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</si>
  <si>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</si>
  <si>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</si>
  <si>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</si>
  <si>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</si>
  <si>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</si>
  <si>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</si>
  <si>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</si>
  <si>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</si>
  <si>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</si>
  <si>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</si>
  <si>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</si>
  <si>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</si>
  <si>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</si>
  <si>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</si>
  <si>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</si>
  <si>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</si>
  <si>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</si>
  <si>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</si>
  <si>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</si>
  <si>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</si>
  <si>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</si>
  <si>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</si>
  <si>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</si>
  <si>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</si>
  <si>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</si>
  <si>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</si>
  <si>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</si>
  <si>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</si>
  <si>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</si>
  <si>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</si>
  <si>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</si>
  <si>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</si>
  <si>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</si>
  <si>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</si>
  <si>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</si>
  <si>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</si>
  <si>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</si>
  <si>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</si>
  <si>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</si>
  <si>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</si>
  <si>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</si>
  <si>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</si>
  <si>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</si>
  <si>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</si>
  <si>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</si>
  <si>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</si>
  <si>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</si>
  <si>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</si>
  <si>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</si>
  <si>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</si>
  <si>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</si>
  <si>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</si>
  <si>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</si>
  <si>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</si>
  <si>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</si>
  <si>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</si>
  <si>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</si>
  <si>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</si>
  <si>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</si>
  <si>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</si>
  <si>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</si>
  <si>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</si>
  <si>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</si>
  <si>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</si>
  <si>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</si>
  <si>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</si>
  <si>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</si>
  <si>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</si>
  <si>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</si>
  <si>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</si>
  <si>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</si>
  <si>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</si>
  <si>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</si>
  <si>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</si>
  <si>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</si>
  <si>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</si>
  <si>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</si>
  <si>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</si>
  <si>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</si>
  <si>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</si>
  <si>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</si>
  <si>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</si>
  <si>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</si>
  <si>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</si>
  <si>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</si>
  <si>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</si>
  <si>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</si>
  <si>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</si>
  <si>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</si>
  <si>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</si>
  <si>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</si>
  <si>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</si>
  <si>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</si>
  <si>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</si>
  <si>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</si>
  <si>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</si>
  <si>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</si>
  <si>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</si>
  <si>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</si>
  <si>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</si>
  <si>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</si>
  <si>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</si>
  <si>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</si>
  <si>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</si>
  <si>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</si>
  <si>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</si>
  <si>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</si>
  <si>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</si>
  <si>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</si>
  <si>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</si>
  <si>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</si>
  <si>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</si>
  <si>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</si>
  <si>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64-AMPLIACIÓN DEL PLANTEL EDUCATIVO PARA INICIAL BATEY EL CAÑO, MUNICIPIO YAMASÁ, PROVINCIA MONTE PLATA.</t>
  </si>
  <si>
    <t>16014-AMPLIACIÓN DEL PLANTEL EDUCATIVO PARA INICIAL BATEY EL CAÑO, MUNICIPIO YAMASÁ, PROVINCIA MONTE PLATA.</t>
  </si>
  <si>
    <t>69-AMPLIACIÓN DEL PLANTEL EDUCATIVO PARA INICIAL LOS JOVILLOS, MUNICIPIO YAMASÁ, PROVINCIA MONTE PLATA.</t>
  </si>
  <si>
    <t>16019-AMPLIACIÓN DEL PLANTEL EDUCATIVO PARA INICIAL LOS JOVILLOS, MUNICIPIO YAMASÁ, PROVINCIA MONTE PLATA.</t>
  </si>
  <si>
    <t>74-AMPLIACIÓN DEL PLANTEL EDUCATIVO PARA INICIAL EL BOSQUE, MUNICIPIO MONTE PLATA, PROVINCIA MONTE PLATA.</t>
  </si>
  <si>
    <t>16024-AMPLIACIÓN DEL PLANTEL EDUCATIVO PARA INICIAL EL BOSQUE,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</si>
  <si>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</si>
  <si>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</si>
  <si>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</si>
  <si>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</si>
  <si>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</si>
  <si>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</si>
  <si>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</si>
  <si>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</si>
  <si>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</si>
  <si>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</si>
  <si>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</si>
  <si>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</si>
  <si>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</si>
  <si>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</si>
  <si>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</si>
  <si>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</si>
  <si>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</si>
  <si>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</si>
  <si>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</si>
  <si>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</si>
  <si>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</si>
  <si>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</si>
  <si>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</si>
  <si>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</si>
  <si>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</si>
  <si>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</si>
  <si>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</si>
  <si>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</si>
  <si>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</si>
  <si>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</si>
  <si>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</si>
  <si>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</si>
  <si>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</si>
  <si>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</si>
  <si>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</si>
  <si>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</si>
  <si>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</si>
  <si>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</si>
  <si>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</si>
  <si>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</si>
  <si>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</si>
  <si>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</si>
  <si>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</si>
  <si>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</si>
  <si>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</si>
  <si>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</si>
  <si>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</si>
  <si>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</si>
  <si>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</si>
  <si>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</si>
  <si>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</si>
  <si>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</si>
  <si>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</si>
  <si>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</si>
  <si>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</si>
  <si>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15484-MEJORAMIENTO DEL ENTORNO DE LA LAGUNA GRI GRI, MUNICIPIO RÍO SAN JUAN, PROVINCIA MARÍA TRINIDAD SÁNCHEZ.</t>
  </si>
  <si>
    <t>15128-CONSTRUCCIÓN DE ECO-HABITAT INTEGRAL PARA CIUDADANOS EN CONDICION DE POBREZA MULTIDIMENSIONAL EN EL MUNICIPIO SAN PEDRO DE MACORÍS,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</si>
  <si>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</si>
  <si>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</si>
  <si>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</si>
  <si>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</si>
  <si>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</si>
  <si>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</si>
  <si>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16115-HABILITACIÓN ESTACION DEPURADORA AGUAS RESIDUALES JUAN DOLIO, MUNICIPIO GUAYACANES, PROVINCIA DE SAN PEDRO DE MACORIS</t>
  </si>
  <si>
    <t>40-CONSTRUCCIÓN EDIFICIO DE ASOCIACIÓN DOMINICANA DE PRENSA TURÍSTICA ADOMPRETUR, MUNICIPIO PUERTO PLATA</t>
  </si>
  <si>
    <t>16140-CONSTRUCCIÓN EDIFICIO DE ASOCIACIÓN DOMINICANA DE PRENSA TURÍSTICA ADOMPRETUR, MUNICIPIO PUERTO PLATA</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</si>
  <si>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</si>
  <si>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</si>
  <si>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</si>
  <si>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</si>
  <si>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</si>
  <si>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</si>
  <si>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16011-AMPLIACIÓN DEL PLANTEL EDUCATIVO PARA INICIAL PROF. JUAN EMILIO BOSCH GAVIÑO, MUNICIPIO SABANA GRANDE DE BOYA, PROVINCIA MONTE PLATA</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</si>
  <si>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</si>
  <si>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</si>
  <si>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</si>
  <si>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</si>
  <si>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</si>
  <si>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</si>
  <si>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</si>
  <si>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</si>
  <si>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</si>
  <si>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</si>
  <si>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</si>
  <si>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</si>
  <si>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</si>
  <si>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</si>
  <si>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</si>
  <si>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</si>
  <si>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</si>
  <si>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</si>
  <si>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</si>
  <si>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</si>
  <si>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</si>
  <si>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</si>
  <si>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</si>
  <si>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</si>
  <si>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</si>
  <si>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</si>
  <si>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</si>
  <si>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</si>
  <si>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</si>
  <si>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</si>
  <si>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</si>
  <si>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</si>
  <si>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</si>
  <si>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</si>
  <si>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</si>
  <si>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</si>
  <si>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</si>
  <si>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</si>
  <si>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</si>
  <si>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</si>
  <si>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</si>
  <si>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</si>
  <si>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</si>
  <si>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</si>
  <si>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</si>
  <si>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</si>
  <si>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</si>
  <si>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</si>
  <si>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</si>
  <si>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</si>
  <si>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</si>
  <si>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</si>
  <si>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</si>
  <si>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</si>
  <si>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</si>
  <si>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</si>
  <si>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</si>
  <si>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</si>
  <si>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</si>
  <si>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</si>
  <si>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</si>
  <si>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</si>
  <si>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</si>
  <si>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</si>
  <si>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</si>
  <si>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</si>
  <si>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</si>
  <si>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</si>
  <si>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</si>
  <si>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</si>
  <si>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</si>
  <si>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</si>
  <si>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</si>
  <si>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</si>
  <si>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</si>
  <si>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</si>
  <si>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</si>
  <si>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</si>
  <si>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</si>
  <si>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</si>
  <si>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</si>
  <si>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</si>
  <si>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</si>
  <si>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</si>
  <si>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</si>
  <si>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</si>
  <si>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</si>
  <si>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</si>
  <si>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</si>
  <si>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</si>
  <si>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</si>
  <si>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</si>
  <si>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</si>
  <si>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</si>
  <si>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</si>
  <si>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</si>
  <si>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</si>
  <si>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</si>
  <si>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</si>
  <si>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</si>
  <si>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</si>
  <si>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</si>
  <si>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</si>
  <si>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</si>
  <si>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</si>
  <si>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</si>
  <si>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</si>
  <si>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</si>
  <si>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</si>
  <si>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</si>
  <si>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</si>
  <si>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</si>
  <si>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</si>
  <si>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</si>
  <si>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</si>
  <si>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</si>
  <si>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</si>
  <si>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</si>
  <si>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</si>
  <si>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</si>
  <si>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</si>
  <si>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</si>
  <si>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</si>
  <si>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</si>
  <si>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</si>
  <si>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</si>
  <si>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</si>
  <si>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</si>
  <si>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</si>
  <si>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</si>
  <si>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</si>
  <si>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</si>
  <si>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</si>
  <si>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</si>
  <si>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</si>
  <si>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</si>
  <si>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</si>
  <si>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</si>
  <si>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</si>
  <si>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</si>
  <si>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</si>
  <si>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</si>
  <si>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</si>
  <si>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</si>
  <si>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</si>
  <si>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</si>
  <si>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</si>
  <si>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</si>
  <si>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</si>
  <si>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</si>
  <si>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</si>
  <si>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</si>
  <si>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</si>
  <si>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</si>
  <si>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</si>
  <si>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</si>
  <si>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</si>
  <si>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</si>
  <si>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</si>
  <si>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</si>
  <si>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</si>
  <si>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</si>
  <si>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</si>
  <si>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</si>
  <si>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</si>
  <si>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</si>
  <si>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</si>
  <si>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</si>
  <si>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</si>
  <si>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</si>
  <si>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</si>
  <si>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</si>
  <si>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</si>
  <si>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</si>
  <si>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</si>
  <si>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</si>
  <si>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</si>
  <si>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</si>
  <si>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</si>
  <si>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</si>
  <si>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</si>
  <si>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</si>
  <si>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</si>
  <si>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</si>
  <si>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</si>
  <si>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</si>
  <si>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</si>
  <si>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</si>
  <si>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</si>
  <si>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</si>
  <si>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</si>
  <si>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</si>
  <si>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15945-RECONSTRUCCIÓN DE LA INFRAESTRUCTURA VIAL URBANA DEL MUNICIPIO SAN GREGORIO DE NIGUA, PROVINCIA SAN CRISTOBAL</t>
  </si>
  <si>
    <t>15946-RECONSTRUCCIÓN DE LA INFRAESTRUCTURA VIAL URBANA DEL MUNICIPIO SABANA GRANDE DE PALENQUE, PROVINCIA SAN CRISTÓBAL.</t>
  </si>
  <si>
    <t>16086-RECONSTRUCCIÓN DE LA INFRAESTRUCTURA VIAL URBANA DEL MUNICIPIO YAGUATE, PROVINCIA SAN CRISTÓBAL</t>
  </si>
  <si>
    <t>16087-RECONSTRUCCIÓN DE INFRAESTRUCTURA VIAL URBANA DEL MUNICIPIO LOS CACAOS, PROVINCIA SAN CRISTÓBAL</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</si>
  <si>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</si>
  <si>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</si>
  <si>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</si>
  <si>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</si>
  <si>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</si>
  <si>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15807-RECONSTRUCCIÓN DE LA INFRAESTRUCTURA VIAL URBANA DEL MUNICIPIO BISONÓ, PROVINCIA SANTIAGO</t>
  </si>
  <si>
    <t>15809-RECONSTRUCCIÓN DE LA INFRAESTRUCTURA VIAL URBANA DEL MUNICIPIO JÁNICO, PROVINCIA SANTIAGO</t>
  </si>
  <si>
    <t>15811-RECONSTRUCCIÓN DE LA INFRAESTRUCTURA VIAL URBANA DEL MUNICIPIO SABANA IGLESIA, PROVINCIA SANTIAGO</t>
  </si>
  <si>
    <t>15812-RECONSTRUCCIÓN DE LA INFRAESTRUCTURA VIAL URBANA DEL MUNICIPIO VILLA LOS ALMÁCIGOS, PROVINCIA SANTIAGO RODRÍGUEZ</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</si>
  <si>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</si>
  <si>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</si>
  <si>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</si>
  <si>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</si>
  <si>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</si>
  <si>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</si>
  <si>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</si>
  <si>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</si>
  <si>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</si>
  <si>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</si>
  <si>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</si>
  <si>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16124-RECONSTRUCCIÓN CARRETERA HACIENDA ESTRELLA- CRUCE PAJON HASTA MONTE PLATA, PROVINCIA MONTE PLATA</t>
  </si>
  <si>
    <t>16291-RECONSTRUCCIÓN TRAMO DE CARRETERA JUAN PABLO II- CHIRINO AFECTADO POR EL HURACAN FIONA, PROVINCIA MONTE PLATA</t>
  </si>
  <si>
    <t>16125-RECONSTRUCCIÓN DE TRAMO VIAL EN  LOS COQUITOS, MUNICIPIO MONTE PLATA, PROVINCIA MONTE PLATA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</si>
  <si>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</si>
  <si>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</si>
  <si>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</si>
  <si>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</si>
  <si>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</si>
  <si>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</si>
  <si>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</si>
  <si>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16287-CONSTRUCCIÓN MURO DE GAVIONES EN LOS MÁRGENES DEL RIO DUEY EN LA AVENIDA GASTÓN FERNANDO DELIGNE, AFECTADOS POR EL HURACÁN FIONA, MUNICIPIO HIGUEY, PROVINCIA LA ALTAGRACIA</t>
  </si>
  <si>
    <t>16308-AMPLIACIÓN VIAL KM9 DE LA AUTOPISTA DUARTE Y AVENIDA GREGORIO LUPERON, PROVINCIA SANTO DOMINGO</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</si>
  <si>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</si>
  <si>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</si>
  <si>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</si>
  <si>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</si>
  <si>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</si>
  <si>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</si>
  <si>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</si>
  <si>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</si>
  <si>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</si>
  <si>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</si>
  <si>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</si>
  <si>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</si>
  <si>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</si>
  <si>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</si>
  <si>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</si>
  <si>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</si>
  <si>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</si>
  <si>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</si>
  <si>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</si>
  <si>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</si>
  <si>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</si>
  <si>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</si>
  <si>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</si>
  <si>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</si>
  <si>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</si>
  <si>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</si>
  <si>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</si>
  <si>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</si>
  <si>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</si>
  <si>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</si>
  <si>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</si>
  <si>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</si>
  <si>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</si>
  <si>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</si>
  <si>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</si>
  <si>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</si>
  <si>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</si>
  <si>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</si>
  <si>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16136-RECONSTRUCCIÓN DEL TRAMO VIAL CALLE 1, COMUNIDAD SANCHI PRÓXIMO AL PLAY SANTA LUISA, MUNICIPIO SAN FRANCISCO DE MACORÍS, PROVINCIA DUARTE</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</si>
  <si>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</si>
  <si>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</si>
  <si>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</si>
  <si>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</si>
  <si>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</si>
  <si>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</si>
  <si>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</si>
  <si>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</si>
  <si>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</si>
  <si>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</si>
  <si>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</si>
  <si>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</si>
  <si>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</si>
  <si>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</si>
  <si>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16235-CONSTRUCCIÓN DE PUENTE TIPO ALCANTARILLA DE CAJÓN SIMPLE Y ENLACE EN BAITOA AFECTADO POR LA VAGUADA DE ABRIL 2022, CARRETERA EL LIMÓN-VENGAN A VER, MUNICIPIO JIMANÍ, PROVINCIA INDEPENDENCIA</t>
  </si>
  <si>
    <t>16267-CONSTRUCCIÓN DE CANALIZACION Y PROTECCION DEL RIO DUEY Y LA CAÑADA DE LA CIRCUNVALACION LA OTRA BANDA, AFECTADOS POR EL HURACAN FIONA, MUNICIPIO HIGUEY, PROVINCIA LA ALTAGRACIA</t>
  </si>
  <si>
    <t>16286-CONSTRUCCIÓN MURO DE GAVIONES Y CANALIZACION DEL RIO DUEY, EN TRAMO AVENIDA JUAN XXIII AFECTADO POR EL HURACAN FIONA,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</si>
  <si>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</si>
  <si>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</si>
  <si>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</si>
  <si>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</si>
  <si>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</si>
  <si>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</si>
  <si>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</si>
  <si>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</si>
  <si>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</si>
  <si>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</si>
  <si>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</si>
  <si>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18-RECONSTRUCCIÓN DE LA VÍA DE ACCESO A LA PLAYA MACAO, DISTRITO MUNICIPAL VERÓN PUNTA CANA, PROVINCIA LA ALTAGRACIA.</t>
  </si>
  <si>
    <t>16266-CONSTRUCCIÓN DE CANALIZACION Y PROTECCION DE LOS MARGENES DEL RIO QUISIBANI, AFECTADO POR EL HURACAN FIONA, MUNICIPIO HIGUEY, PROVINCIA LA ALTAGRACIA</t>
  </si>
  <si>
    <t>69-CONSTRUCCIÓN PARROQUIA NUESTRA SEÑORA DEL SAGRADO CORAZÓN, SECTOR VILLA VERDE, MUNICIPIO LA ROMANA</t>
  </si>
  <si>
    <t>16143-CONSTRUCCIÓN PARROQUIA NUESTRA SEÑORA DEL SAGRADO CORAZÓN, SECTOR VILLA VERDE, MUNICIPIO LA ROMANA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</si>
  <si>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</si>
  <si>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</si>
  <si>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</si>
  <si>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</si>
  <si>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</si>
  <si>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</si>
  <si>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</si>
  <si>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</si>
  <si>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</si>
  <si>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</si>
  <si>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</si>
  <si>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</si>
  <si>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</si>
  <si>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</si>
  <si>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</si>
  <si>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</si>
  <si>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</si>
  <si>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</si>
  <si>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</si>
  <si>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</si>
  <si>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</si>
  <si>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</si>
  <si>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</si>
  <si>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</si>
  <si>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</si>
  <si>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</si>
  <si>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</si>
  <si>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</si>
  <si>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</si>
  <si>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</si>
  <si>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</si>
  <si>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</si>
  <si>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</si>
  <si>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</si>
  <si>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</si>
  <si>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</si>
  <si>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</si>
  <si>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</si>
  <si>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</si>
  <si>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</si>
  <si>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</si>
  <si>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</si>
  <si>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</si>
  <si>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</si>
  <si>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</si>
  <si>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</si>
  <si>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</si>
  <si>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</si>
  <si>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</si>
  <si>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</si>
  <si>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</si>
  <si>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</si>
  <si>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</si>
  <si>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</si>
  <si>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</si>
  <si>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</si>
  <si>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</si>
  <si>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</si>
  <si>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14-REHABILITACIÓN EDIFICIOS DE VIVIENDAS LOS NOVA, SAN CRISTÓBAL   PROVINCIA SAN CRISTÓBAL</t>
  </si>
  <si>
    <t>15822-RECONSTRUCCIÓN  DE LA INFRAESTRUCTURA VIAL URBANA DEL MUNICIPIO EL CERCADO,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</si>
  <si>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</si>
  <si>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</si>
  <si>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</si>
  <si>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</si>
  <si>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</si>
  <si>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</si>
  <si>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</si>
  <si>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15140-CONSTRUCCIÓN CANCHA DE BALONCESTO EL TOCONAL, MUNICIPIO SAN PEDRO DE MACORÍS</t>
  </si>
  <si>
    <t>79-REPARACIÓN HOSPITAL EN LA PROVINCIA SAN PEDRO DE MACORÍS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</si>
  <si>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</si>
  <si>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</si>
  <si>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</si>
  <si>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</si>
  <si>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</si>
  <si>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</si>
  <si>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</si>
  <si>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</si>
  <si>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</si>
  <si>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</si>
  <si>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</si>
  <si>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</si>
  <si>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</si>
  <si>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</si>
  <si>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</si>
  <si>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</si>
  <si>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</si>
  <si>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</si>
  <si>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</si>
  <si>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</si>
  <si>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</si>
  <si>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16260-RECONSTRUCCIÓN CAMINO VECINAL EL HEAM AFECTADO POR EL HURACAN FIONA,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</si>
  <si>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</si>
  <si>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</si>
  <si>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</si>
  <si>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16273-RECONSTRUCCIÓN DEL CAMINO VECINAL CALLEJÓN DE DAJAO, AFECTADO POR EL HURACAN FIONA, MUNICIPIO BAYAGUANA,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</si>
  <si>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</si>
  <si>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</si>
  <si>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16280-RECONSTRUCCIÓN CRUCE DAJAO-CARRETERA BAYAGUANA AFECTADO POR EL HURACAN FIONA, MUNICIPIO BAYAGUANA,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</si>
  <si>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</si>
  <si>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</si>
  <si>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</si>
  <si>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</si>
  <si>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</si>
  <si>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</si>
  <si>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</si>
  <si>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</si>
  <si>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</si>
  <si>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</si>
  <si>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</si>
  <si>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</si>
  <si>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</si>
  <si>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</si>
  <si>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</si>
  <si>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</si>
  <si>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</si>
  <si>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16130-REPARACIÓN DE 8 LOTES DE VIVIENDAS EN EL SECTOR INVIVIENDA, MUNICIPIO SANTO DOMINGO ESTE, PROVINCIA SANTO DOMINGO</t>
  </si>
  <si>
    <t>45-CONSTRUCCIÓN CAMPO DE BÉISBOL EL CAFÉ DE HERRERA,  MUNICIPIO SANTO DOMINGO OESTE, PROVINCIA SANTO DOMINGO</t>
  </si>
  <si>
    <t>15098-CONSTRUCCIÓN CAMPO DE BÉISBOL EL CAFÉ DE HERRERA,  MUNICIPIO SANTO DOMINGO OESTE, PROVINCIA SANTO DOMINGO</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</si>
  <si>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</si>
  <si>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</si>
  <si>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</si>
  <si>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</si>
  <si>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</si>
  <si>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</si>
  <si>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</si>
  <si>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</si>
  <si>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16138-CONSTRUCCIÓN CENTRO COMUNAL DELIO RINCÓN, SECCIÓN LA JOYA, MUNICIPIO SAN ANTONIO DE GUERRA, PROVINCIA SANTO DOMINGO</t>
  </si>
  <si>
    <t>16177-RECONSTRUCCIÓN CLUB DEPORTIVO Y CULTURAL VILLA FARO, MUNICIPIO SANTO DOMINGO ESTE, PROVINCIA SANTO DOMINGO</t>
  </si>
  <si>
    <t>16185-CONSTRUCCIÓN CLUB DEPORTIVO MIL FLORES, MUNICIPIO SANTO DOMINGO ESTE,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</si>
  <si>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</si>
  <si>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</si>
  <si>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</si>
  <si>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</si>
  <si>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</si>
  <si>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</si>
  <si>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</si>
  <si>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</si>
  <si>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</si>
  <si>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</si>
  <si>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</si>
  <si>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16354-REPARACIÓN DE VIVIENDAS VULNERABLES EN LAS CIRCUNSCRIPCIONES 2 Y 3 DEL DISTRITO NACIONAL</t>
  </si>
  <si>
    <t>16362-REPARACIÓN DE VIVIENDAS VULNERABLES EN LOS MUNICIPIOS DE AZUA DE COMPOSTELA Y LAS CHARCAS, PROVINCIA AZUA.</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</si>
  <si>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</si>
  <si>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</si>
  <si>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</si>
  <si>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</si>
  <si>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</si>
  <si>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</si>
  <si>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</si>
  <si>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</si>
  <si>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</si>
  <si>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</si>
  <si>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</si>
  <si>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</si>
  <si>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</si>
  <si>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</si>
  <si>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</si>
  <si>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</si>
  <si>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</si>
  <si>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</si>
  <si>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</si>
  <si>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</si>
  <si>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</si>
  <si>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</si>
  <si>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</si>
  <si>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</si>
  <si>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</si>
  <si>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</si>
  <si>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</si>
  <si>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</si>
  <si>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</si>
  <si>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</si>
  <si>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</si>
  <si>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</si>
  <si>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</si>
  <si>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</si>
  <si>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</si>
  <si>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</si>
  <si>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</si>
  <si>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</si>
  <si>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</si>
  <si>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</si>
  <si>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</si>
  <si>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</si>
  <si>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</si>
  <si>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16326-CONSTRUCCIÓN  PLAZA MULTIUSO SEIBANA,  MUNICIPIO DE SANTA CRUZ, PROVINCIA EL SEIBO.</t>
  </si>
  <si>
    <t>13609-CONSTRUCCIÓN DE 2 ESTANCIAS INFANTILES EN LA PROVINCIA DE ESPAILLAT (FASE 3)</t>
  </si>
  <si>
    <t>81-CONSTRUCCIÓN DE 1 ESTANCIA INFANTIL EN LA PROVINCIA DE INDEPENDENCIA  (FASE 3)</t>
  </si>
  <si>
    <t>13618-CONSTRUCCIÓN DE 1 ESTANCIA INFANTIL EN LA PROVINCIA DE INDEPENDENCIA  (FASE 3)</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</si>
  <si>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</si>
  <si>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</si>
  <si>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</si>
  <si>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</si>
  <si>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13-CONSTRUCCIÓN DE PLANTELES EDUCATIVOS EN LA PROVINCIA LA ROMANA (FASE 3)</t>
  </si>
  <si>
    <t>13561-CONSTRUCCIÓN DE PLANTELES EDUCATIVOS EN LA PROVINCIA LA ROMANA (FASE 3)</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</si>
  <si>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</si>
  <si>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</si>
  <si>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</si>
  <si>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</si>
  <si>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18-CONSTRUCCIÓN DE 1 ESTANCIA INFANTIL EN LA PROVINCIA DE MONTE CRISTI</t>
  </si>
  <si>
    <t>13059-CONSTRUCCIÓN DE 1 ESTANCIA INFANTIL EN LA PROVINCIA DE MONTE CRISTI</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</si>
  <si>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</si>
  <si>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</si>
  <si>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</si>
  <si>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</si>
  <si>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</si>
  <si>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50-REMODELACIÓN PARROQUIA SANTA BARBARA DE SAMANA, PROVINCIA SAMANA</t>
  </si>
  <si>
    <t>16317-REMODELACIÓN PARROQUIA SANTA BARBARA DE SAMANA, PROVINCIA SAMANA</t>
  </si>
  <si>
    <t>13425-CONSTRUCCIÓN  DE 8 ESTANCIAS INFANTILES EN LA PROVINCIA SANTIAGO (FASE 2)</t>
  </si>
  <si>
    <t>13606-CONSTRUCCIÓN DE 3 ESTANCIAS INFANTILES EN LA PROVINCIA DE MONTE PLATA (FASE 3)</t>
  </si>
  <si>
    <t>15351-CONSTRUCCIÓN DE PLAZA COMUNITARIA EN EL MUNICIPIO DE BÁNICA,  PROVINCIA ELÍAS PIÑA</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</si>
  <si>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</si>
  <si>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</si>
  <si>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</si>
  <si>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13955-RECONSTRUCCIÓN DEL COMEDOR EN SANS SOUCI SANTO DOMINGO</t>
  </si>
  <si>
    <t>16546-RECONSTRUCCIÓN CLUB DEPORTIVO EL BRISAL, MUNICIPIO SANTO DOMINGO ESTE, PROVINCIA SANTO DOMINGO</t>
  </si>
  <si>
    <t>16545-RECONSTRUCCIÓN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</si>
  <si>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</si>
  <si>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16481-REMODELACIÓN PARQUE IGNACIO MARTINEZ, SECTOR LOS MINA, MUNICIPIO SANTO DOMINGO ESTE, PROVINCIA SANTO DOMINGO</t>
  </si>
  <si>
    <t>16480-RECONSTRUCCIÓN DEL PARQUE EL DIQUE DEL OZAMA, C/ 1RA, ENSANCHE OZAMA, MUNICIPIO SANTO DOMINGO ESTE, PROVINCIA SANTO DOMINGO</t>
  </si>
  <si>
    <t>13635-CONSTRUCCIÓN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</si>
  <si>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</si>
  <si>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</si>
  <si>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</si>
  <si>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</si>
  <si>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</si>
  <si>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</si>
  <si>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</si>
  <si>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</si>
  <si>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13969-REHABILITACIÓN CONSTRUCCIÓN DE 911 EN LA PROVINCIA PUERTO PLATA</t>
  </si>
  <si>
    <t>30-REHABILITACIÓN CONSTRUCCIÓN DE 911 EN LA PROVINCIA PUERTO PLATA</t>
  </si>
  <si>
    <t>16447-CONSTRUCCIÓN DE CANCHA MUNICIPAL EN SECTOR CAÑAFISTOL, MUNICIPIO BANÍ, PROVINCIA PERAVIA</t>
  </si>
  <si>
    <t>16422-CONSTRUCCIÓN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</si>
  <si>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</si>
  <si>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</si>
  <si>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</si>
  <si>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16442-RECONSTRUCCIÓN DEL PLAY DE BÉISBOL BACUI ABAJO, DISTRITO MUNICIPAL BARRANCA, PROVINCIA LA VEGA.</t>
  </si>
  <si>
    <t>16350-CONSTRUCCIÓN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</si>
  <si>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</si>
  <si>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</si>
  <si>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</si>
  <si>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</si>
  <si>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</si>
  <si>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</si>
  <si>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</si>
  <si>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</si>
  <si>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</si>
  <si>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</si>
  <si>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</si>
  <si>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</si>
  <si>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</si>
  <si>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</si>
  <si>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</si>
  <si>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16423-REMODELACIÓN DE LA CINEMATECA DOMINICANA, PLAZA DE LA CULTURA JUAN PABLO DUARTE, DISTRITO NACIONAL</t>
  </si>
  <si>
    <t>03-REMODELACIÓN CAMPAMENTO DUARTE - UNIVERSIDAD POLICIA NACIONAL, DISTRITO NACIONAL</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</si>
  <si>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</si>
  <si>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</si>
  <si>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</si>
  <si>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</si>
  <si>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</si>
  <si>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</si>
  <si>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</si>
  <si>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</si>
  <si>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</si>
  <si>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</si>
  <si>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</si>
  <si>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</si>
  <si>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16571-RECONSTRUCCIÓN PUENTE SOBRE ARROYO BAHÍA, CARRETERA BANI - CALDERA, MUNICIPIO BANI, PROVINCIA PERAVIA</t>
  </si>
  <si>
    <t>25-RECONSTRUCCIÓN PUENTE SOBRE ARROYO BAHÍA, CARRETERA BANI - CALDERA, MUNICIPIO BANI, PROVINCIA PERAVIA</t>
  </si>
  <si>
    <t>16588-RECONSTRUCCIÓN DEL FRENTE MARITIMO EN EL MUNICIPIO DE PEDERNALES, PROVINCIA PEDERNALES.</t>
  </si>
  <si>
    <t>63-RECONSTRUCCIÓN DEL FRENTE MARITIMO EN EL MUNICIPIO DE PEDERNALES, PROVINCIA PEDERNALES.</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</si>
  <si>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</si>
  <si>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</si>
  <si>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16502-RECONSTRUCCIÓN CAMINO VECINAL EL AGUACATE - LA COLE - LA JAGUA - EL GUAYABO, MUNICIPIO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</si>
  <si>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</si>
  <si>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</si>
  <si>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</si>
  <si>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</si>
  <si>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</si>
  <si>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</si>
  <si>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</si>
  <si>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</si>
  <si>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</si>
  <si>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</si>
  <si>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</si>
  <si>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</si>
  <si>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13558-CONSTRUCCIÓN DE PLANTELES EDUCATIVOS EN LA PROVINCIA HERMANAS MIRABAL (FASE 3)</t>
  </si>
  <si>
    <t>11-CONSTRUCCIÓN DE PLANTELES EDUCATIVOS EN LA PROVINCIA HERMANAS MIRABAL (FASE 3)</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</si>
  <si>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</si>
  <si>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</si>
  <si>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</si>
  <si>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</si>
  <si>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</si>
  <si>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</si>
  <si>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</si>
  <si>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</si>
  <si>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</si>
  <si>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</si>
  <si>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</si>
  <si>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</si>
  <si>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</si>
  <si>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</si>
  <si>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</si>
  <si>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</si>
  <si>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13359-AMPLIACIÓN DE PLANTELES EDUCATIVOS EN LA PROVINCIA DE SAN PEDRO DE MACORÍS (FASE 2)</t>
  </si>
  <si>
    <t>16530-AMPLIACIÓN DEL PLANTEL EDUCATIVO PARA INICIAL PEDRO MIR, MUNICIPIO SAN FRANCISCO DE MACORÍS, PROVINCIA DUARTE.</t>
  </si>
  <si>
    <t>16656-CONSTRUCCIÓN DE CENTRO DIAGNÓSTICO Y ATENCIÓN PRIMARIA EN CIUDAD MODELO, SANTO DOMINGO NORTE , PROVINCIA SANTO DOMINGO</t>
  </si>
  <si>
    <t>16671-CONSTRUCCIÓN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</si>
  <si>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</si>
  <si>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</si>
  <si>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14691-AMPLIACIÓN DEL PABELLÓN HOGAR ÁNGELES FELICES, MUNICIPIO PEDRO BRAND, PROVINCIA SANTO DOMINGO</t>
  </si>
  <si>
    <t>16149-RECONSTRUCCIÓN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</si>
  <si>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</si>
  <si>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</si>
  <si>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16655-CONSTRUCCIÓN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</si>
  <si>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</si>
  <si>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</si>
  <si>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16732-REPARACIÓN DEL INSTITUTO TECNOLÓGICO SUPERIOR COMUNITARIO DE SAN LUIS, MUNICIPIO SANTO DOMINGO ESTE, PROVINCIA SANTO DOMINGO.</t>
  </si>
  <si>
    <t>16674-CONSTRUCCIÓN DE CUATRO CANCHAS DEPORTIVAS MUNICIPIO SANTO DOMINGO NORTE, PROVINCIA SANTO DOMINGO</t>
  </si>
  <si>
    <t>16651-MEJORAMIENTO DE  LA CAPILLA SAGRADO CORAZÓN DE JESÚS, MUNICIPIO SANTO DOMINGO ESTE, PROVINCIA SANTO DOMINGO.</t>
  </si>
  <si>
    <t>16741-CONSTRUCCIÓN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</si>
  <si>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</si>
  <si>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</si>
  <si>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</si>
  <si>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</si>
  <si>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</si>
  <si>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</si>
  <si>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</si>
  <si>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</si>
  <si>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</si>
  <si>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</si>
  <si>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</si>
  <si>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</si>
  <si>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</si>
  <si>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</si>
  <si>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</si>
  <si>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</si>
  <si>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</si>
  <si>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16666-REPARACIÓN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</si>
  <si>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</si>
  <si>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</si>
  <si>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</si>
  <si>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</si>
  <si>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16680-CONSTRUCCIÓN DE TRES CANCHAS DEPORTIVAS, PROVINCIA SAN JUAN DE LA MANGUANA</t>
  </si>
  <si>
    <t>16702-CONSTRUCCIÓN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</si>
  <si>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</si>
  <si>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</si>
  <si>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</si>
  <si>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</si>
  <si>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</si>
  <si>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</si>
  <si>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16739-CONSTRUCCIÓN DE 300 LETRINAS HIGIÉNICAS EN EL MUNICIPIO VILLA ISABELA, PROVINCIA PUERTO PLATA</t>
  </si>
  <si>
    <t>16538-CONSTRUCCIÓN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</si>
  <si>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</si>
  <si>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</si>
  <si>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</si>
  <si>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</si>
  <si>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</si>
  <si>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</si>
  <si>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</si>
  <si>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</si>
  <si>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</si>
  <si>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</si>
  <si>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</si>
  <si>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</si>
  <si>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</si>
  <si>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</si>
  <si>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</si>
  <si>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</si>
  <si>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</si>
  <si>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</si>
  <si>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13546-CONSTRUCCIÓN DE PLANTELES EDUCATIVOS EN LA PROVINCIA DAJABÓN (FASE 3)</t>
  </si>
  <si>
    <t>04-CONSTRUCCIÓN DE PLANTELES EDUCATIVOS EN LA PROVINCIA DAJABÓN (FASE 3)</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</si>
  <si>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</si>
  <si>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</si>
  <si>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</si>
  <si>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</si>
  <si>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</si>
  <si>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</si>
  <si>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</si>
  <si>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13924-MEJORAMIENTO URBANO, SOCIAL Y AMBIENTAL DEL BARRIO DOMINGO SAVIO (LA CIENEGA - LOS GUANDULES), DISTRITO NACIONAL</t>
  </si>
  <si>
    <t>4.1.99-Planificación, gestión y supervisión de vivienda y servicios comunitarios</t>
  </si>
  <si>
    <t>3.2.5 - Importes a devengar por descuentos en colocaciones de títulos valores</t>
  </si>
  <si>
    <t>13603-CONSTRUCCIÓN DE 2 ESTANCIAS INFANTILES EN LA PROVINCIA DE PERAVIA (FASE 3)</t>
  </si>
  <si>
    <t>71-CONSTRUCCIÓN DE 2 ESTANCIAS INFANTILES EN LA PROVINCIA DE PERAVIA (FASE 3)</t>
  </si>
  <si>
    <t>16768-RECONSTRUCCIÓN VÍA DE ACCESO A PLAYA TECO, DISTRITO MUNICIPAL MAIMÓN, PROVINCIA PUERTO PLATA</t>
  </si>
  <si>
    <t>16-CONSTRUCCIÓN DEL EDIFICIO DE PARQUEOS DE LA DIRECCIÓN GENERAL DE IMPUESTOS INTERNOS (DGII), SECTOR GAZCUE, DISTRITO NACIONAL</t>
  </si>
  <si>
    <t>% del PIB</t>
  </si>
  <si>
    <t>16788-REPARACIÓN INSTALACIONES DEPORTIVAS PARQUE MIRADOR DEL ESTE, SANTO DOMINGO ESTE</t>
  </si>
  <si>
    <t>16649-CONSTRUCCIÓN CENTRO UNIVERSITARIO REGIONAL UASD SANTO DOMINGO ESTE, PROVINCIA SANTO DOMINGO</t>
  </si>
  <si>
    <t>12580-AMPLIACIÓN Y REHABILITACION DE 9 PLANTELES ESCOLARES EN LA PROVINCIA MARIA TRINIDAD SANCHEZ</t>
  </si>
  <si>
    <t>Se utilizó el PIB del Panorama Macroeconómico actualizado al 21 de agosto 2024, elaborado por el Ministerio de Economía Planificación y Desarrollo</t>
  </si>
  <si>
    <t xml:space="preserve"> </t>
  </si>
  <si>
    <t>01-CONSTRUCCIÓN  DEL LABORATORIO REGIONAL DE SALUD PÚBLICA EN AZUA DE COMPOSTELA</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</si>
  <si>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</si>
  <si>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</si>
  <si>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</si>
  <si>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</si>
  <si>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</si>
  <si>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</si>
  <si>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</si>
  <si>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</si>
  <si>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</si>
  <si>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</si>
  <si>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</si>
  <si>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</si>
  <si>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</si>
  <si>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</si>
  <si>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</si>
  <si>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</si>
  <si>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</si>
  <si>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</si>
  <si>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</si>
  <si>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</si>
  <si>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67-CONSTRUCCIÓN CENTRO COMUNAL DELIO RINCÓN, SECCIÓN LA JOYA,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</si>
  <si>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</si>
  <si>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</si>
  <si>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</si>
  <si>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</si>
  <si>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</si>
  <si>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</si>
  <si>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</si>
  <si>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44-REPARACIÓN DEL INSTITUTO TECNOLÓGICO SUPERIOR COMUNITARIO DE SAN LUIS,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</si>
  <si>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</si>
  <si>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</si>
  <si>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</si>
  <si>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</si>
  <si>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23-REPARACIÓN DE 8 LOTES DE VIVIENDAS EN EL SECTOR INVIVIENDA, MUNICIPIO SANTO DOMINGO ESTE, PROVINCIA SANTO DOMINGO</t>
  </si>
  <si>
    <t>21-RECONSTRUCCIÓN DEL COMEDOR EN SANS SOUCI SANTO DOMINGO</t>
  </si>
  <si>
    <t>20-REPARACIÓN INSTALACIONES DEPORTIVAS PARQUE MIRADOR DEL ESTE, SANTO DOMINGO ESTE</t>
  </si>
  <si>
    <t>13536-REPARACIÓN HOSPITALES DE LA PROVINCIA SANTO DOMINGO</t>
  </si>
  <si>
    <t>16-REPARACIÓN HOSPITALES DE LA PROVINCIA SANTO DOMINGO</t>
  </si>
  <si>
    <t>16-RECONSTRUCCIÓN CLUB DEPORTIVO EL BRISAL, MUNICIPIO SANTO DOMINGO ESTE, PROVINCIA SANTO DOMINGO</t>
  </si>
  <si>
    <t>15-RECONSTRUCCIÓN CLUB CULTURAL Y DEPORTIVO OZAMA (MERLIN), SECTOR ENSANCHE OZAMA, MUNICIPIO SANTO DOMINGO ESTE,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</si>
  <si>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</si>
  <si>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</si>
  <si>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11-CONSTRUCCIÓN CENTRO UNIVERSITARIO REGIONAL UASD SANTO DOMINGO 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</si>
  <si>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</si>
  <si>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</si>
  <si>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</si>
  <si>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07-RECONSTRUCCIÓN DEL PARQUE EL DIQUE DEL OZAMA, C/ 1RA, ENSANCHE OZAMA, MUNICIPIO SANTO DOMINGO ESTE, PROVINCIA SANTO DOMINGO</t>
  </si>
  <si>
    <t>07-AMPLIACIÓN DEL PLANTEL EDUCATIVO PARA INICIAL NORGE BOTELLO FERNÁNDEZ,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</si>
  <si>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</si>
  <si>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</si>
  <si>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</si>
  <si>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</si>
  <si>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</si>
  <si>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</si>
  <si>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</si>
  <si>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</si>
  <si>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</si>
  <si>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</si>
  <si>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</si>
  <si>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</si>
  <si>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</si>
  <si>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</si>
  <si>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</si>
  <si>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</si>
  <si>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</si>
  <si>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</si>
  <si>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</si>
  <si>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</si>
  <si>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</si>
  <si>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</si>
  <si>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</si>
  <si>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</si>
  <si>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</si>
  <si>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</si>
  <si>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</si>
  <si>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07-CONSTRUCCIÓN  PUENTE SOBRE RIO GUANUMA, AFECTADO POR LA TORMENTA TROPICAL FRANKLIN, CARRETERA LOS BOTADOS-HATO NUEVO, MUNICIPIO YAMASÁ, PROVINCIA MONTEPLATA</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</si>
  <si>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</si>
  <si>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</si>
  <si>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</si>
  <si>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</si>
  <si>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</si>
  <si>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</si>
  <si>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</si>
  <si>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</si>
  <si>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</si>
  <si>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</si>
  <si>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</si>
  <si>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</si>
  <si>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</si>
  <si>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</si>
  <si>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</si>
  <si>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</si>
  <si>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</si>
  <si>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</si>
  <si>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</si>
  <si>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</si>
  <si>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</si>
  <si>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</si>
  <si>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</si>
  <si>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</si>
  <si>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</si>
  <si>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</si>
  <si>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</si>
  <si>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</si>
  <si>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</si>
  <si>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</si>
  <si>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</si>
  <si>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</si>
  <si>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10-CONSTRUCCIÓN DE 2 CANCHAS DE BÁSQUETBOL EN EL SECTOR PALMAREJO, MUNICIPIO VILLA GONZÁLEZ,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</si>
  <si>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</si>
  <si>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</si>
  <si>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</si>
  <si>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</si>
  <si>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</si>
  <si>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</si>
  <si>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</si>
  <si>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</si>
  <si>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</si>
  <si>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</si>
  <si>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</si>
  <si>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</si>
  <si>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</si>
  <si>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</si>
  <si>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</si>
  <si>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</si>
  <si>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</si>
  <si>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</si>
  <si>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</si>
  <si>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</si>
  <si>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</si>
  <si>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</si>
  <si>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</si>
  <si>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</si>
  <si>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</si>
  <si>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</si>
  <si>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</si>
  <si>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</si>
  <si>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</si>
  <si>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</si>
  <si>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</si>
  <si>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</si>
  <si>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</si>
  <si>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</si>
  <si>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</si>
  <si>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</si>
  <si>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</si>
  <si>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</si>
  <si>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</si>
  <si>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</si>
  <si>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</si>
  <si>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</si>
  <si>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</si>
  <si>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</si>
  <si>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</si>
  <si>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</si>
  <si>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01-RECONSTRUCCIÓN DEL MALECÓN DEL MUNICIPIO DE SANTA BARBARA DE SAMANÁ, PROVINCIA  SAMANÁ</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</si>
  <si>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</si>
  <si>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</si>
  <si>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</si>
  <si>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</si>
  <si>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</si>
  <si>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</si>
  <si>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</si>
  <si>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</si>
  <si>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</si>
  <si>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</si>
  <si>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</si>
  <si>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</si>
  <si>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</si>
  <si>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</si>
  <si>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</si>
  <si>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</si>
  <si>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</si>
  <si>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</si>
  <si>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</si>
  <si>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</si>
  <si>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</si>
  <si>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</si>
  <si>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</si>
  <si>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</si>
  <si>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</si>
  <si>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</si>
  <si>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</si>
  <si>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15-MEJORAMIENTO DEL ENTORNO DE LA LAGUNA GRI GRI, MUNICIPIO RÍO SAN JUAN,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</si>
  <si>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</si>
  <si>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</si>
  <si>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</si>
  <si>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</si>
  <si>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</si>
  <si>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</si>
  <si>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14-RECONSTRUCCIÓN DEL CLUB LA MATICA, MUNICIPIO CONCEPCIÓN DE LA VEGA, PROVINCIA LA VEGA.</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</si>
  <si>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</si>
  <si>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</si>
  <si>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</si>
  <si>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</si>
  <si>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</si>
  <si>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</si>
  <si>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</si>
  <si>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</si>
  <si>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</si>
  <si>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</si>
  <si>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</si>
  <si>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</si>
  <si>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</si>
  <si>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</si>
  <si>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</si>
  <si>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</si>
  <si>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</si>
  <si>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</si>
  <si>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</si>
  <si>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</si>
  <si>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</si>
  <si>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</si>
  <si>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</si>
  <si>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</si>
  <si>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</si>
  <si>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</si>
  <si>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</si>
  <si>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</si>
  <si>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</si>
  <si>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</si>
  <si>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</si>
  <si>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</si>
  <si>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</si>
  <si>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</si>
  <si>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</si>
  <si>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</si>
  <si>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</si>
  <si>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</si>
  <si>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</si>
  <si>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</si>
  <si>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</si>
  <si>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</si>
  <si>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</si>
  <si>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</si>
  <si>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</si>
  <si>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</si>
  <si>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</si>
  <si>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</si>
  <si>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</si>
  <si>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</si>
  <si>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</si>
  <si>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</si>
  <si>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</si>
  <si>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</si>
  <si>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</si>
  <si>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</si>
  <si>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</si>
  <si>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</si>
  <si>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</si>
  <si>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</si>
  <si>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</si>
  <si>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</si>
  <si>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</si>
  <si>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</si>
  <si>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</si>
  <si>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</si>
  <si>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</si>
  <si>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</si>
  <si>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</si>
  <si>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</si>
  <si>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97-REPARACIÓN DE VIVIENDAS VULNERABLES EN LOS MUNICIPIOS DE AZUA DE COMPOSTELA Y LAS CHARCAS,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</si>
  <si>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</si>
  <si>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</si>
  <si>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</si>
  <si>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</si>
  <si>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</si>
  <si>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</si>
  <si>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</si>
  <si>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</si>
  <si>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</si>
  <si>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</si>
  <si>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</si>
  <si>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</si>
  <si>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</si>
  <si>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</si>
  <si>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</si>
  <si>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</si>
  <si>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</si>
  <si>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</si>
  <si>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</si>
  <si>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</si>
  <si>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</si>
  <si>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</si>
  <si>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</si>
  <si>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</si>
  <si>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01-MEJORAMIENTO URBANO, SOCIAL Y AMBIENTAL DEL BARRIO DOMINGO SAVIO (LA CIENEGA - LOS GUANDULES), DISTRITO NACIONAL</t>
  </si>
  <si>
    <t>16806-CONSTRUCCIÓN DEL PLANTEL EDUCATIVO DE EDUCACIÓN ESPECIAL Y DE APOYOS MÚLTIPLES DOÑA MANUELA DIEZ, MUNICIPIO SANTO DOMINGO OESTE, PROVINCIA SANTO DOMINGO.</t>
  </si>
  <si>
    <t>01-CONSTRUCCIÓN DEL PLANTEL EDUCATIVO DE EDUCACIÓN ESPECIAL Y DE APOYOS MÚLTIPLES DOÑA MANUELA DIEZ, MUNICIPIO SANTO DOMINGO OESTE, PROVINCIA SANTO DOMINGO.</t>
  </si>
  <si>
    <t>16805-CONSTRUCCIÓN PLANTEL EDUCATIVO ANA PATRIA MARTÍNEZ, MUNICIPIO COMENDADOR, PROVINCIA ELÍAS PIÑA</t>
  </si>
  <si>
    <t>76-CONSTRUCCIÓN PLANTEL EDUCATIVO ANA PATRIA MARTÍNEZ, MUNICIPIO COMENDADOR, PROVINCIA ELÍAS PIÑA</t>
  </si>
  <si>
    <t>14574-CONSTRUCCIÓN DE PUENTE LEVADIZO EN SUSTITUCIÓN AL FLOTANTE SOBRE EL RIO OZAMA, ENTRE AV. FRANCISCO CAAMAÑO DEÑÓ CON AV. MALECÓN, PROVINCIA SANTO DOMINGO</t>
  </si>
  <si>
    <t>16272-RECONSTRUCCIÓN CAMINO VECINAL CAÑUELO - DAJAO - ANTON SÁNCHEZ, AFECTADO POR EL HURACAN FIONA, MUNICIPIO BAYAGUANA, PROVINCIA MONTE PLATA.</t>
  </si>
  <si>
    <t>16204-RECONSTRUCCIÓN DE APROCHE AFECTADO POR LA VAGUADA DE ABRIL 2022 EN LA CARRETERA JUAN PABLO II CRUCE JUAN PABLO II - BAYAGUANA, MUNICIPIO BAYAGUANA, PROVINCIA MONTE PLATA</t>
  </si>
  <si>
    <t>16227-CONSTRUCCIÓN DEL CAMINO VECINAL GAUTIER-GUAYABAL-PALOMA TRAMO II AFECTADO POR LA VAGUADA DE ABRIL 2022, MUNICIPIO SAN PEDRO DE MACORÍS, PROVINCIA SAN PEDRO DE MACORÍS</t>
  </si>
  <si>
    <t>13928-Recuperación de la Cobertura Vegetal en Cuencas Hidrográficas de la República Dominicana.</t>
  </si>
  <si>
    <t>15013-RECONSTRUCCIÓN DEL CAMINO VECINAL MONTELLANO-LOS LIRIOS-LOS ARACENA-LOS ABANICOS, SALCEDO , PROVINCIA HERMANAS MIRABAL</t>
  </si>
  <si>
    <t>15950-RECONSTRUCCIÓN CARRETERA GUAYUBIN - LAS MATAS DE SANTA CRUZ - COPEY - PEPILLO SALCEDO, PROVINCIA MONTE CRISTI</t>
  </si>
  <si>
    <t>16269-RECONSTRUCCIÓN DEL CAMINO VECINAL RINCÓN DE MOLINILLO-LAS GARZAS, AFECTADO POR EL HURACÁN FIONA, MUNICIPIO NAGUA, PROVINCIA MARÍA TRINIDAD SÁNCHEZ</t>
  </si>
  <si>
    <t>16211-CONSTRUCCIÓN DE PUENTE BADEN TUBULAR AFECTADO POR LA VAGUADA DE ABRIL 2022, SOBRE EL RÍO JAQUEY - ACAPULCO, MUNICIPIO CONCEPCIÓN DE LA VEGA, PROVINCIA LA VEGA</t>
  </si>
  <si>
    <t>16256-RECONSTRUCCIÓN CAMINO VECINAL CUATRO CAMINOS - LAS CABIRMAS AFECTADO POR EL HURACAN FIONA, MUNICIPIO MICHES, PROVINCIA EL SEIBO</t>
  </si>
  <si>
    <t>16210-RECONSTRUCCIÓN CAMINO VECINAL EL CUEY-LAS MESETAS AFECTADO POR LA VAGUADA DE ABRIL 2022, MUNICIPIO DE SANTA CRUZ DEL SEIBO, PROVINCIA EL SEIBO</t>
  </si>
  <si>
    <t>16372-CONSTRUCCIÓN VIADUCTO Y DISTRIBUIDOR VIAL EN LA AV. REPÚBLICA DE COLOMBIA CON AV. CORONEL JUAN MARÍA LORA Y AV. PÉREZ RICART, DISTRITO NACIONAL</t>
  </si>
  <si>
    <t>16686-RECONSTRUCCIÓN PUENTE FRANCISCO DEL ROSARIO SANCHEZ (PUENTE DE LA 17) AFECTADO POR LA VAGUADA DE ABRIL 2022, PROVINCIA SANTO DOMINGO</t>
  </si>
  <si>
    <t>49-RECONSTRUCCIÓN PUENTE FRANCISCO DEL ROSARIO SANCHEZ (PUENTE DE LA 17) AFECTADO POR LA VAGUADA DE ABRIL 2022, PROVINCIA SANTO DOMINGO</t>
  </si>
  <si>
    <t>13835-CONSTRUCCIÓN DEL TRAMO III DE LA AVENIDA CIRCUNVALACIÓN SANTO DOMINGO (PROF. JUAN BOSCH)</t>
  </si>
  <si>
    <t>47-CONSTRUCCIÓN DEL TRAMO III DE LA AVENIDA CIRCUNVALACIÓN SANTO DOMINGO (PROF. JUAN BOSCH)</t>
  </si>
  <si>
    <t>16708-RECONSTRUCCIÓN DE LA INFRAESTRUCTURA VIAL URBANA DEL RESIDENCIAL ÁLAMO I, AFECTADA POR EL DISTURBIO TROPICAL NO. 22, MUNICIPIO SANTO DOMINGO OESTE, PROVINCIA SANTO DOMINGO</t>
  </si>
  <si>
    <t>16660-CONSTRUCCIÓN PUENTE EN HORMIGÓN POSTENSADO SOBRE ARROYO MANOGUAYABO EN LA AV. LOS BEISBOLISTAS, AFECTADO POR EL DISTURBIO TROPICAL NO. 22, MUNICIPIO SANTO DOMINGO OESTE, PROVINCIA SANTO DOMINGO</t>
  </si>
  <si>
    <t>40-CONSTRUCCIÓN PUENTE EN HORMIGÓN POSTENSADO SOBRE ARROYO MANOGUAYABO EN LA AV. LOS BEISBOLISTAS, AFECTADO POR EL DISTURBIO TROPICAL NO. 22, MUNICIPIO SANTO DOMINGO OESTE, PROVINCIA SANTO DOMINGO</t>
  </si>
  <si>
    <t>16441-CONSTRUCCIÓN DE 2 ALCANTARILLAS TIPO CAJÓN SIMPLE, EN ARROYOS LA VUELTA Y LA PLATA, CARRETERA SIERRA PRIETA- MAMÁ TINGÓ, AFECTADAS POR EL DISTURBIO NO. 22, MUNICIPIO PEDRO BRAND, PROVINCIA SANTO DOMINGO</t>
  </si>
  <si>
    <t>30-CONSTRUCCIÓN DE 2 ALCANTARILLAS TIPO CAJÓN SIMPLE, EN ARROYOS LA VUELTA Y LA PLATA, CARRETERA SIERRA PRIETA- MAMÁ TINGÓ, AFECTADAS POR EL DISTURBIO NO. 22, MUNICIPIO PEDRO BRAND, PROVINCIA SANTO DOMINGO</t>
  </si>
  <si>
    <t>16725-RECONSTRUCCIÓN DE LA CARRETERA LA CEIBITA - LOS MAMBRUCE, MUNICIPIO DE SANTO DOMINGO NORTE, PROVINCIA SANTO DOMINGO</t>
  </si>
  <si>
    <t>21-RECONSTRUCCIÓN DE LA CARRETERA LA CEIBITA - LOS MAMBRUCE, MUNICIPIO DE SANTO DOMINGO NORTE, PROVINCIA SANTO DOMINGO</t>
  </si>
  <si>
    <t>16414-CONSTRUCCIÓN MUROS DE GAVIONES EN MARGENES DEL ARROYO MANOGUAYABO, SECTOR EL CONTROL, AFECTADO POR EL DISTURBIO TROPICAL NO.22, MUNICIPIO SANTO DOMINGO OESTE, PROVINCIA SANTO DOMINGO</t>
  </si>
  <si>
    <t>17-CONSTRUCCIÓN MUROS DE GAVIONES EN MARGENES DEL ARROYO MANOGUAYABO, SECTOR EL CONTROL, AFECTADO POR EL DISTURBIO TROPICAL NO.22, MUNICIPIO SANTO DOMINGO OESTE, PROVINCIA SANTO DOMINGO</t>
  </si>
  <si>
    <t>16813-REPARACIÓN DEL TÚNEL EN LA AVENIDA LAS AMÉRICAS, AFECTADO POR EL DISTURBIO TROPICAL NO. 22, MUNICIPIO SANTO DOMINGO ESTE, PROVINCIA SANTO DOMINGO</t>
  </si>
  <si>
    <t>16408-CONSTRUCCIÓN MUROS DE GAVIONES EN CALLE SANTA CLARA SECTOR DE MANOGUAYABO, AFECTADO POR EL DISTURBIO TROPICAL NO 22, MUNICIPIO SANTO DOMINGO OESTE, PROVINCIA SANTO DOMINGO</t>
  </si>
  <si>
    <t>14-CONSTRUCCIÓN MUROS DE GAVIONES EN CALLE SANTA CLARA SECTOR DE MANOGUAYABO, AFECTADO POR EL DISTURBIO TROPICAL NO 22, MUNICIPIO SANTO DOMINGO OESTE, PROVINCIA SANTO DOMINGO</t>
  </si>
  <si>
    <t>16392-CONSTRUCCIÓN PROTECCIÓN DE TALUD EN LA AVENIDA BARCELÓ, AFECTADO POR EL DISTURBIO TROPICAL NO.22, MUNICIPIO SANTO DOMINGO ESTE, PROVINCIA SANTO DOMINGO</t>
  </si>
  <si>
    <t>16389-RECONSTRUCCIÓN DE ENLACE Y CONSTRUCCIÓN DE PUENTE SOBRE RIO NIZAO, CARRETERA RANCHO ARRIBA- MONTE NEGRO, AFECTADO POR EL DISTURBIO NO. 22, MUNICIPIO RANCHO ARRIBA, PROVINCIA SAN JOSÉ DE OCOA</t>
  </si>
  <si>
    <t>99-RECONSTRUCCIÓN DE ENLACE Y CONSTRUCCIÓN DE PUENTE SOBRE RIO NIZAO, CARRETERA RANCHO ARRIBA- MONTE NEGRO, AFECTADO POR EL DISTURBIO NO. 22, MUNICIPIO RANCHO ARRIBA, PROVINCIA SAN JOSÉ DE OCOA</t>
  </si>
  <si>
    <t>16585-CONSTRUCCIÓN PUENTE DE HORMIGON POSTENSADO SOBRE ARROYO LA VACA EN LA CALLE MANOLO TAVÁREZ JUSTO, AFECTADO POR EL DISTURBIO TROPICAL NO.22, MUNICIPIO SABANA LARGA, PROVINCIA SAN JOSÉ DE OCOA</t>
  </si>
  <si>
    <t>36-CONSTRUCCIÓN PUENTE DE HORMIGON POSTENSADO SOBRE ARROYO LA VACA EN LA CALLE MANOLO TAVÁREZ JUSTO, AFECTADO POR EL DISTURBIO TROPICAL NO.22, MUNICIPIO SABANA LARGA, PROVINCIA SAN JOSÉ DE OCOA</t>
  </si>
  <si>
    <t>16776-CONSTRUCCIÓN DE MUELLE MARÍTIMO, PRÓXIMO A LA AVENIDA ELISEO DEMORIZI, MUNICIPIO SABANA DE LA MAR, PROVINCIA HATO MAYOR</t>
  </si>
  <si>
    <t>10-CONSTRUCCIÓN DE MUELLE MARÍTIMO, PRÓXIMO A LA AVENIDA ELISEO DEMORIZI, MUNICIPIO SABANA DE LA MAR, PROVINCIA HATO MAYOR</t>
  </si>
  <si>
    <t>16689-CONSTRUCCIÓN DE LA CARRETERA LOS COQUITOS - EL PRADO, MUNICIPIO MONTE PLATA, PROVINCIA MONTE PLATA</t>
  </si>
  <si>
    <t>08-CONSTRUCCIÓN DE LA CARRETERA LOS COQUITOS - EL PRADO, MUNICIPIO MONTE PLATA, PROVINCIA MONTE PLATA</t>
  </si>
  <si>
    <t>16474-RECONSTRUCCIÓN DE PUENTE TIPO CAJON EN LA CARRETERA PUÑAL - ORTEGA, AFECTADA POR EL DISTURBIO TROPICAL NO.22, MUNICIPIO PUÑAL, PROVINCIA SANTIAGO</t>
  </si>
  <si>
    <t>16668-RECONSTRUCCIÓN PUENTE SOBRE RÍO LOS CACAOS, AFECTADO POR LA VAGUADA DE ABRIL 2022, MUNICIPIO LOS CACAOS, PROVINCIA SAN CRISTÓBAL</t>
  </si>
  <si>
    <t>41-RECONSTRUCCIÓN PUENTE SOBRE RÍO LOS CACAOS, AFECTADO POR LA VAGUADA DE ABRIL 2022, MUNICIPIO LOS CACAOS, PROVINCIA SAN CRISTÓBAL</t>
  </si>
  <si>
    <t>16436-REPARACIÓN DE VIVIENDAS VULNERABLES EN EL MUNICIPIO DE VILLA ALTAGRACIA, PROVINCIA SAN CRISTÓBAL</t>
  </si>
  <si>
    <t>29-REPARACIÓN DE VIVIENDAS VULNERABLES EN EL MUNICIPIO DE VILLA ALTAGRACIA, PROVINCIA SAN CRISTÓBAL</t>
  </si>
  <si>
    <t>16402-CONSTRUCCIÓN DEL PUENTE DE ALCANTARILLA DE CAJÓN SIMPLE EN ARROYO NOVILLERO, POBLADO NOVILLERO, AFECTADO POR EL DISTURBIO TROPICAL NO.22, MUNICIPIO VILLA ALTAGRACIA, PROVINCIA SAN CRISTÓBAL</t>
  </si>
  <si>
    <t>08-CONSTRUCCIÓN DEL PUENTE DE ALCANTARILLA DE CAJÓN SIMPLE EN ARROYO NOVILLERO, POBLADO NOVILLERO, AFECTADO POR EL DISTURBIO TROPICAL NO.22, MUNICIPIO VILLA ALTAGRACIA, PROVINCIA SAN CRISTÓBAL</t>
  </si>
  <si>
    <t>16782-RECONSTRUCCIÓN DE LA CARRETERA CRUCE DE LAS TERRENAS -SÁNCHEZ-BATEY HORMIGA, AFECTADA POR EL DISTURBIO TROPICAL NO.22, MUNICIPIO LAS TERRENAS, PROVINCIA SAMANÁ</t>
  </si>
  <si>
    <t>26-RECONSTRUCCIÓN DE LA CARRETERA CRUCE DE LAS TERRENAS -SÁNCHEZ-BATEY HORMIGA, AFECTADA POR EL DISTURBIO TROPICAL NO.22, MUNICIPIO LAS TERRENAS, PROVINCIA SAMANÁ</t>
  </si>
  <si>
    <t>16404-CONSTRUCCIÓN DEL PUENTE DE ALCANTARILLA DE CAJON, CAMINO VECINAL LA PLAYITA, DISTRITO MUNICIPAL ARROYO BARRIL, MUNICIPIO SANTA BÁRBARA DE SAMAMÁ, PROVINCIA SAMANÁ.</t>
  </si>
  <si>
    <t>10-CONSTRUCCIÓN DEL PUENTE DE ALCANTARILLA DE CAJON, CAMINO VECINAL LA PLAYITA, DISTRITO MUNICIPAL ARROYO BARRIL, MUNICIPIO SANTA BÁRBARA DE SAMAMÁ, PROVINCIA SAMANÁ.</t>
  </si>
  <si>
    <t>16403-CONSTRUCCIÓN DEL PUENTE DE ALCANTARILLA DE CAJON SOBRE ARROYO LOS ROBALOS, CALLE ROBALO,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</si>
  <si>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</si>
  <si>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16748-REPARACIÓN DEL CAMINO VECINAL SALCEDO-LAS LILAS-MONTE ADENTRO, MUNICIPIO SALCEDO, PROVINCIA HERMANAS MIRABAL</t>
  </si>
  <si>
    <t>90-REPARACIÓN DEL CAMINO VECINAL SALCEDO-LAS LILAS-MONTE ADENTRO, MUNICIPIO SALCEDO, PROVINCIA HERMANAS MIRABAL</t>
  </si>
  <si>
    <t>16790-RECONSTRUCCIÓN CAMINO VECINAL ESTERO HONDO - CRUCE TIBURCIO, MUNICIPIO VILLA ISABELA, PROVINCIA PUERTO PLATA</t>
  </si>
  <si>
    <t>93-RECONSTRUCCIÓN CAMINO VECINAL ESTERO HONDO - CRUCE TIBURCIO, MUNICIPIO VILLA ISABELA, PROVINCIA PUERTO PLATA</t>
  </si>
  <si>
    <t>16775-RECONSTRUCCIÓN CARRETERA JAMAO - SABANETA DE YASICA, PROVINCIAS ESPAILLAT Y PUERTO PLATA</t>
  </si>
  <si>
    <t>25-RECONSTRUCCIÓN CARRETERA JAMAO - SABANETA DE YASICA, PROVINCIAS ESPAILLAT Y PUERTO PLATA</t>
  </si>
  <si>
    <t>16724-RECONSTRUCCIÓN CAMINO VECINAL HATILLO PALMA- ARROYO CAÑA- LOS DERRAMADEROS, MUNICIPIO GUAYUBÍN, PROVINCIA MONTE CRISTI</t>
  </si>
  <si>
    <t>20-RECONSTRUCCIÓN CAMINO VECINAL HATILLO PALMA- ARROYO CAÑA- LOS DERRAMADEROS, MUNICIPIO GUAYUBÍN, PROVINCIA MONTE CRISTI</t>
  </si>
  <si>
    <t>16811-RECONSTRUCCIÓN DE LA CARRETERA CUTUPÚ - ARROYO HONDO - CRUCE CARRETERA RAMÓN CÁCERES, AFECTADA POR LA TORMENTA FRANKLIN, MUNICIPIO LA VEGA, PROVINCIA LA VEGA</t>
  </si>
  <si>
    <t>28-RECONSTRUCCIÓN DE LA CARRETERA CUTUPÚ - ARROYO HONDO - CRUCE CARRETERA RAMÓN CÁCERES, AFECTADA POR LA TORMENTA FRANKLIN, MUNICIPIO LA VEGA, PROVINCIA LA VEGA</t>
  </si>
  <si>
    <t>16704-CONSTRUCCIÓN DEL BADEN TUBULAR PRÓXIMO AL PUENTE LA CUCHILLA AFECTADO POR LA VAGUADA DE ABRIL 2022, EN LA COMUNIDAD DE CHAVÓN, MUNICIPIO DE GUAYMATE, PROVINCIA LA ROMANA</t>
  </si>
  <si>
    <t>89-CONSTRUCCIÓN DEL BADEN TUBULAR PRÓXIMO AL PUENTE LA CUCHILLA AFECTADO POR LA VAGUADA DE ABRIL 2022, EN LA COMUNIDAD DE CHAVÓN, MUNICIPIO DE GUAYMATE, PROVINCIA LA ROMANA</t>
  </si>
  <si>
    <t>16721-RECONSTRUCCIÓN DEL CAMINO VECINAL GUANITO-SANATE ABAJO, AFECTADO POR EL HURACÁN FIONA, MUNICIPIO SALVALEÓN DE HIGÜEY, PROVINCIA LA ALTAGRACIA</t>
  </si>
  <si>
    <t>18-RECONSTRUCCIÓN DEL CAMINO VECINAL GUANITO-SANATE ABAJO, AFECTADO POR EL HURACÁN FIONA, MUNICIPIO SALVALEÓN DE HIGÜEY, PROVINCIA LA ALTAGRACIA</t>
  </si>
  <si>
    <t>16823-RECONSTRUCCIÓN  TRAMO DE LA CARRETERA HATO MAYOR - VICENTILLO, PROVINCIA EL SEIBO</t>
  </si>
  <si>
    <t>30-RECONSTRUCCIÓN  TRAMO DE LA CARRETERA HATO MAYOR - VICENTILLO, PROVINCIA EL SEIBO</t>
  </si>
  <si>
    <t>16784-CONSTRUCCIÓN DE MUROS DE GAVIONES EN LOS MÁRGENES AGUAS ARRIBA Y AGUAS ABAJO DEL RÍO CUACÓN. AFECTADO POR EL HURACÁN FIONA, MUNICIPIO DE MICHES, PROVINCIA EL SEIBO</t>
  </si>
  <si>
    <t>27-CONSTRUCCIÓN DE MUROS DE GAVIONES EN LOS MÁRGENES AGUAS ARRIBA Y AGUAS ABAJO DEL RÍO CUACÓN. AFECTADO POR EL HURACÁN FIONA, MUNICIPIO DE MICHES, PROVINCIA EL SEIBO</t>
  </si>
  <si>
    <t>16771-RECONSTRUCCIÓN CARRETERA EL SEIBO - LAS CUCHILLAS, MUNICIPIO EL SEIBO, PROVINCIA EL SEIBO</t>
  </si>
  <si>
    <t>24-RECONSTRUCCIÓN CARRETERA EL SEIBO - LAS CUCHILLAS, MUNICIPIO EL SEIBO, PROVINCIA EL SEIBO</t>
  </si>
  <si>
    <t>16706-RECONSTRUCCIÓN DE LA CARRETERA PEDRO SÁNCHEZ-MICHES, AFECTADA POR EL HURACÁN FIONA, MUNICIPIO SANTA CRUZ DE EL SEIBO, PROVINCIA EL SEIBO</t>
  </si>
  <si>
    <t>09-RECONSTRUCCIÓN DE LA CARRETERA PEDRO SÁNCHEZ-MICHES, AFECTADA POR EL HURACÁN FIONA, MUNICIPIO SANTA CRUZ DE EL SEIBO, PROVINCIA EL SEIBO</t>
  </si>
  <si>
    <t>16501-RECONSTRUCCIÓN DE LA CARRETERA EL SEIBO - CACIQUILLO AFECTADA POR EL HURACAN FIONA, MUNICIPIO SANTA CRUZ DE EL SEIBO, PROVINCIA EL SEIBO</t>
  </si>
  <si>
    <t>03-RECONSTRUCCIÓN DE LA CARRETERA EL SEIBO - CACIQUILLO AFECTADA POR EL HURACAN FIONA, MUNICIPIO SANTA CRUZ DE EL SEIBO, PROVINCIA EL SEIBO</t>
  </si>
  <si>
    <t>16418-RECONSTRUCCIÓN DE CARRETERA LA GUAMA AFECTADA POR EL DISTURBIO TROPICAL NO.22, MUNICIPIO SAN FRANCISCO DE MACORÍS, PROVINCIA DUARTE</t>
  </si>
  <si>
    <t>16321-RECONSTRUCCIÓN DEL CAMINO VECINAL CASA DEL ALTA ABAJO-BUENA VISTA, MUNICIPIO PIMENTEL, PROVINCIA DUARTE</t>
  </si>
  <si>
    <t>87-RECONSTRUCCIÓN DEL CAMINO VECINAL CASA DEL ALTA ABAJO-BUENA VISTA, MUNICIPIO PIMENTEL, PROVINCIA DUARTE</t>
  </si>
  <si>
    <t>16826-RECONSTRUCCIÓN DE LOS PUENTES SOBRE RÍO CUABA Y ARROYO PATAO EN EL CAMINO VECINAL LA PEÑA - MAJAGUA - EL LLANO, AFECTADO POR EL DISTURBIO TROPICAL NO.22, MUNICIPIO SAN FRANCISCO DE MACORÍS, PROVINCIA DUARTE</t>
  </si>
  <si>
    <t>16416-CONSTRUCCIÓN MURO DE GAVIÓN EN LA MARGEN NORTE RÍO OCOA, AFECTADO POR EL DISTURBIO TROPICAL NO.22, MUNICIPIO LAS CHARCAS, PROVINCIA AZUA</t>
  </si>
  <si>
    <t>20-CONSTRUCCIÓN MURO DE GAVIÓN EN LA MARGEN NORTE RÍO OCOA, AFECTADO POR EL DISTURBIO TROPICAL NO.22, MUNICIPIO LAS CHARCAS, PROVINCIA AZUA</t>
  </si>
  <si>
    <t>16831-CONSTRUCCIÓN MURO DE GAVIÓN PARA PROTECCIÓN DE TALUD EN CARRETERA LA ISABELA (KM 7), AFECTADA POR EL DISTURBIO TROPICAL NO.22, DISTRITO NACIONAL</t>
  </si>
  <si>
    <t>32-CONSTRUCCIÓN MURO DE GAVIÓN PARA PROTECCIÓN DE TALUD EN CARRETERA LA ISABELA (KM 7), AFECTADA POR EL DISTURBIO TROPICAL NO.22, DISTRITO NACIONAL</t>
  </si>
  <si>
    <t>16814-REPARACIÓN DE PASO A DESNIVEL EN LA INTERSECCIÓN AVENIDA MÁXIMO GÓMEZ CON AVENIDA JOHN F. KENNEDY, AFECTADA POR EL DISTURBIO TROPICAL NO. 22, DISTRITO NACIONAL</t>
  </si>
  <si>
    <t>15-REPARACIÓN DE PASO A DESNIVEL EN LA INTERSECCIÓN AVENIDA MÁXIMO GÓMEZ CON AVENIDA JOHN F. KENNEDY, AFECTADA POR EL DISTURBIO TROPICAL NO. 22, DISTRITO NACIONAL</t>
  </si>
  <si>
    <t>16661-RECONSTRUCCIÓN DE CALLES EN LA URBANIZACION ALTOS ARROYO HONDO III, AFECTADAS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</si>
  <si>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</si>
  <si>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</si>
  <si>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13573-AMPLIACIÓN DE PLANTELES EDUCATIVOS EN LA PROVINCIA DE MONTE PLATA (FASE 3)</t>
  </si>
  <si>
    <t>51-AMPLIACIÓN DE PLANTELES EDUCATIVOS EN LA PROVINCIA DE MONTE PLATA (FASE 3)</t>
  </si>
  <si>
    <t>16366-CONSTRUCCIÓN DE 100 VIVIENDAS ECO-AMIGABLES PARA FAMILIAS EN CONDICIONES DE VULNERABILIDAD EN EL DISTRITO MUNICIPAL CHIRINO, PROVINCIA MONTE PLATA</t>
  </si>
  <si>
    <t>10-CONSTRUCCIÓN DE 100 VIVIENDAS ECO-AMIGABLES PARA FAMILIAS EN CONDICIONES DE VULNERABILIDAD EN EL DISTRITO MUNICIPAL CHIRINO, PROVINCIA MONTE PLATA</t>
  </si>
  <si>
    <t>13542-CONSTRUCCIÓN DE PLANTELES EDUCATIVOS EN LA PROVINCIA BAHORUCO (FASE 3)</t>
  </si>
  <si>
    <t>02-CONSTRUCCIÓN DE PLANTELES EDUCATIVOS EN LA PROVINCIA BAHORUCO (FASE 3)</t>
  </si>
  <si>
    <t>16832-CONSTRUCCIÓN MURO DE GAVIÓN EN MARGEN NORTE DEL RÍO CAMÚ PARA PROTECCIÓN DE TALUD EN LA CARRETERA PIMENTEL - LA BIJA, AFECTADO POR EL DISTURBIO TROPICAL NO.22, MUNICIPIO COTUÍ, PROVINCIA SÁNCHEZ RAMÍREZ</t>
  </si>
  <si>
    <t>33-CONSTRUCCIÓN MURO DE GAVIÓN EN MARGEN NORTE DEL RÍO CAMÚ PARA PROTECCIÓN DE TALUD EN LA CARRETERA PIMENTEL - LA BIJA, AFECTADO POR EL DISTURBIO TROPICAL NO.22, MUNICIPIO COTUÍ, PROVINCIA SÁNCHEZ RAMÍREZ</t>
  </si>
  <si>
    <t>00-NO CLASIFICADO</t>
  </si>
  <si>
    <t>17-REPARACIÓN DE INSTALACIONES DEPORTIVAS DEL CENTRO OLÍMPICO JUAN PABLO DUARTE,DISTRITO NACIONAL.</t>
  </si>
  <si>
    <t>16785-REPARACIÓN DE INSTALACIONES DEPORTIVAS DEL CENTRO OLÍMPICO JUAN PABLO DUARTE,DISTRITO NACIONAL.</t>
  </si>
  <si>
    <t>0405 - TRIBUNAL SUPERIOR  ELECTORAL (TSE)</t>
  </si>
  <si>
    <t>12-RECONSTRUCCIÓN DEL PUENTE SOBRE EL RÍO CEVICOS, CARRETERA CEVICOS - EL PALMAR ARRIBA, AFECTADO POR EL DISTURBIO TROPICAL NO.22, MUNICIPIO CEVICOS, PROVINCIA SÁNCHEZ RAMÍREZ</t>
  </si>
  <si>
    <t>16406-RECONSTRUCCIÓN DEL PUENTE SOBRE EL RÍO CEVICOS, CARRETERA CEVICOS - EL PALMAR ARRIBA, AFECTADO POR EL DISTURBIO TROPICAL NO.22, MUNICIPIO CEVICOS, PROVINCIA SÁNCHEZ RAMÍREZ</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</si>
  <si>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</si>
  <si>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</si>
  <si>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</si>
  <si>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</si>
  <si>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</si>
  <si>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</si>
  <si>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</si>
  <si>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</si>
  <si>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</si>
  <si>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</si>
  <si>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</si>
  <si>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</si>
  <si>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</si>
  <si>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</si>
  <si>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</si>
  <si>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</si>
  <si>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</si>
  <si>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</si>
  <si>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</si>
  <si>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</si>
  <si>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</si>
  <si>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</si>
  <si>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</si>
  <si>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</si>
  <si>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16755-REMODELACIÓN CLUB DEPORTIVO EL MILLÓN YIREH, SECTOR EL MILLÓN,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</si>
  <si>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</si>
  <si>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</si>
  <si>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16770-CONSTRUCCIÓN MURO NOROESTE DEL PASO A DESNIVEL EN INTERSECCIÓN DE AVENIDA 27 DE FEBRERO CON AVENIDA MÁXIMO GÓMEZ, AFECTADO POR EL DISTURBIO TROPICAL NO. 22, DISTRITO NACIONAL</t>
  </si>
  <si>
    <t>18-REHABILITACIÓN DE EDIFICIO PARA LA NUEVA OFICINA DEL MINISTERIO ADMINISTRATIVO DE LA PRESIDENCIA, DISTRITO NACIONAL</t>
  </si>
  <si>
    <t>19-REPARACIÓN DE 12 INSTALACIONES DEPORTIVAS DEL CENTRO OLÍMPICO JUAN PABLO DUARTE, DISTRITO NACIONAL</t>
  </si>
  <si>
    <t>16789-REPARACIÓN DE 12 INSTALACIONES DEPORTIVAS DEL CENTRO OLÍMPICO JUAN PABLO DUARTE, DISTRITO NACIONAL</t>
  </si>
  <si>
    <t>13-AMPLIACIÓN DEL PLANTEL EDUCATIVO PARA INICIAL ALTAGRACIA BENÍTEZ, MUNICIPIO AZUA, PROVINCIA AZUA.</t>
  </si>
  <si>
    <t>35-CONSTRUCCIÓN DE PUENTE BADÉN SOBRE EL RIO GUAYABAL, CARRETERA PADRE LAS CASAS - GUAYABAL, MUNICIPIO GUAYABAL, PROVINCIA AZUA</t>
  </si>
  <si>
    <t>16540-CONSTRUCCIÓN DE PUENTE BADÉN SOBRE EL RIO GUAYABAL, CARRETERA PADRE LAS CASAS - GUAYABAL, MUNICIPIO GUAYABAL, PROVINCIA AZUA</t>
  </si>
  <si>
    <t>29-CONSTRUCCIÓN DE ALCANTARILLA DE CAJÓN EN TRAMO CARRETERA VILLA JARAGUA - LAS CLAVELLINAS, AFECTADA POR LA TORMENTA FRANKLIN, MUNICIPIO VILLA JARAGUA, PROVINCIA BAHORUCO</t>
  </si>
  <si>
    <t>16810-CONSTRUCCIÓN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</si>
  <si>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</si>
  <si>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16703-CONSTRUCCIÓN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</si>
  <si>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</si>
  <si>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16705-CONSTRUCCIÓN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</si>
  <si>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</si>
  <si>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16717-CONSTRUCCIÓN PUENTE SOBRE RÍO LOS BRAZOS AFECTADO POR LA VAGUADA DE ABRIL 2022, EN LA ENTRADA LOMA DE LOS PANZO, MUNICIPIO NEIBA, PROVINCIA BAHORUCO</t>
  </si>
  <si>
    <t>99-REMODELACIÓN CLUB RECREATIVO Y CULTURAL VILLA XARAGUA, MUNICIPIO VILLA JARAGUA, PROVINCIA BAHORUCO</t>
  </si>
  <si>
    <t>16411-REMODELACIÓN CLUB RECREATIVO Y CULTURAL VILLA XARAGUA, MUNICIPIO VILLA JARAGUA, PROVINCIA BAHORUCO</t>
  </si>
  <si>
    <t>02-CONSTRUCCIÓN ACUEDUCTO Y ALCANTARILLADO, POBLADO MONTEGRANDE, PROVINCIA BARAHONA</t>
  </si>
  <si>
    <t>14619-CONSTRUCCIÓN ACUEDUCTO Y ALCANTARILLADO, POBLADO MONTEGRANDE, PROVINCIA BARAHONA</t>
  </si>
  <si>
    <t>05-CONSTRUCCIÓN INSTALACIONES PARA EL CUERPO ESPECIALIZADO DE MITIGACION A EMERGENCIAS Y DESASTRES, CEMED - CENTRO DE MITIGACION REGION ENRIQUILLO, PROVINCIA BARAHONA</t>
  </si>
  <si>
    <t>15487-CONSTRUCCIÓN INSTALACIONES PARA EL CUERPO ESPECIALIZADO DE MITIGACION A EMERGENCIAS Y DESASTRES, CEMED - CENTRO DE MITIGACION REGION ENRIQUILLO, PROVINCIA BARAHONA</t>
  </si>
  <si>
    <t>09-CONSTRUCCIÓN DE LA IGLESIA MANADA PEQUEÑA, MUNICIPIO CABRAL,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</si>
  <si>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</si>
  <si>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</si>
  <si>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44-CONSTRUCCIÓN  DEL PUENTE SOBRE EL RÍO LEMBA AFECTADO POR LA VAGUADA DE ABRIL 2022, PERPENDICULAR A LA CALLE RESTAURACIÓN, MUNICIPIO LAS SALINAS, PROVINCIA BARAHONA</t>
  </si>
  <si>
    <t>01-CONSTRUCCIÓN DE 1 ESTANCIA INFANTIL EN LA PROVINCIA DE DAJABON</t>
  </si>
  <si>
    <t>13043-CONSTRUCCIÓN DE 1 ESTANCIA INFANTIL EN LA PROVINCIA DE DAJABON</t>
  </si>
  <si>
    <t>31-RECONSTRUCCIÓN PUENTE SOBRE EL RIO MASACRE, MUNICIPIO DAJABON, PROVINCIA DAJABON</t>
  </si>
  <si>
    <t>16444-RECONSTRUCCIÓN PUENTE SOBRE EL RIO MASACRE, MUNICIPIO DAJABON, PROVINCIA DAJABON</t>
  </si>
  <si>
    <t>69-RECONSTRUCCIÓN PUENTE SOBRE RÍO MANATÍ AFECTADO POR LA VAGUADA DE ABRIL 2022, ENTRE LOMA DE CABRERA - CAPOTILLO, PROVINCIA DAJABÓN</t>
  </si>
  <si>
    <t>16781-RECONSTRUCCIÓN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</si>
  <si>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</si>
  <si>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16399-RECONSTRUCCIÓN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</si>
  <si>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</si>
  <si>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</si>
  <si>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</si>
  <si>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</si>
  <si>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16835-RECONSTRUCCIÓN DEL CAMINO VECINAL EL AGUACATE - LA ZARZA, MUNICIPIO SAN FRANCISCO DE MACORÍS, PROVINCIA DUARTE</t>
  </si>
  <si>
    <t>02-RECONSTRUCCIÓN  DE MURO DE GAVIÓN EN RÍO JAYA, SECTOR MIRABEL, MUNICIPIO SAN FRANCISCO DE MACORÍS, PROVINCIA DUARTE</t>
  </si>
  <si>
    <t>16120-RECONSTRUCCIÓN  DE MURO DE GAVIÓN EN RÍO JAYA, SECTOR MIRABEL,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</si>
  <si>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</si>
  <si>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</si>
  <si>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16757-RECONSTRUCCIÓN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</si>
  <si>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</si>
  <si>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</si>
  <si>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</si>
  <si>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16830-CONSTRUCCIÓN DE MURO DE HORMIGÓN ARMADO PARA LA PROTECCIÓN LATERAL DEL PUENTE SOBRE EL RÍO LA YEGUADA, MUNICIPIO MICHES, PROVINCIA EL SEIBO</t>
  </si>
  <si>
    <t>91-CONSTRUCCIÓN  DEL TRAMO DE CARRETERA ENLACE VIAL ESTANCIA NUEVA HASTA EL CRUCE DE CHERO MUNICIPIO MOCA, PROVINCIA ESPAILLAT</t>
  </si>
  <si>
    <t>67-RECONSTRUCCIÓN PUENTE MIXTO EN LA CARRETERA LA DESCUBIERTA - BOCA DE CACHÓN, PROVINCIA INDEPENDENCIA</t>
  </si>
  <si>
    <t>16777-RECONSTRUCCIÓN PUENTE MIXTO EN LA CARRETERA LA DESCUBIERTA - BOCA DE CACHÓN, PROVINCIA INDEPENDENCIA</t>
  </si>
  <si>
    <t>06-CONSTRUCCIÓN  INSTALACIONES PARA EL CUERPO ESPECIALIZADO DE MITIGACIÓN A EMERGENCIAS Y DESASTRES, CEMED - CENTRO DE MITIGACION HIGUAMO-YUMA, PROVINCIA LA ALTAGRACIA</t>
  </si>
  <si>
    <t>15490-CONSTRUCCIÓN  INSTALACIONES PARA EL CUERPO ESPECIALIZADO DE MITIGACIÓN A EMERGENCIAS Y DESASTRES, CEMED - CENTRO DE MITIGACION HIGUAMO-YUMA, PROVINCIA LA ALTAGRACIA</t>
  </si>
  <si>
    <t>22-CONSTRUCCIÓN  IGLESIA SAN FRANCISCO DE ASÍS, MUNICIPIO HIGÜEY, PROVINCIA LA ALTAGRACIA</t>
  </si>
  <si>
    <t>16836-CONSTRUCCIÓN  IGLESIA SAN FRANCISCO DE ASÍS, MUNICIPIO HIGÜEY, PROVINCIA LA ALTAGRACIA</t>
  </si>
  <si>
    <t>83-REPARACIÓN DEL HOGAR DE ANCIANOS DIVINA PROVIDENCIA, MUNICIPIO HIGÜEY, PROVINCIA LA ALTAGRACIA</t>
  </si>
  <si>
    <t>15211-REPARACIÓN DEL HOGAR DE ANCIANOS DIVINA PROVIDENCIA, MUNICIPIO HIGÜEY, PROVINCIA LA ALTAGRACIA</t>
  </si>
  <si>
    <t>91-RECONSTRUCCIÓN CAMINO VECINAL SANTA CLARA - MATACHALUPE - LA TRANQUERA, MUNICIPIO SALVALEON DE HIGUEY, PROVINCIA LA ALTAGRACIA</t>
  </si>
  <si>
    <t>16773-RECONSTRUCCIÓN CAMINO VECINAL SANTA CLARA - MATACHALUPE - LA TRANQUERA, MUNICIPIO SALVALEON DE HIGUEY, PROVINCIA LA ALTAGRACIA</t>
  </si>
  <si>
    <t>92-RECONSTRUCCIÓN DEL CAMINO VECINAL LA GUAZUMA, PROVINCIA LA ALTAGRACIA</t>
  </si>
  <si>
    <t>16786-RECONSTRUCCIÓN DEL CAMINO VECINAL LA GUAZUMA, PROVINCIA LA ALTAGRACIA</t>
  </si>
  <si>
    <t>03-REMODELACIÓN CLUB DEPORTIVO Y CULTURAL SAN MARTÍN DE PORRES, SECTOR PAPAGAYO, MUNICIPIO LA ROMANA, PROVINCIA LA ROMANA</t>
  </si>
  <si>
    <t>16691-REMODELACIÓN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</si>
  <si>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</si>
  <si>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15492-CONSTRUCCIÓN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</si>
  <si>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</si>
  <si>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</si>
  <si>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</si>
  <si>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16381-RECONSTRUCCIÓN DEL CAMINO VECINAL LA CANTERA - CARAQUEÑO - PALMARITO, AFECTADO POR LA TORMENTA FRANKLIN, PROVINCIAS ESPAILLAT Y MARÍA TRINIDAD SÁNCHEZ</t>
  </si>
  <si>
    <t>57-AMPLIACIÓN DEL PLANTEL EDUCATIVO PARA INICIAL RAMONA MUÑOZ DE PASCAL, MUNICIPIO CASTAÑUELAS, PROVINCIA MONTE CRISTI.</t>
  </si>
  <si>
    <t>71-RECONSTRUCCIÓN CARRETERA GUAYUBIN - LAS MATAS DE SANTA CRUZ - COPEY - PEPILLO SALCEDO, PROVINCIA MONTE CRISTI</t>
  </si>
  <si>
    <t>29-CONSTRUCCIÓN DE 3 PLANTELES ESCOLARES EN LA PROVINCIA PEDERNALES</t>
  </si>
  <si>
    <t>12543-CONSTRUCCIÓN DE 3 PLANTELES ESCOLARES EN LA PROVINCIA PEDERNALES</t>
  </si>
  <si>
    <t>50-CONSTRUCCIÓN  DE 2 ESTANCIAS INFATILES EN LA PROVINCIA DE PERAVIA (FASE 2)</t>
  </si>
  <si>
    <t>13450-CONSTRUCCIÓN  DE 2 ESTANCIAS INFATILES EN LA PROVINCIA DE PERAVIA (FASE 2)</t>
  </si>
  <si>
    <t>27-RECONSTRUCCIÓN DEL CALLEJÓN PRÓXIMO A LA CARRETERA 506-040, TRAMO PALENQUE - NIZAO, EN LA SECCIÓN DON GREGORIO AFECTADO POR LA TORMENTA FRANKLIN, MUNICIPIO NIZAO, PROVINCIA PERAVIA</t>
  </si>
  <si>
    <t>16808-RECONSTRUCCIÓN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</si>
  <si>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</si>
  <si>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16696-REMODELACIÓN CLUB ATLETICO Y CULTURAL HUGO KUNHARDT, BARRIO INVI, MUNICIPIO PUERTO PLATA, PROVINCIA PUERTO PLATA</t>
  </si>
  <si>
    <t>06-RECONSTRUCCIÓN  DE TRAMO CARRETERO DESDE LA ISABELA HASTA LA ZONA URBANA DEL MUNICIPIO LUPERÓN, MUNICIPIO LUPERON, PROVINCIA PUERTO PLATA.</t>
  </si>
  <si>
    <t>16744-RECONSTRUCCIÓN  DE TRAMO CARRETERO DESDE LA ISABELA HASTA LA ZONA URBANA DEL MUNICIPIO LUPERÓN, MUNICIPIO LUPERON, PROVINCIA PUERTO PLATA.</t>
  </si>
  <si>
    <t>37-CONSTRUCCIÓN PUENTE JUAN DE MINA- LAS VIEJAS- ALTAMIRA AFECTADO POR LA VAGUADA DE ABRIL 2022, MUNICIPIO ALTAMIRA, PROVINCIA PUERTO PLATA</t>
  </si>
  <si>
    <t>16589-CONSTRUCCIÓN PUENTE JUAN DE MINA- LAS VIEJAS- ALTAMIRA AFECTADO POR LA VAGUADA DE ABRIL 2022, MUNICIPIO ALTAMIRA, PROVINCIA PUERTO PLATA</t>
  </si>
  <si>
    <t>38-CONSTRUCCIÓN PUENTE GUANANICO MUNICIPIO IMBERT AFECTADO POR LA VAGUADA DE ABRIL 2022, PROVINCIA PUERTO PLATA</t>
  </si>
  <si>
    <t>16642-CONSTRUCCIÓN PUENTE GUANANICO MUNICIPIO IMBERT AFECTADO POR LA VAGUADA DE ABRIL 2022, PROVINCIA PUERTO PLATA</t>
  </si>
  <si>
    <t>53-CONSTRUCCIÓN DE PUENTE BADEN DE SABALLO - PIRAGUA, AFECTADO POR LA VAGUADA DE ABRIL 2022, MUNICIPIO IMBERT, PROVINCIA PUERTO PLATA</t>
  </si>
  <si>
    <t>16701-CONSTRUCCIÓN DE PUENTE BADEN DE SABALLO - PIRAGUA, AFECTADO POR LA VAGUADA DE ABRIL 2022, MUNICIPIO IMBERT, PROVINCIA PUERTO PLATA</t>
  </si>
  <si>
    <t>69-CONSTRUCCIÓN DE 1 ESTANCIAS INFANTILES EN LA PROVINCIA DE PUERTO PLATA (FASE 3)</t>
  </si>
  <si>
    <t>13620-CONSTRUCCIÓN DE 1 ESTANCIAS INFANTILES EN LA PROVINCIA DE PUERTO PLATA (FASE 3)</t>
  </si>
  <si>
    <t>10-RECONSTRUCCIÓN DEL CAMINO VECINAL MONTELLANO-LOS LIRIOS-LOS ARACENA-LOS ABANICOS, SALCEDO , PROVINCIA HERMANAS MIRABAL</t>
  </si>
  <si>
    <t>29-RECONSTRUCCIÓN DE TRAMO CARRETERA SANCHEZ, FRENTE A QUALA DOMINICANA,  AFECTADO POR LA TORMENTA FRANKLIN, MUNICIPIO BAJOS DE HAINA, PROVINCIA SAN CRISTÓBAL</t>
  </si>
  <si>
    <t>16380-RECONSTRUCCIÓN DE TRAMO CARRETERA SANCHEZ, FRENTE A QUALA DOMINICANA,  AFECTADO POR LA TORMENTA FRANKLIN, MUNICIPIO BAJOS DE HAINA, PROVINCIA SAN CRISTÓBAL</t>
  </si>
  <si>
    <t>16787-CONSTRUCCIÓN DE PUENTE PEATONAL Y MOTORIZADO EN EL KM 20 DE LA AUTOPISTA 6 DE NOVIEMBRE, BARRIO EL CAJUILITO, PROVINCIA SAN CRISTOBAL</t>
  </si>
  <si>
    <t>36-AMPLIACIÓN DEL PLANTEL EDUCATIVO PARA INICIAL PROF. MANUEL DE JESÚS BOCIO, MUNICIPIO EL CERCADO, PROVINCIA SAN JUAN.</t>
  </si>
  <si>
    <t>23-AMPLIACIÓN DEL PLANTEL EDUCATIVO PARA INICIAL BATEY EL JAGUAL, MUNICIPIO RAMÓN SANTANA, PROVINCIA SAN PEDRO DE MACORÍS.</t>
  </si>
  <si>
    <t>33-RECONSTRUCCIÓN PUENTE DISTRIBUIDOR DE TRÁFICO SOBRE CARRETERA FERROCARRIL, MUNICIPIO SAN PEDRO DE MACORÍS, PROVINCIA SAN PEDRO DE MACORÍS.</t>
  </si>
  <si>
    <t>16492-RECONSTRUCCIÓN PUENTE DISTRIBUIDOR DE TRÁFICO SOBRE CARRETERA FERROCARRIL, MUNICIPIO SAN PEDRO DE MACORÍS, PROVINCIA SAN PEDRO DE MACORÍS.</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</si>
  <si>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</si>
  <si>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</si>
  <si>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16400-RECONSTRUCCIÓN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</si>
  <si>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</si>
  <si>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16825-CONSTRUCCIÓN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</si>
  <si>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</si>
  <si>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94-RECONSTRUCCIÓN DEL CAMINO VECINAL DON MIGUEL - BABARI AFECTADO POR LA TORMENTA FRANKLIN, MUNICIPIO COTUÍ, PROVINCIA SÁNCHEZ RAMÍREZ</t>
  </si>
  <si>
    <t>16807-RECONSTRUCCIÓN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</si>
  <si>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</si>
  <si>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15486-CONSTRUCCIÓN INSTALACIONES PARA EL CUERPO ESPECIALIZADO DE MITIGACION A EMERGENCIAS Y DESASTRES, CEMED - CENTRO DE MITIGACION CIBAO SUR-NORTE, PROVINCIA SANTIAGO</t>
  </si>
  <si>
    <t>09-REMODELACIÓN POLIDEPORTIVO JUAN PABLO SOSA VILLANUEVA, MUNICIPIO VILLA GONZÁLEZ, PROVINCIA SANTIAGO</t>
  </si>
  <si>
    <t>16766-REMODELACIÓN POLIDEPORTIVO JUAN PABLO SOSA VILLANUEVA, MUNICIPIO VILLA GONZÁLEZ, PROVINCIA SANTIAGO</t>
  </si>
  <si>
    <t>32-RECONSTRUCCIÓN DE PUENTE TIPO CAJON EN LA CARRETERA PUÑAL - ORTEGA, AFECTADA POR EL DISTURBIO TROPICAL NO.22, MUNICIPIO PUÑAL, PROVINCIA SANTIAGO</t>
  </si>
  <si>
    <t>35-AMPLIACIÓN DEL PLANTEL EDUCATIVO PARA INICIAL PROF. GRICELIS MARTÍNEZ, MUNICIPIO SANTIAGO, PROVINCIA SANTIAGO.</t>
  </si>
  <si>
    <t>66-AMPLIACIÓN DEL PLANTEL EDUCATIVO PARA INICIAL JAPÓN (HATO DEL YAQUE), MUNICIPIO SANTIAGO, PROVINCIA SANTIAGO.</t>
  </si>
  <si>
    <t>75-RECONSTRUCCIÓN DE PUENTE PEATONAL, AUTOPISTA JOAQUÍN BALAGUER, MUNICIPIO VILLA GONZÁLEZ, PROVINCIA SANTIAGO</t>
  </si>
  <si>
    <t>16829-RECONSTRUCCIÓN DE PUENTE PEATONAL, AUTOPISTA JOAQUÍN BALAGUER, MUNICIPIO VILLA GONZÁLEZ, PROVINCIA SANTIAGO</t>
  </si>
  <si>
    <t>89-CONSTRUCCIÓN SEDE DE LA JUNTA DEL DISTRITO MUNICIPAL SANTIAGO OESTE, PROVINCIA SANTIAGO</t>
  </si>
  <si>
    <t>15825-CONSTRUCCIÓN SEDE DE LA JUNTA DEL DISTRITO MUNICIPAL SANTIAGO OESTE, PROVINCIA SANTIAGO</t>
  </si>
  <si>
    <t>12-CONSTRUCCIÓN DE RELLENO SANITARIO EN EL MUNICIPIO BONAO, PROVINCIA MONSEÑOR NOUEL</t>
  </si>
  <si>
    <t>16804-CONSTRUCCIÓN DE RELLENO SANITARIO EN EL MUNICIPIO BONAO, PROVINCIA MONSEÑOR NOUEL</t>
  </si>
  <si>
    <t>60-AMPLIACIÓN DEL PLANTEL EDUCATIVO PARA INICIAL PROF. JUAN EMILIO BOSCH GAVIÑO - EMI, MUNICIPIO MAIMÓN, PROVINCIA MONSEÑOR NOUEL.</t>
  </si>
  <si>
    <t>03-CONSTRUCCIÓN DE MURO DE GAVION EN EL CAMINO VECINAL PERALVILLO-SERRALLES, MUNICIPIO PERALVILLO, PROVINCIA MONTE PLATA</t>
  </si>
  <si>
    <t>16395-CONSTRUCCIÓN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</si>
  <si>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</si>
  <si>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</si>
  <si>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16424-CONSTRUCCIÓN DE PLAZA COMUNITARIA EN EL DISTRITO MUNICIPAL DE CHIRINO,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</si>
  <si>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</si>
  <si>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</si>
  <si>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16495-CONSTRUCCIÓN DE LA  ALCANTARILLA DE CAJÓN SIMPLE, ARROYO PIEDRA EN LA CARRETERA LOS BOTADOS, AFECTADOS POR LA TORMENTA FRANKLIN, MUNICIPIO YAMASÁ, PROVINCIA MONTE PLATA.</t>
  </si>
  <si>
    <t>51-CONSTRUCCIÓN DEL PUENTE DIONISIO, AFECTADO POR LA VAGUADA DE ABRIL 2022, MUNICIPIO PERALVILLO, PROVINCIA MONTE PLATA</t>
  </si>
  <si>
    <t>16690-CONSTRUCCIÓN DEL PUENTE DIONISIO, AFECTADO POR LA VAGUADA DE ABRIL 2022, MUNICIPIO PERALVILLO, PROVINCIA MONTE PLATA</t>
  </si>
  <si>
    <t>55-RECONSTRUCCIÓN DEL CAMINO VECINAL MANGA-DON JUAN AFECTADO POR EL HURACÁN FIONA, SECTOR DON JUAN, MUNICIPIO MONTE PLATA, PROVINCIA MONTE PLATA</t>
  </si>
  <si>
    <t>65-RECONSTRUCCIÓN CAMINO VECINAL CAÑUELO - DAJAO - ANTON SÁNCHEZ, AFECTADO POR EL HURACAN FIONA, MUNICIPIO BAYAGUANA, PROVINCIA MONTE PLATA.</t>
  </si>
  <si>
    <t>16778-RECONSTRUCCIÓN DEL PUENTE SOBRE EL RÍO SAVITA AFECTADO POR LA VAGUADA DE ABRIL 2022, UBICADO EN LA CARRETERA HACIENDA ESTRELLA - MONTE PLATA, MUNICIPIO MONTE PLATA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</si>
  <si>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</si>
  <si>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</si>
  <si>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16394-CONSTRUCCIÓN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</si>
  <si>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</si>
  <si>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16412-CONSTRUCCIÓN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</si>
  <si>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</si>
  <si>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16812-CONSTRUCCIÓN DEL PUENTE SOBRE EL RÍO BANILEJO Y RECONSTRUCCIÓN DE ENLACE EN LA CARRETERA EL PINAR - EL MEMIZO, AFECTADO POR EL DISTURBIO TROPICAL NO.22, MUNICIPIO SAN JOSÉ DE OCOA, PROVINCIA SAN JOSÉ DE OCOA</t>
  </si>
  <si>
    <t>01-CONSTRUCCIÓN PROTECCIÓN DE TALUD EN LA AVENIDA BARCELÓ, AFECTADO POR EL DISTURBIO TROPICAL NO.22, MUNICIPIO SANTO DOMINGO ESTE, PROVINCIA SANTO DOMINGO</t>
  </si>
  <si>
    <t>02-REMODELACIÓN CLUB DEPORTIVO Y CULTURAL RAMÓN MATÍAS MELLA, MUNICIPIO SANTO DOMINGO ESTE, PROVINCIA SANTO DOMINGO</t>
  </si>
  <si>
    <t>16544-REMODELACIÓN CLUB DEPORTIVO Y CULTURAL RAMÓN MATÍAS MELLA, MUNICIPIO SANTO DOMINGO ESTE, PROVINCIA SANTO DOMINGO</t>
  </si>
  <si>
    <t>03-CONSTRUCCIÓN CENTRO DE ACOPIO BIENES NACIONALES, SANTO DOMINGO NORTE</t>
  </si>
  <si>
    <t>16295-CONSTRUCCIÓN CENTRO DE ACOPIO BIENES NACIONALES, SANTO DOMINGO NORTE</t>
  </si>
  <si>
    <t>05-REMODELACIÓN CLUB DEPORTIVO Y CULTURAL LOS MINA, MUNICIPIO SANTO DOMINGO ESTE, PROVINCIA SANTO DOMINGO</t>
  </si>
  <si>
    <t>16727-REMODELACIÓN CLUB DEPORTIVO Y CULTURAL LOS MINA, MUNICIPIO SANTO DOMINGO ESTE, PROVINCIA SANTO DOMINGO</t>
  </si>
  <si>
    <t>06-CONSTRUCCIÓN CENTRO PREVENTIVO PARA MENORES EN EL DISTRITO MUNICIPAL PALMAREJO VILLA LINDA, MUNICIPIO LOS ALCARRIZOS, PROVINCIA SANTO DOMINGO</t>
  </si>
  <si>
    <t>16123-CONSTRUCCIÓN CENTRO PREVENTIVO PARA MENORES EN EL DISTRITO MUNICIPAL PALMAREJO VILLA LINDA, MUNICIPIO LOS ALCARRIZOS, PROVINCIA SANTO DOMINGO</t>
  </si>
  <si>
    <t>08-CONSTRUCCIÓN CENTRAL DE ENTRENAMIENTO E INVESTIGACION DE LA POLICIA NACIONAL (CEI-PN), MUNICIPIO PEDRO BRAND, PROVINCIA SANTO DOMINGO</t>
  </si>
  <si>
    <t>16374-CONSTRUCCIÓN CENTRAL DE ENTRENAMIENTO E INVESTIGACION DE LA POLICIA NACIONAL (CEI-PN), MUNICIPIO PEDRO BRAND, PROVINCIA SANTO DOMINGO</t>
  </si>
  <si>
    <t>23-MEJORAMIENTO DE LA CONECTIVIDAD PARA LA TRANSFORMACION DIGITAL EN LA REPUBLICA DOMINICANA</t>
  </si>
  <si>
    <t>01-GESTION  INTEGRAL DE RESIDUOS SOLIDOS EN EL VERTEDERO DE DUQUESA , PROVINCIA SANTO DOMINGO</t>
  </si>
  <si>
    <t>16580-GESTION  INTEGRAL DE RESIDUOS SOLIDOS EN EL VERTEDERO DE DUQUESA , PROVINCIA SANTO DOMINGO</t>
  </si>
  <si>
    <t>16316-ACTUALIZACIÓN DE LA ENCUESTA DE INDICADORES MÚLTIPLES POR CONGLOMERADOS EN LA REPÚBLICA DOMINICANA  (MICS-2024)</t>
  </si>
  <si>
    <t>16849-NORMALIZACIÓN DE LOS PROCESADORES LÁCTEOS DE LA REPÚBLICA DOMINICANA</t>
  </si>
  <si>
    <t>02-CONSTRUCCIÓN LABORATORIO DE CALIBRACIONES DOSIMÉTRICAS PARA LA PROTECCIÓN RADIOLÓGICA, DISTRITO NACIONAL.</t>
  </si>
  <si>
    <t>16657-CONSTRUCCIÓN LABORATORIO DE CALIBRACIONES DOSIMÉTRICAS PARA LA PROTECCIÓN RADIOLÓGICA, DISTRITO NACIONAL.</t>
  </si>
  <si>
    <t>16333-APOYO A LA IMPLEMENTACION DEL PLAN DE REFORMA Y MODERNIZACION DE LA ADMINISTRACION PUBLICA</t>
  </si>
  <si>
    <t>16587-APOYO A LA IMPLEMENTACIÓN DE LA ESTRATEGIA PARA LA PROTECCIÓN SOCIAL, INCLUSIÓN Y RESILIENCIA INTEGRADA EN LA REPUBLICA DOMINICANA</t>
  </si>
  <si>
    <t>16377-FORTALECIMIENTO DEL SISTEMA NACIONAL DE SALUD DE LA REPUBLICA DOMINICANA</t>
  </si>
  <si>
    <t>21-FORTALECIMIENTO DE LA INFRAESTRUCTURA SANITARIA DEL SISTEMA NACIONAL DE SALUD EN LA REPÚBLICA DOMINICANA</t>
  </si>
  <si>
    <t>16536-FORTALECIMIENTO DE LA INFRAESTRUCTURA SANITARIA DEL SISTEMA NACIONAL DE SALUD EN LA REPÚBLICA DOMINICANA</t>
  </si>
  <si>
    <t>14671-FORTALECIMIENTO DE LA CAPACIDAD DE RESPUESTA DEL SISTEMA PENITENCIARIO DE REPUBLICA DOMINICANA</t>
  </si>
  <si>
    <t xml:space="preserve">Incidencia positiva </t>
  </si>
  <si>
    <t>Incidencia negativa</t>
  </si>
  <si>
    <t>Devengado</t>
  </si>
  <si>
    <t>% Devengado</t>
  </si>
  <si>
    <t>3= 2/1</t>
  </si>
  <si>
    <t>Cifras preliminares</t>
  </si>
  <si>
    <t>Ingresos y  fuentes financieras: Dirección General de Política y Legislación Tributaria, Ministerio de Hacienda</t>
  </si>
  <si>
    <t>1-SERVICIOS GENERALES</t>
  </si>
  <si>
    <t>16117-CONSTRUCCIÓN DE EDIFICIO PARA EL TRIBUNAL SUPERIOR ELECTORAL (TSE), DISTRITO NACIONAL.</t>
  </si>
  <si>
    <t>16542-REMODELACIÓN CLUB DEPORTIVO, SOCIAL Y CULTURAL VILLA FRANCISCA, SECTOR VILLA FRANCISCA, DISTRITO NACIONAL.</t>
  </si>
  <si>
    <t>13475-REMODELACIÓN CAMPAMENTO DUARTE - UNIVERSIDAD POLICIA NACIONAL, DISTRITO NACIONAL</t>
  </si>
  <si>
    <t>05-CONSTRUCCIÓN DE PLANTELES EDUCATIVOS EN LA PROVINCIA DISTRITO NACIONAL (FASE 3)</t>
  </si>
  <si>
    <t>16168-CONSTRUCCIÓN EDIFICIO NUEVA SEDE CENTRAL DE LA POLICÍA NACIONAL EN EL DISTRITO NACIONAL</t>
  </si>
  <si>
    <t>07-REMODELACIÓN CLUB DEPORTIVO EL MILLÓN YIREH, SECTOR EL MILLÓN, DISTRITO NACIONAL</t>
  </si>
  <si>
    <t>13491-REMODELACIÓN OFICINAS DEL TRIBUNAL CONSTITUCIONAL, DISTRITO NACIONAL</t>
  </si>
  <si>
    <t>Tabla dinámica</t>
  </si>
  <si>
    <t>En RD$</t>
  </si>
  <si>
    <t>Suma de Suma de INICIAL</t>
  </si>
  <si>
    <t>1.1.1.1.1 - Administración central</t>
  </si>
  <si>
    <t>4 - Aplicaciones financieras</t>
  </si>
  <si>
    <t>3.2.3 - Disminución de fondos de terceros</t>
  </si>
  <si>
    <t>4 = (2/PIB)</t>
  </si>
  <si>
    <t>5= (2/PIB)</t>
  </si>
  <si>
    <t>Row Labels</t>
  </si>
  <si>
    <t>Sum of Suma de DEVENGADO</t>
  </si>
  <si>
    <t>Grand Total</t>
  </si>
  <si>
    <t>0406 - OFICINA NACIONAL DE DEFENSA PÚBLICA</t>
  </si>
  <si>
    <t>No es inversión</t>
  </si>
  <si>
    <t>Si es inversión pública</t>
  </si>
  <si>
    <t>No es inversión pública</t>
  </si>
  <si>
    <t>Ejecución 1ro de enero - 14 de febrero de 2025*</t>
  </si>
  <si>
    <t xml:space="preserve">      Ejecución 1ro de enero - 14 de febrero de 2025 (fecha de imputación)</t>
  </si>
  <si>
    <t>* Fecha de imputación al 14 de febrero de 2025 y fecha de registro al 17 de febrero de 2025. La fecha de imputación representa los gastos o ingresos en el momento de su ejecución, mientras que la fecha de registro representa el momento de su registro en el sistema, en la medida que se van regularizando los pagos.</t>
  </si>
  <si>
    <t>Ejecución 1ro de enero - 17 de febrero 2025 (fecha de registro)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</si>
</sst>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s>
  <fonts count="62">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b/>
      <sz val="8"/>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8">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04">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166" fontId="55" fillId="4" borderId="2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166" fontId="56" fillId="2" borderId="0" xfId="1" applyNumberFormat="1" applyFont="1" applyFill="1" applyBorder="1" applyAlignment="1">
      <alignment horizontal="center" vertical="center" wrapText="1"/>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9" fillId="2" borderId="0" xfId="1" applyNumberFormat="1" applyFont="1" applyFill="1" applyBorder="1" applyAlignment="1">
      <alignment horizontal="right" vertical="center" indent="2"/>
    </xf>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6" fillId="0" borderId="0" xfId="0" applyFont="1" applyAlignment="1">
      <alignment vertical="center"/>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176" fontId="53" fillId="3" borderId="0" xfId="1" applyNumberFormat="1" applyFont="1" applyFill="1" applyBorder="1" applyAlignment="1">
      <alignment horizontal="right" vertical="center"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0" fillId="4" borderId="0" xfId="1" applyNumberFormat="1" applyFont="1" applyFill="1" applyBorder="1" applyAlignment="1">
      <alignment horizontal="right" vertical="center" wrapText="1"/>
    </xf>
    <xf numFmtId="176" fontId="50" fillId="4" borderId="0" xfId="1" applyNumberFormat="1" applyFont="1" applyFill="1" applyBorder="1" applyAlignment="1">
      <alignment horizontal="right" vertical="center"/>
    </xf>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165" fontId="59" fillId="2" borderId="0" xfId="1" applyNumberFormat="1" applyFont="1" applyFill="1" applyBorder="1" applyAlignment="1">
      <alignment horizontal="left" vertical="center" indent="3"/>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40" fillId="0" borderId="0" xfId="0" applyFont="1" applyAlignment="1">
      <alignment vertical="center"/>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0" fontId="0" fillId="0" borderId="0" xfId="0" applyAlignment="1">
      <alignment horizontal="left"/>
    </xf>
    <xf numFmtId="176"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pivotButton="1"/>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176" fontId="50" fillId="41" borderId="0" xfId="0" applyNumberFormat="1" applyFont="1" applyFill="1"/>
    <xf numFmtId="0" fontId="50" fillId="0" borderId="0" xfId="0" applyFont="1" applyAlignment="1">
      <alignment horizontal="left" indent="1"/>
    </xf>
    <xf numFmtId="176" fontId="50" fillId="0" borderId="0" xfId="0" applyNumberFormat="1" applyFont="1"/>
    <xf numFmtId="0" fontId="50" fillId="0" borderId="0" xfId="0" applyFont="1" applyAlignment="1">
      <alignment horizontal="left" indent="2"/>
    </xf>
    <xf numFmtId="176" fontId="51" fillId="0" borderId="0" xfId="0" applyNumberFormat="1" applyFont="1"/>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43" borderId="0" xfId="749" applyNumberFormat="1" applyFont="1" applyFill="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176" fontId="51" fillId="0" borderId="0" xfId="0" applyNumberFormat="1" applyFont="1" applyAlignment="1">
      <alignment vertical="center"/>
    </xf>
    <xf numFmtId="0" fontId="50" fillId="0" borderId="0" xfId="0" applyFont="1" applyAlignment="1">
      <alignment horizontal="left" vertical="center"/>
    </xf>
    <xf numFmtId="176" fontId="50" fillId="0" borderId="0" xfId="0" applyNumberFormat="1" applyFont="1" applyAlignment="1">
      <alignment vertical="center"/>
    </xf>
    <xf numFmtId="0" fontId="50" fillId="5" borderId="0" xfId="436" applyFont="1" applyFill="1" applyAlignment="1">
      <alignment horizontal="left" vertical="center"/>
    </xf>
    <xf numFmtId="0" fontId="52" fillId="42" borderId="0" xfId="864" applyFont="1" applyFill="1" applyAlignment="1">
      <alignment horizontal="left" vertical="center"/>
    </xf>
    <xf numFmtId="176" fontId="52" fillId="42" borderId="0" xfId="864" applyNumberFormat="1" applyFont="1" applyFill="1" applyAlignment="1">
      <alignment vertical="center"/>
    </xf>
    <xf numFmtId="0" fontId="59" fillId="4" borderId="20" xfId="919" applyFont="1" applyFill="1" applyBorder="1" applyAlignment="1">
      <alignment vertical="center"/>
    </xf>
    <xf numFmtId="166" fontId="50" fillId="4" borderId="20" xfId="1" applyNumberFormat="1" applyFont="1" applyFill="1" applyBorder="1" applyAlignment="1">
      <alignment horizontal="right" vertical="center" wrapText="1"/>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49" fontId="46"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49" fontId="47" fillId="2" borderId="0" xfId="0" applyNumberFormat="1" applyFont="1" applyFill="1" applyAlignment="1">
      <alignment horizontal="center" vertical="center"/>
    </xf>
    <xf numFmtId="0" fontId="56" fillId="0" borderId="0" xfId="0" applyFont="1" applyAlignment="1">
      <alignment horizontal="left" vertical="center" wrapText="1"/>
    </xf>
    <xf numFmtId="0" fontId="48" fillId="2" borderId="0" xfId="0" applyFont="1" applyFill="1" applyAlignment="1">
      <alignment horizontal="center" vertical="center"/>
    </xf>
    <xf numFmtId="0" fontId="56" fillId="0" borderId="0" xfId="0" applyFont="1" applyAlignment="1">
      <alignment horizontal="left" vertical="top"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0" fontId="49" fillId="3" borderId="18" xfId="0" applyFont="1" applyFill="1" applyBorder="1" applyAlignment="1">
      <alignment horizontal="center" vertical="center" wrapText="1"/>
    </xf>
    <xf numFmtId="0" fontId="49" fillId="3" borderId="0" xfId="0" applyFont="1" applyFill="1" applyAlignment="1">
      <alignment horizontal="center" vertical="center" wrapText="1"/>
    </xf>
    <xf numFmtId="0" fontId="49" fillId="3" borderId="19" xfId="0" applyFont="1" applyFill="1" applyBorder="1" applyAlignment="1">
      <alignment horizontal="center" vertical="center" wrapText="1"/>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6" fillId="2" borderId="0" xfId="0" applyFont="1" applyFill="1" applyAlignment="1">
      <alignment horizontal="center"/>
    </xf>
    <xf numFmtId="0" fontId="58" fillId="42" borderId="0" xfId="915" applyFont="1" applyFill="1" applyAlignment="1">
      <alignment horizontal="center" vertical="center" wrapText="1"/>
    </xf>
    <xf numFmtId="0" fontId="44" fillId="0" borderId="0" xfId="0" applyFont="1" applyAlignment="1">
      <alignment horizontal="center" vertical="center" wrapText="1" readingOrder="1"/>
    </xf>
    <xf numFmtId="0" fontId="58" fillId="42" borderId="25" xfId="919" applyFont="1" applyFill="1" applyBorder="1" applyAlignment="1">
      <alignment horizontal="center" vertical="center" wrapText="1"/>
    </xf>
    <xf numFmtId="0" fontId="58" fillId="42" borderId="0" xfId="439" applyFont="1" applyFill="1" applyAlignment="1">
      <alignment horizontal="center" vertical="center"/>
    </xf>
    <xf numFmtId="0" fontId="58" fillId="42" borderId="27" xfId="919" applyFont="1" applyFill="1" applyBorder="1" applyAlignment="1">
      <alignment horizontal="center" vertical="center" wrapText="1"/>
    </xf>
    <xf numFmtId="0" fontId="61" fillId="0" borderId="0" xfId="2" applyFont="1" applyAlignment="1">
      <alignment horizontal="left" vertical="center" wrapText="1"/>
    </xf>
    <xf numFmtId="49" fontId="47" fillId="2" borderId="0" xfId="749"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124673</xdr:colOff>
      <xdr:row>1</xdr:row>
      <xdr:rowOff>227543</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535248" y="58949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5</xdr:col>
      <xdr:colOff>1259205</xdr:colOff>
      <xdr:row>2</xdr:row>
      <xdr:rowOff>236130</xdr:rowOff>
    </xdr:from>
    <xdr:to>
      <xdr:col>7</xdr:col>
      <xdr:colOff>760680</xdr:colOff>
      <xdr:row>6</xdr:row>
      <xdr:rowOff>21228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4780"/>
          <a:ext cx="1616025" cy="857613"/>
        </a:xfrm>
        <a:prstGeom prst="rect">
          <a:avLst/>
        </a:prstGeom>
      </xdr:spPr>
    </xdr:pic>
    <xdr:clientData/>
  </xdr:twoCellAnchor>
  <xdr:twoCellAnchor editAs="oneCell">
    <xdr:from>
      <xdr:col>0</xdr:col>
      <xdr:colOff>793569</xdr:colOff>
      <xdr:row>2</xdr:row>
      <xdr:rowOff>256949</xdr:rowOff>
    </xdr:from>
    <xdr:to>
      <xdr:col>2</xdr:col>
      <xdr:colOff>113974</xdr:colOff>
      <xdr:row>5</xdr:row>
      <xdr:rowOff>212816</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3569" y="885599"/>
          <a:ext cx="1654030" cy="79406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400050</xdr:colOff>
      <xdr:row>5</xdr:row>
      <xdr:rowOff>212902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546524</xdr:colOff>
      <xdr:row>3</xdr:row>
      <xdr:rowOff>27517</xdr:rowOff>
    </xdr:from>
    <xdr:to>
      <xdr:col>4</xdr:col>
      <xdr:colOff>1241312</xdr:colOff>
      <xdr:row>7</xdr:row>
      <xdr:rowOff>2752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68024" y="842434"/>
          <a:ext cx="1896420" cy="917151"/>
        </a:xfrm>
        <a:prstGeom prst="rect">
          <a:avLst/>
        </a:prstGeom>
      </xdr:spPr>
    </xdr:pic>
    <xdr:clientData/>
  </xdr:twoCellAnchor>
  <xdr:twoCellAnchor editAs="oneCell">
    <xdr:from>
      <xdr:col>0</xdr:col>
      <xdr:colOff>777240</xdr:colOff>
      <xdr:row>3</xdr:row>
      <xdr:rowOff>105833</xdr:rowOff>
    </xdr:from>
    <xdr:to>
      <xdr:col>1</xdr:col>
      <xdr:colOff>1465125</xdr:colOff>
      <xdr:row>7</xdr:row>
      <xdr:rowOff>16722</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777240" y="920750"/>
          <a:ext cx="1893327" cy="841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53686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49530</xdr:colOff>
      <xdr:row>3</xdr:row>
      <xdr:rowOff>5716</xdr:rowOff>
    </xdr:from>
    <xdr:to>
      <xdr:col>4</xdr:col>
      <xdr:colOff>551182</xdr:colOff>
      <xdr:row>6</xdr:row>
      <xdr:rowOff>150529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45705" y="824866"/>
          <a:ext cx="1810387" cy="849663"/>
        </a:xfrm>
        <a:prstGeom prst="rect">
          <a:avLst/>
        </a:prstGeom>
      </xdr:spPr>
    </xdr:pic>
    <xdr:clientData/>
  </xdr:twoCellAnchor>
  <xdr:twoCellAnchor editAs="oneCell">
    <xdr:from>
      <xdr:col>0</xdr:col>
      <xdr:colOff>811530</xdr:colOff>
      <xdr:row>2</xdr:row>
      <xdr:rowOff>133350</xdr:rowOff>
    </xdr:from>
    <xdr:to>
      <xdr:col>1</xdr:col>
      <xdr:colOff>624840</xdr:colOff>
      <xdr:row>6</xdr:row>
      <xdr:rowOff>54561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93345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590550</xdr:colOff>
      <xdr:row>4</xdr:row>
      <xdr:rowOff>179071</xdr:rowOff>
    </xdr:from>
    <xdr:to>
      <xdr:col>3</xdr:col>
      <xdr:colOff>1108268</xdr:colOff>
      <xdr:row>8</xdr:row>
      <xdr:rowOff>169545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53425" y="1169671"/>
          <a:ext cx="1660718" cy="912494"/>
        </a:xfrm>
        <a:prstGeom prst="rect">
          <a:avLst/>
        </a:prstGeom>
      </xdr:spPr>
    </xdr:pic>
    <xdr:clientData/>
  </xdr:twoCellAnchor>
  <xdr:twoCellAnchor editAs="oneCell">
    <xdr:from>
      <xdr:col>0</xdr:col>
      <xdr:colOff>577215</xdr:colOff>
      <xdr:row>4</xdr:row>
      <xdr:rowOff>85725</xdr:rowOff>
    </xdr:from>
    <xdr:to>
      <xdr:col>1</xdr:col>
      <xdr:colOff>1558975</xdr:colOff>
      <xdr:row>8</xdr:row>
      <xdr:rowOff>95250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577215" y="1076325"/>
          <a:ext cx="1772335" cy="9201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1165324</xdr:colOff>
      <xdr:row>7</xdr:row>
      <xdr:rowOff>17146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19050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133352</xdr:colOff>
      <xdr:row>7</xdr:row>
      <xdr:rowOff>56304</xdr:rowOff>
    </xdr:to>
    <xdr:pic>
      <xdr:nvPicPr>
        <xdr:cNvPr id="9" name="Imagen 3">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a:stretch>
          <a:fillRect/>
        </a:stretch>
      </xdr:blipFill>
      <xdr:spPr>
        <a:xfrm>
          <a:off x="8861213" y="906781"/>
          <a:ext cx="1738209" cy="980228"/>
        </a:xfrm>
        <a:prstGeom prst="rect">
          <a:avLst/>
        </a:prstGeom>
      </xdr:spPr>
    </xdr:pic>
    <xdr:clientData/>
  </xdr:twoCellAnchor>
  <xdr:twoCellAnchor editAs="oneCell">
    <xdr:from>
      <xdr:col>0</xdr:col>
      <xdr:colOff>536366</xdr:colOff>
      <xdr:row>3</xdr:row>
      <xdr:rowOff>37256</xdr:rowOff>
    </xdr:from>
    <xdr:to>
      <xdr:col>2</xdr:col>
      <xdr:colOff>476250</xdr:colOff>
      <xdr:row>6</xdr:row>
      <xdr:rowOff>211666</xdr:rowOff>
    </xdr:to>
    <xdr:pic>
      <xdr:nvPicPr>
        <xdr:cNvPr id="10" name="Imagen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3"/>
        <a:stretch>
          <a:fillRect/>
        </a:stretch>
      </xdr:blipFill>
      <xdr:spPr>
        <a:xfrm>
          <a:off x="536366" y="999281"/>
          <a:ext cx="1501984" cy="8087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94675</xdr:rowOff>
    </xdr:to>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207978</xdr:rowOff>
    </xdr:to>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a:stretch>
          <a:fillRect/>
        </a:stretch>
      </xdr:blipFill>
      <xdr:spPr>
        <a:xfrm>
          <a:off x="778359" y="999883"/>
          <a:ext cx="1765126" cy="916668"/>
        </a:xfrm>
        <a:prstGeom prst="rect">
          <a:avLst/>
        </a:prstGeom>
      </xdr:spPr>
    </xdr:pic>
    <xdr:clientData/>
  </xdr:twoCellAnchor>
  <xdr:twoCellAnchor editAs="oneCell">
    <xdr:from>
      <xdr:col>5</xdr:col>
      <xdr:colOff>1215178</xdr:colOff>
      <xdr:row>3</xdr:row>
      <xdr:rowOff>78771</xdr:rowOff>
    </xdr:from>
    <xdr:to>
      <xdr:col>6</xdr:col>
      <xdr:colOff>1241857</xdr:colOff>
      <xdr:row>8</xdr:row>
      <xdr:rowOff>15685</xdr:rowOff>
    </xdr:to>
    <xdr:pic>
      <xdr:nvPicPr>
        <xdr:cNvPr id="2" name="Imagen 3">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3"/>
        <a:stretch>
          <a:fillRect/>
        </a:stretch>
      </xdr:blipFill>
      <xdr:spPr>
        <a:xfrm>
          <a:off x="11152928" y="893688"/>
          <a:ext cx="1683394" cy="104816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9</xdr:row>
      <xdr:rowOff>133350</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1</xdr:col>
      <xdr:colOff>626745</xdr:colOff>
      <xdr:row>2</xdr:row>
      <xdr:rowOff>171450</xdr:rowOff>
    </xdr:from>
    <xdr:to>
      <xdr:col>2</xdr:col>
      <xdr:colOff>1714500</xdr:colOff>
      <xdr:row>7</xdr:row>
      <xdr:rowOff>58981</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417320" y="800100"/>
          <a:ext cx="1878330" cy="925756"/>
        </a:xfrm>
        <a:prstGeom prst="rect">
          <a:avLst/>
        </a:prstGeom>
      </xdr:spPr>
    </xdr:pic>
    <xdr:clientData/>
  </xdr:twoCellAnchor>
  <xdr:twoCellAnchor editAs="oneCell">
    <xdr:from>
      <xdr:col>2</xdr:col>
      <xdr:colOff>8420100</xdr:colOff>
      <xdr:row>2</xdr:row>
      <xdr:rowOff>85727</xdr:rowOff>
    </xdr:from>
    <xdr:to>
      <xdr:col>3</xdr:col>
      <xdr:colOff>936018</xdr:colOff>
      <xdr:row>7</xdr:row>
      <xdr:rowOff>17145</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9944100" y="714377"/>
          <a:ext cx="1583718" cy="10382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706.427628124999" createdVersion="8" refreshedVersion="8" minRefreshableVersion="3" recordCount="12952" xr:uid="{8814A63E-0D8F-467B-BFFA-F3BD4C1B8134}">
  <cacheSource type="worksheet">
    <worksheetSource ref="A1:T12953" sheet="Hoja1" r:id="rId2"/>
  </cacheSource>
  <cacheFields count="20">
    <cacheField name="COD_PERIODO" numFmtId="0">
      <sharedItems/>
    </cacheField>
    <cacheField name="INSTITUCIONAL" numFmtId="0">
      <sharedItems count="7">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7">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923"/>
    </cacheField>
    <cacheField name="PROVINCIA" numFmtId="0">
      <sharedItems/>
    </cacheField>
    <cacheField name="Suma de INICIAL" numFmtId="0">
      <sharedItems containsSemiMixedTypes="0" containsString="0" containsNumber="1" containsInteger="1" minValue="0" maxValue="85721589331"/>
    </cacheField>
    <cacheField name="Suma de DEVENGADO" numFmtId="0">
      <sharedItems containsSemiMixedTypes="0" containsString="0" containsNumber="1" minValue="0" maxValue="34868566895.52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952">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222184758"/>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20366666"/>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5204332"/>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50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6849096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6281668"/>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8833334"/>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5679334"/>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1116666"/>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5881226"/>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17941668"/>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7483334"/>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5600010"/>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6512498"/>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1433334"/>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416666"/>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1500002"/>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10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641668"/>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504168"/>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6799238"/>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2116670"/>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354379300.91000003"/>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18725004"/>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40627165.84000000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36703401.829999998"/>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98500411.11999999"/>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14361420.42"/>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37556435.810000002"/>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40288260.469999991"/>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1876403.32"/>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7027849.2599999998"/>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60057657.489999995"/>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6967304.8499999996"/>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95888047.049999997"/>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12186286.220000001"/>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276478.78999999998"/>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1131144.5699999998"/>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833333.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976045.21"/>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239311.83999999997"/>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19163876.480000004"/>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2658171.8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84552195.01999999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3276024.0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135684.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1478871.1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12727817.52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1522932.3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8000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194274.3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2627457.7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1853632.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1008684.8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372354.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59000.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419342.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475532.6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961852.55"/>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248049410.56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5318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37556839.30000001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3351437.789999999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482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76278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608623.8000000000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1912436.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1440480.63"/>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1895217"/>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12846.17"/>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2100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317877.8"/>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26419221.73"/>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2479000"/>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4027392.09"/>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2484496.7000000002"/>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75000"/>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305500"/>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0"/>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0"/>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6155153.5199999996"/>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0"/>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0"/>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0"/>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0"/>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67803.839999999997"/>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11563.18"/>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0"/>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93989.24"/>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98626.21"/>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60074.99"/>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54883125.710000001"/>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6532500"/>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8286302.7300000004"/>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10441416.029999999"/>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0"/>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944050"/>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0"/>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247800"/>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4282233.9799999995"/>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780776.1"/>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135950"/>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0"/>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73449"/>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0"/>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0"/>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0"/>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0"/>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0"/>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0"/>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0"/>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1962000"/>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1027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112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255000"/>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298912.34999999998"/>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153703.28"/>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4489680.71"/>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900745.13"/>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2966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42526138.989999995"/>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4795839.3500000006"/>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6091248.319999999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2783966.440000000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423066.1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1901086.110000000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8729667.799999998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121804.859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791710.6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1434410.3599999999"/>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4596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210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3065919.5599999996"/>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123548"/>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48721627.38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2185087.299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7158114.079999999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16384837.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30490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14743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4075748.6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10728865.37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3659850.220000000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55047847.85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9163943.960000000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11894691.7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827675.9199999999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202228.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250000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405972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5219877.099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17929831.83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43130283.809999995"/>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223725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332918.03000000003"/>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1291565.19"/>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240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100890"/>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0"/>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0"/>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23250846.140000001"/>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1283000.8"/>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2975950.5699999994"/>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3799217.58"/>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0"/>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0"/>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256432.31"/>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9198754.8100000005"/>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0"/>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291286.63"/>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3095191.55"/>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92595000"/>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0"/>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0"/>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0"/>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0"/>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0"/>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0"/>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19808448.920000002"/>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751300"/>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2996529.07"/>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1463645.33"/>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0"/>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0"/>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2919494.13"/>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0"/>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0"/>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310750"/>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0"/>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0"/>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0"/>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0"/>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0"/>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0"/>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1947288.86"/>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0"/>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124847310.73"/>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25496266.670000002"/>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19067585.789999999"/>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32965588.920000006"/>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880000"/>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0"/>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728706.94"/>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13008.32"/>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5338855.57"/>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0"/>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0"/>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1632519.99"/>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5065630.49"/>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0"/>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2735827.8800000004"/>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7080"/>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622590.25"/>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0"/>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0"/>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0"/>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4342568.33"/>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0"/>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0"/>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7238552.900000000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42000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1105453.460000000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369266.7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421695.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540933.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1571644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4250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2361894.5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1233434.64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4095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11928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63117.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107313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4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357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11585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3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369800.4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1531.1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7054821.7400000002"/>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1530440"/>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1066248.3199999998"/>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567736.92999999993"/>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1269995.3999999999"/>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0"/>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170371714.04000002"/>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6286378.21"/>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24127912.380000003"/>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19349416.510000002"/>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200000"/>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1208748"/>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0"/>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1963313.4100000001"/>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2653298.19"/>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4928653.32"/>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2225171.75"/>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201178.19"/>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60937"/>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22419.99"/>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88636.35"/>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0"/>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0"/>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1354979.22"/>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29315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304847.7199999999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444643.43000000005"/>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235999.99"/>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0"/>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0"/>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0"/>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0"/>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0"/>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0"/>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40569183.43"/>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2882000"/>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6148990.0599999996"/>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4735581.13"/>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0"/>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0"/>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54899"/>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436422.52"/>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535231"/>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0"/>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198000"/>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5900"/>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110263.75"/>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0"/>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0"/>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0"/>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436108"/>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6448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25294370.02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3795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3798565.85000000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687499.4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299731.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370979.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33865.1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94398.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57090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560612.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521698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59771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7964667.91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1173653.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445073.3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106745797.6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62665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16236385.5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1481001.499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4110419.5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98477.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1607812.3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1823863.0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146984.960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402150.8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1660382.7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5047045.599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26886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2307718.9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1838519.5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1239172.2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838973.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1013220.5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1284242.139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0"/>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882139.3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802685.8300000000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0"/>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4714001.730000000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34712240.85000000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110514.9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24289.3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13003.6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39011.0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938439.3"/>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281109.7300000000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189469.4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128279.0100000000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154892.9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196360.7100000000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134879.1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122730.7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720770.9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5270978.9999999981"/>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2214326.0400000005"/>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0"/>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151984.4"/>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0"/>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1380771.8400000001"/>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0"/>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0"/>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0"/>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0"/>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0"/>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0"/>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66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99757.02"/>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54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82566"/>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66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99288.53000000001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79412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78333.3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1184282.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419856.0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23596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1112632.890000000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39678566.67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1178666.6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6003905.29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2146924.119999999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67695.60000000000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643057.64"/>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612492.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945334.5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169802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429041.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986535.7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132086.8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8716071.949999999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1802495.3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1321831.71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2328133.7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21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996578.3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18437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0"/>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28190.17"/>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91459859.25999999"/>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4970100"/>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13923306.320000004"/>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6839106.4299999997"/>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0"/>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178706"/>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0"/>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0"/>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1217766.67"/>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0"/>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6000"/>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160640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2707500"/>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2606223.7599999998"/>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9784968"/>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884000"/>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1357414.15"/>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1161394.6100000001"/>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289299.99"/>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284087.5"/>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0"/>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268209.25"/>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222172"/>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0"/>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90000"/>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0"/>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0"/>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0"/>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0"/>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0"/>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0"/>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0"/>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1810588.68"/>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0"/>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19726265.16"/>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417470"/>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3006623.24"/>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1501760.97"/>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22355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697918.33000000007"/>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65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0"/>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0"/>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0"/>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0"/>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0"/>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0"/>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0"/>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0"/>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0"/>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2196000"/>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237117.5"/>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325018.5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174495.0800000000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1927818.859999999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6070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237835.38"/>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241714.2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242518.28000000003"/>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1112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13810.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4714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761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699888.2400000001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326434.7499999999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50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12553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49336.3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591759.8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41418.1999999999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65386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16548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8438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2449522.6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888191.0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24800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5133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925572.4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775510.2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1518795.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174173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14900154"/>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83200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2259844.739999999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836602.5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8466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308560.660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602521.0800000000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124333.4599999999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188611.2000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5299.8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4195020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343600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6289898.810000000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2620837.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563802.2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2241449.0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652957.3400000000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37264.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88801.0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1506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46260.7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22515.58"/>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3403084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487000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3623128.8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1938170.4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5756655.310000000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498477.3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319529.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17762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1703507"/>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1096500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306647.03999999998"/>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16857376.98999999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12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53041964.7600000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1924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9356740.91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8079211.949999999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290783.8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11354117.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3591849.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1362437.8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7111143.360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29495669.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41824821.6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17145918.32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214131.5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483266.3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394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83399.5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9278913.650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218141.1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41069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84252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57064.80000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800896.63"/>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58898041.459999993"/>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114750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8973524.1099999975"/>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412946.5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738442.5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12220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05070.2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289927.5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1035511.5"/>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154371.49000000002"/>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58747299.840000004"/>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2869192436.5900002"/>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288854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59067966"/>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7849995.04"/>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429484187.39000005"/>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38271533.980000004"/>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0"/>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5297484.2600000007"/>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494750"/>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333149.42000000004"/>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365303.06"/>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155035850.65000001"/>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0"/>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20146609.759999998"/>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0"/>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40297"/>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0"/>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0"/>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0"/>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125923605.81999999"/>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2107769.1"/>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108582820.58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11315650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908700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24789366.66"/>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15394052.619999997"/>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14222553.70999999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12072901.20000000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86745.8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237521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2552528.9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11686654.0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6123147.820000000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27156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82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2652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0"/>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17240410"/>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686978.57"/>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0"/>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259335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225608"/>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523625.54"/>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0"/>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0"/>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0"/>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0"/>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0"/>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0"/>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0"/>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0"/>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7018533.3300000001"/>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42400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1050385.8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687838.4500000000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20370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1761620.190000000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1117733.9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244453.7800000000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146449.599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14701987.27999999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2274882.19999999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335330.3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59151509"/>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44778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3618989.52"/>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1672034.78"/>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65196.18"/>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17725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8420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5894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3174209.4"/>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2850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1496667.68"/>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231629.34000000003"/>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61100.380000000005"/>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139817786.36000001"/>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25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6086224.660000000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7292190.5499999998"/>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895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1969418.09"/>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2500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354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10074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2044350"/>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5203051.8999999994"/>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805343.44000000006"/>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294057.9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73442.04000000000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0"/>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30048.4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335988.0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90590.3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289894.67"/>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149449.4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833229.0700000000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129067.2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29719.3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0"/>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9001852.5999999996"/>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258844.40000000002"/>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4165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187590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290576.9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146179.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37950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0"/>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111846700.01000001"/>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10034982.41"/>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249670.64"/>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200110.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4400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0"/>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0"/>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61680"/>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0"/>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3189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6494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226419"/>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1665"/>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144215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223389.06"/>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549755.8300000000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184780.1"/>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209185.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2528513.52"/>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391280.7200000000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244215.88"/>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236491.4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157963.4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0"/>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460465916.09000003"/>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7733673.2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35689266.189999998"/>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13626423.249999998"/>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3867434"/>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111016.52"/>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152530.98000000001"/>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0"/>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65590"/>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24352210"/>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292999.99"/>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79897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2047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0"/>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40271223"/>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0"/>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196853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2184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293699.8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581651.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1337770.3199999998"/>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3902248.19"/>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3772047.68"/>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242608"/>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28048913.800000001"/>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395388.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108900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0"/>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0"/>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0"/>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24915271.670000002"/>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945230"/>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662452063.43000007"/>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1707819771.2"/>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30257993.699999999"/>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95812331.280000001"/>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49396689.5"/>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122433526.96000001"/>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16670147.579999998"/>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0"/>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732831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0"/>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211111.44"/>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75481158.980000004"/>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11000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2704521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1615360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11667326.640000001"/>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1426620"/>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0"/>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0"/>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0"/>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0"/>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131223.31"/>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1228919.8500000001"/>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21681903.500000004"/>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232745.56"/>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11467260.880000001"/>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0"/>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1247758479.1800001"/>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66579373"/>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87631114.570000008"/>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29210452.25"/>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162214.93"/>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9234616.5999999996"/>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0"/>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157335.29999999999"/>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190176171.87"/>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10336979.6"/>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0"/>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20300000"/>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0"/>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0"/>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0"/>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0"/>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17523"/>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0"/>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196640974.03999999"/>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22549911.2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2474658.4299999997"/>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24657461.18"/>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0"/>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20077321.669999998"/>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0"/>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2754913.2000000007"/>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3516690.5"/>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1329533.2899999998"/>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30000"/>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0"/>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29461934.240000002"/>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0"/>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0"/>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0"/>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0"/>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0"/>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27582655.5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0"/>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0"/>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0"/>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5812664.089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182189.71000000002"/>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34618"/>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927767.88"/>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389.4"/>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5865.2"/>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14649.71"/>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45125.46"/>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237361.6"/>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5176478.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456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189217.46"/>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308053.31"/>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0"/>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0"/>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0"/>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595376.08000000007"/>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0"/>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0"/>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332300.5"/>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1103.1600000000001"/>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61596"/>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162478.78"/>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127039.69"/>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54745503.840000011"/>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10992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2783068.14"/>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4003764.59"/>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0"/>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31500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14278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610785"/>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0"/>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25252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0"/>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14025780"/>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372775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3792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39310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312460.79999999999"/>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675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1996740"/>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0"/>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0"/>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0"/>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0"/>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1446000"/>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0"/>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135442489.11000001"/>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6984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4911167.9899999993"/>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1798950"/>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0"/>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0"/>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0"/>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0"/>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2465722.96"/>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40091.279999999999"/>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16507.84"/>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1472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36180"/>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1311659.08"/>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274684"/>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0"/>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441240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79927.999999999985"/>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0"/>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838448"/>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0"/>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0"/>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17359102.919999998"/>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17444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1214360.77"/>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13990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53559.99"/>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70000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0"/>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3210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44512"/>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42279"/>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186622.37"/>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326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249354"/>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199998.46"/>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0"/>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0"/>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0"/>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200930.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121736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366434.58"/>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848460.65999999992"/>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229375"/>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151740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0"/>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0"/>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213249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3360178.2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76816.62000000001"/>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101307.98000000001"/>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235964.59999999998"/>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156781.01"/>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346908.2"/>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0"/>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300015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538172.04"/>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313212.58999999997"/>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0"/>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155106.54"/>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273300.65000000002"/>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6518.79"/>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545793.94999999995"/>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125514173.46000001"/>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3292306.04"/>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4898257.3100000005"/>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761010.6"/>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49855"/>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634533.20000000007"/>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0"/>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1770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426546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301475"/>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36776.7699999999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3540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2812795.2299999995"/>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51553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6230.4"/>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426422.58"/>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98492.24"/>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146581.83000000002"/>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251316.4"/>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3294892.04"/>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288543.87"/>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4513748.7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28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82540.63999999999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2307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129869.6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26035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3267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14496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45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40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342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3392.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35016.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619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383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536924.7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387707.88"/>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4142348.9000000004"/>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96528.420000000013"/>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0"/>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0"/>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48240"/>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0"/>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6100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0"/>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58948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0"/>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0"/>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0"/>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0"/>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0"/>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2193211.200000000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6217.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48400.9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1407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43747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3664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3146220.3800000004"/>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49287.74999999999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19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79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1809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218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49312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4568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0"/>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4180851"/>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96478.12"/>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0"/>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23857.24"/>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3216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0"/>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450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465776"/>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0"/>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0"/>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0"/>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350000"/>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28976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22735.439999999999"/>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31999.2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1005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321255"/>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5000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0"/>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3279896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11878050.869999999"/>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237339.38"/>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1110386.1300000001"/>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60055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0"/>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0"/>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0"/>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0"/>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8699999.0300000012"/>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0"/>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0"/>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0"/>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0"/>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0"/>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0"/>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6419432.6200000001"/>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420930.35"/>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415326.9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159795"/>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113691.29"/>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253155.25999999998"/>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40312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260785.97"/>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144052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770411"/>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22383"/>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455900.73"/>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0"/>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59975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0"/>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59281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159824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0"/>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0"/>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0"/>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0"/>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0"/>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0"/>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4416650"/>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50469.52"/>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218972.93999999997"/>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316791.59999999998"/>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34170"/>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0"/>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0"/>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0"/>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597660"/>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0"/>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0"/>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200000"/>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600000"/>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0"/>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56568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46011.42"/>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422655.83999999997"/>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21455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22110"/>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0"/>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0"/>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8820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642651.9"/>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812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434307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3934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789929.23"/>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974926.54"/>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2997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35046"/>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324615"/>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7093845"/>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652044.4"/>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81420"/>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48915.72"/>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278169.8"/>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371460.42"/>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2975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71653221"/>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4373016.2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2060566.6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4329649.300000000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2289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46350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84335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26655.0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93333.3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12341273.35999999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450028.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30857"/>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419001.0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5414285.7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948023.1399999999"/>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1490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1391688"/>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0"/>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245000"/>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24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138322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403529.2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31122.6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9849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708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20231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115758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48350.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1142966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493437.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32662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886045.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86575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14874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30762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372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188741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618172.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23828.9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1114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48155.8"/>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77914.2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14454.36"/>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31275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134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154732.85"/>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11095.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251132.7"/>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15879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1951651.9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2791800.79"/>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181012"/>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85806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358047.87"/>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164478.9"/>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2190.1799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303214.15999999997"/>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20231.030000000002"/>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303189.2"/>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583104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59069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507049.56"/>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2138526.39"/>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335500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0"/>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0"/>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537684.30000000005"/>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97213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2999789.7300000004"/>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0"/>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0"/>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0"/>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7594597.2200000007"/>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4500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6385.5"/>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62071913.530000001"/>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4068600.8"/>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8223316.600000000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10907644.010000002"/>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0"/>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474249.3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2139605.1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270778.6599999999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2492537.8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0"/>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972516.7300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237026.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1655195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49499.82"/>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166264135.84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98373939.870000005"/>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36239690.429999992"/>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24139993.209999997"/>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78637574.48000000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135672581.09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96363214.06000000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1696753.5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99048846.739999995"/>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63897862.399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2581642.1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700300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33612.80000000000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9721217.9899999984"/>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378886.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4494164.29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2141372.75"/>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1208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1285715.099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1929977.7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4056369.480000000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443515.9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120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1242211.5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367245.5"/>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39715"/>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4527896.34"/>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13524175"/>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200000"/>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52682.39"/>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2032136.8200000005"/>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538043.44999999995"/>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0"/>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0"/>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0"/>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67657.97"/>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354719.02"/>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26537.3"/>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8100"/>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0"/>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0"/>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0"/>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30208"/>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46316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654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689741.56"/>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253517.43"/>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613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43542"/>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2431990.7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359093.8999999999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166872.4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13074.3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2714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62876066"/>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291050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4105372.6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9462253.400000000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31131983.03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33928.7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513541.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3280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232375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2146572.5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1114362.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1274142.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4026533.1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361411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27196255"/>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89200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4133267.3300000005"/>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1220545.6499999999"/>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1585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18006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19270.4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58439.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1116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2649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22323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96376.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1699.2"/>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366536.1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82381561.01000000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19657581.21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12496184.569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2216774.9900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1475776.089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4537006.73000000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2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2238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43233851.26999999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10158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6489110.359999999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2172024.6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737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199316.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959709.2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180368.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963511.6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1891505.3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265553.90999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104036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362651"/>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54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81409.02"/>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5042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538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748339.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35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88734.9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4795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29638641.71999999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70090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4457320.4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1166263.120000000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368060.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199833.5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794737.0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589952.4300000000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173903.6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2544392.3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816744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646275"/>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4956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48929166.67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14620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7403961.149999998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834524.8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1557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95277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63368.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21054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13136.6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2872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184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28368.799999999999"/>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56105146.950000003"/>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311100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8406009.9399999995"/>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1066257.600000000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1584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7056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76963.9800000000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176543.15"/>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2490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44128.1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6728837.0999999996"/>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83800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969987.5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18936.46"/>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41250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23882666.67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223000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3627592.639999999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1897454.0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196691.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289808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1009727.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12575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1109683.2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74731.19999999999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121853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0"/>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0682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66808740.619999997"/>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11368210.549999999"/>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5325877.5999999996"/>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0"/>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0"/>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0"/>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6847145660.7799997"/>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1170189231.3599999"/>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64643689.200000003"/>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0"/>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0"/>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0"/>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1841825964.23"/>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314656689.11999995"/>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263418"/>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0"/>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0"/>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0"/>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147014033.20999998"/>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24824880.010000005"/>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0"/>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0"/>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7410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704335489.42000008"/>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120226060.15000002"/>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0"/>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0"/>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0"/>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0"/>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14636.72"/>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300254.58999999997"/>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27433388.399999999"/>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4632392.91"/>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0"/>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0"/>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677903.66"/>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21477080.64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0"/>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0"/>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0"/>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0"/>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0"/>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0"/>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0"/>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1322290487.3800001"/>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50338185.729999997"/>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215259921.42000008"/>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1113080336.3999996"/>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2106103.0299999998"/>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5244579.8399999999"/>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78834281.430000007"/>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43345459.590000004"/>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89743511.779999986"/>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1475780.08"/>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51046331.159999996"/>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13184507.52"/>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0"/>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1408384.0699999998"/>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92521.44"/>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0"/>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434465.05"/>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171726.58000000002"/>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25713157.059999999"/>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6212222.3100000005"/>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2278165.13"/>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373637.47"/>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0"/>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678854"/>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490839.24999999994"/>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58342.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801172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2708126.5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2973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1571783"/>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48199365.14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165000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7373062.530000000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825915.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434068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55510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6608425.419999999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378476.68"/>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710481.2999999999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2995398"/>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22400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400000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413112.3199999999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4894262.4000000004"/>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6620876.160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20549940.559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7457626.6699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0"/>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759756.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3090416.7400000007"/>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1092662.4099999999"/>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1160939.8399999999"/>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576281.5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7754974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3327800.3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7726079.120000000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101980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21543624.45000000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321145.099999999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3087125.770000000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461464.5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303873.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5604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7670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11210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329453.4300000000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436440.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139539.2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41338558.800000004"/>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37600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6361786.150000000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1269038.9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91910.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23637.0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5225.359999999999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6842277.200000000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313750.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2211019.7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721105.84"/>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85000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0"/>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134772885.57999998"/>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3054618.12"/>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21364011.100000001"/>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3062343.5300000003"/>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1483704.0599999998"/>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234500"/>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431959.49999999994"/>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17462971.600000001"/>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3596991.27"/>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2813145.49"/>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3447091.1500000004"/>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1378184.54"/>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1091205"/>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3283872.94"/>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390108"/>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200175.2"/>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0"/>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0"/>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0"/>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4020634.21"/>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785154.35999999987"/>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70606655.319999993"/>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2390399.56"/>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10765010.2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6883591.530000000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2859479.110000000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7430242.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329437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15796944.55000000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151108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5418730.269999999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11944351.39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5112431760.3000011"/>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186840"/>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133642673.51000001"/>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334891.0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972606.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5710.0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22124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1303007.71"/>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108006617.83000001"/>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4246872.7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0"/>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650305.31999999995"/>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21481380.83999999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947000"/>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0"/>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3253373.150000000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4260042.640000000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408772.6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631593.1800000000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374947.589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34486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65569"/>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134048"/>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1148219.86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402155.49"/>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151905.74"/>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4671151.5"/>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0"/>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714617.1"/>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9248439.3399999999"/>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0"/>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476990874.32999992"/>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18489997.98"/>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72854750.61000001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33013746.75999999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43716217.219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443838.9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72898.24000000000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5494180.990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112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1911287.909999999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21353913.309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389472.9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58599467.009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1147775.6399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1069433.5299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16823573.18"/>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16800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2532702.2399999998"/>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40409.29"/>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0"/>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74034226.039999992"/>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2038320"/>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11338481.1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15212602.780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9204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12500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16015501.43"/>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1808840.02"/>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659443"/>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7917236.9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16966462.440000001"/>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3578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118944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200242807.53999999"/>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25354485"/>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256815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34567783.75"/>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46376270.29999999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18447014.30000000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537388.43999999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2818739.1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345695.8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23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206333.9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5841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112858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644072.319999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37476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9510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1469979.15"/>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5125156.46"/>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781980.6499999999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1721236.7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4188110.3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637430.71000000008"/>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54131813.0200000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9033499.90000000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8268441.859999999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30673584.7200000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15340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518894.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162948.5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4206476.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3323609.510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3792970.7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141866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10232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57389.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15900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19065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55091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9418761.5599999987"/>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986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1421261.5"/>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1598349.0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42555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650533.2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19139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2560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39142.400000000001"/>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54487141.68"/>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1676015.59"/>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2336000"/>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34486.050000000003"/>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4158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8250953.7999999998"/>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5794644.8899999997"/>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1705541.75"/>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748993.2"/>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469635.5"/>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3465984.4400000004"/>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1333179.3999999999"/>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1666966.9199999995"/>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76750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619298.82000000007"/>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4720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4720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34394"/>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309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333063.59999999998"/>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744599.41999999993"/>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2228950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45006305.890000001"/>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10160540.41"/>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71556"/>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71961029.5"/>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0"/>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8298433.7800000003"/>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0"/>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0"/>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0"/>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37968.980000000003"/>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26809636.620000001"/>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0"/>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235911762.6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21267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36188564.0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25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30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24148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27923.52"/>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3804935.140000001"/>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0"/>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0"/>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0"/>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0"/>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0"/>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0"/>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0"/>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0"/>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0"/>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0"/>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0"/>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34985683.710000001"/>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369025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319922.81"/>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0"/>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5137769.2899999991"/>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567778.40999999992"/>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2406277.1100000003"/>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134122.76"/>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12025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389330.34"/>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385220.9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1349681.87"/>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542573.4"/>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0"/>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33180"/>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31710"/>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0"/>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0"/>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0"/>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1712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60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256548.7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17125.3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21033.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7186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27021.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2927.58"/>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874000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34350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1314675.2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617199.4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178238.5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25103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207698.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294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2915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121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440096.44"/>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233558.08"/>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49805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757335.59000000008"/>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253017069.91"/>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36976878.140000001"/>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21973143.760000002"/>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1431913.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831811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6551062.639999999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6855000.080000000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78134442.43999999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351898.2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59136101.76000000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1961751.6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25834606.96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8713128.130000000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35160929.21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10811002.6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2996305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450979.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25809650.8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5064833.2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14407123.6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2581531.009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5302863.2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51979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158916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2095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833614.9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925299.01"/>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9330159.7899999991"/>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1416304.98"/>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31018994.309999995"/>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144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4774120.7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1174918"/>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354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1583290.730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2526165.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24983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57771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23482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152454.8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151545.6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2632986.9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25724"/>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148009333.32999998"/>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3221025"/>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22666173.16000000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103824498.04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75189.60000000000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18427516.390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97600500.67000000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137390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47693053.33999999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20056714.3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29807015.609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25488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221916.7999999999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101952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6265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933809.1"/>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2467666.6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0"/>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1486753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37870485.100000001"/>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267105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5320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4052626.4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408644.86"/>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1471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714407.8200000000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51066.75999999999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5003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1082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0"/>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0"/>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0"/>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0"/>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0"/>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470943.32"/>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82487.399999999994"/>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1956798.91"/>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0"/>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0"/>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39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24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59134.02000000000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36696"/>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112141528.28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101535326.5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805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9192781.030000001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145308.7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25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16933223.12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15329400.06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1622981.319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6262483.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18408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3978177.679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1329932.2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36737206.260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6267416.479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904499.5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334796.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4694094.3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4196944.2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195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10350384.80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4910833.640000000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265158.98"/>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26024984"/>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6454709.1699999999"/>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5322587.3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821682.8899999999"/>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978993.7800000002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689551.6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136329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68798.35000000000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989450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589302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13668380.1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447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2082748.2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450712.1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48005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63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17655.83000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126819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6410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1911899.2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648275.2999999999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2575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8325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74977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54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1130607.2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326531.3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3653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12744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0"/>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110213890.55"/>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1020010.85"/>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11868000"/>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15943668.969999999"/>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11887433.790000003"/>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10033875.949999999"/>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3287708.75"/>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550000"/>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14728267.550000001"/>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1750687.5699999998"/>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0"/>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223711.25"/>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3285887"/>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0"/>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0"/>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0"/>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0"/>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6088508.1200000001"/>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11464768.27"/>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297210.20999999996"/>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1417161.309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225035.1999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1579085.819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3580818.07"/>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606728.78"/>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67763.199999999997"/>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430110"/>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11590"/>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72253993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58333.3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11939173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23781848.6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620604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14175532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31074766.32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65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3123347.4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2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1116666.6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111137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465266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9653133.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2522690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813699.559999999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297804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5738946.080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1042556.580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3002247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38894937.730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573333.3400000000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2887870.5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106322.1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1311454.089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1226246.0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31423814.61000000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18794163.479999997"/>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246637357"/>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2169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1970575"/>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1452348"/>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11580690"/>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43992062"/>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24874828.620000001"/>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45000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3730022.859999999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4131368.7699999996"/>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583776.2000000000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134273.0499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5648331.470000000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1432133.9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120213.9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280156.2800000000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1464924.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669430.5500000000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355765.2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133840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349454.93"/>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944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14514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0"/>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3179373.12"/>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1861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0"/>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1484158.6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1045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3678995.8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6721781.619999999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47330.3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33217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128274.0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425668"/>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16460.509999999998"/>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58012401.350000001"/>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2598934"/>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8401686.040000001"/>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12651792.22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37412.5"/>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1048886.899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1718988.6"/>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949000"/>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14715959.600000001"/>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1802750.06"/>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90482.3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771667.1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7993660.400000000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6020323.679999999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487687.66"/>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1212999.660000000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921269.58000000019"/>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2146421.69"/>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57152.8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17464"/>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75347509.989999995"/>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78800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11474829.9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4938787.1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599378.3099999999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1266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36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354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635927.0400000000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185984.1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5000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15909516.93"/>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500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2420481.3499999996"/>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7247391.5999999996"/>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19340623.399999999"/>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1120000"/>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2921039.24"/>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3138920.7199999997"/>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0"/>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1151718.52"/>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376233.63"/>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0"/>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0"/>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0"/>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26049.599999999999"/>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0"/>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0"/>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0"/>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0"/>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0"/>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0"/>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0"/>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24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36786.22"/>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148460.6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1734352.94"/>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36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265875.18"/>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53784.44"/>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2178161.0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3716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333725.3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563292.4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3845191.4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1263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582937.94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193531.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1623312.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23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34044.72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213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533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325579.659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81291.6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34919390.01000001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6754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4560749.110000001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1028028.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1407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29795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12006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39466036.5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138555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6042588.99999999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2123011.82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41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14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62429.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214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56958080.0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27786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10036161.9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8278007.02999999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4207915.38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9161990.82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727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744195.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1982318.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6847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4989438.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563166.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424316.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120354.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28171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4802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20837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488895.2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3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45040.44"/>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99500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616525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150963.4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933308.76"/>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2459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560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357135.8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84779.6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30405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452398.58"/>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53005841.590000004"/>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1529905.65"/>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7923419.019999997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3361724.4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3598112.300000000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48397.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146401.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20272.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250181.3899999999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46811617.399999999"/>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4647030.87"/>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103000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616877.2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7126538.729999999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16584920.850000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404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3538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1895255.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654692.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134392.2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93416.6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1743991.4799999997"/>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2001570.19"/>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23365579.990000002"/>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126000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3008985.6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2297059.4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374952.5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11180814.72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1579500"/>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13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13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194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1374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162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130392523.1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365236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41948.3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207186.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207186.099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290177.1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204519.699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241526.1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19417424.8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5707955.41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681125.3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435984.3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908389.6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723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10474.8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10339.2199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6177.6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3244.8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1706448.47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51875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685044.2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2346976.6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68757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21281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1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1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5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1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1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1624112.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208039.2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330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49740.020000000004"/>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4759.79"/>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49653939.08000000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60000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7339872.04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2543873.7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291825.8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18900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24496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462912.5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141776.8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276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0"/>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77455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11594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118815.9800000000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355585.4200000000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59687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619526.5500000000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5000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160220.75"/>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24482545.89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619000"/>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3680923.43"/>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5768990.3899999997"/>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91200"/>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84488"/>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2075429.13"/>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95190.6"/>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5100.05"/>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164183.21999999997"/>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10860"/>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0"/>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722500"/>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2466835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10022833.3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230675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3375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3682253.0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1499627.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2739038.8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31626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853593.6000000000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2313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232682.3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162937.600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4590536.7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1111262.35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1241610.56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1750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11048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5972.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15000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849857.73"/>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944440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527610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47500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1423134.91"/>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804503.8199999998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1657813.7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36721.599999999999"/>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84693.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75390.5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77544.24000000000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14125.7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28290812.990000002"/>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8007520.9900000002"/>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435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1528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4254619.37"/>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1206812.909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1825281.6600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12824375.63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21915255.19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33417451.48"/>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496135.9800000000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117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498715.2"/>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1990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282026.28999999998"/>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107163833.35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80634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16057695.62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6992116.1399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309090.8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427874.2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149430.47999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3857922.2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65903.25999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2816745.2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36975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368788.6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104689.6000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12332.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40646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879789.2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0"/>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7652666.6699999999"/>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1144634.5899999999"/>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17067296.729999997"/>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30400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2580294.9299999997"/>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657516.1700000000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1429630.57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123132.15000000001"/>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18399.99000000000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808618.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1854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95934492.670000002"/>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709900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14656650.690000001"/>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6220711.580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21134840.13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496632.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981722.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1132416.0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1775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10277289.7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11325696.9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14407196.8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4709231.189999999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67609.6200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3452081.2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3658827.030000000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16260953.33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473025.2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4438584.1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955287.43"/>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749966.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5475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27889.4200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1380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2083780.8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229173.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112100"/>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361963.9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4272653"/>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397413"/>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9845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29117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19042"/>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13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65124"/>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124886.1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43268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1300674.5"/>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0"/>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0"/>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0"/>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1198306222.3299999"/>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263880851.01999998"/>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40799651"/>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71406981.650000006"/>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70744319.670000002"/>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1179111"/>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12961138.689999999"/>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6341022"/>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82145833.319999993"/>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81440138"/>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54489221.380000003"/>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45451112.230000004"/>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16848896.5"/>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2942650"/>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112256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10197328.27"/>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50536"/>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1454708"/>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106141"/>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7919807"/>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7251363.4500000002"/>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477621797"/>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470738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16685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1775256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2579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17004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9968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38276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15213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1338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22758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27577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787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440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709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3101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14451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24872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11924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1096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6922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278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115133977.48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15668214.17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103096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921666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15582213.6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448665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429277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15130044.3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51651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465341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7160155.330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1087398.360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775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4175514.3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35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22386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190315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244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25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9438825.019999999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5072537"/>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153194724"/>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20900086"/>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1322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23191906"/>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1702687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443521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264833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91333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45833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379465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2936433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854833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654210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29500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65929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22416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64450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4833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610093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2239998"/>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0"/>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15290425.870000001"/>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100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7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2155578.2200000002"/>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1412323.31"/>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350135.41000000003"/>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841465"/>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0"/>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0"/>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779294.05"/>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79727.799999999988"/>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228310.69"/>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54290.22"/>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2896000"/>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8523.14"/>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783333.34"/>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111666.76999999999"/>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7250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74433.399999999994"/>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93364025.31000001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7691666.66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2641666.67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7105161.54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15290209.98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2207833.3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998083.26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988000"/>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339166.670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1336583.340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9151291.570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1160991.6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4110547.6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1579714.24"/>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4685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116666.66"/>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3008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16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198916.6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317333.3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3116362.6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2496533.14"/>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3125000"/>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1376295234.6500001"/>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3783272093.1699996"/>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7619948827.0100002"/>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63989392"/>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23166666"/>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16662677460.55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34868566895.52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1981482168.1299996"/>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8325624.080000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282734958.11000001"/>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1678447249.6700001"/>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574471414.91999996"/>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2833334"/>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366666"/>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333334"/>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66750002"/>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8395802"/>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16791604"/>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4943040.8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74353820.829999998"/>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0"/>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2195244"/>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181527200"/>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386759228.63999999"/>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12226967"/>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89807015.520000011"/>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1405854"/>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7237689.5499999998"/>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254872805.34000003"/>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14691133.66"/>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27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100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9897860.8200000003"/>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22361681.169999998"/>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6343880528.2799997"/>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1231244900"/>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533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0"/>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0"/>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1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335197.8499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2300056.5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1001287.169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590297.6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1072152.4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1718058.1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622044.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1069581.5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1430870.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300101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32372000.649999999"/>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0"/>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50000"/>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125000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342579"/>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208324624"/>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20000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2339579890"/>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15850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37025260.989999995"/>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33522666.060000002"/>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8349623.1600000001"/>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6916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4396463.09"/>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8536747.5999999996"/>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11319624"/>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6211008.629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10451825.289999999"/>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11946284"/>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0"/>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0"/>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2208656"/>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45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17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37965132.100000001"/>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510496.1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763566.57000000007"/>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1731401263.2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22138476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7809061.280000000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2599829.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12475251.66"/>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47144888"/>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0"/>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0"/>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38396.67"/>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0"/>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1461034952.8199999"/>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0"/>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8450000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0"/>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4550000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4958724.95"/>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0"/>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0"/>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0"/>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0"/>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193442285.99000001"/>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9706506.8000000007"/>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0"/>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1340820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994000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0"/>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380656036.16000003"/>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295164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121395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34481.07"/>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0"/>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1389158831.7800004"/>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138751101.46000001"/>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36324164.03999999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813453316.18000007"/>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525156767.78000003"/>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1018312659.3"/>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26954"/>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85515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119931459.1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12228406342.9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1666666666.6600001"/>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0"/>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0"/>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0"/>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41968672.979999997"/>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11165359.250000002"/>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0"/>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44545237"/>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104305191.31"/>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48930480"/>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9876427"/>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557086531.42999995"/>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21100980.59"/>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177297091.5"/>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38461885.079999998"/>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0"/>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22917536.34"/>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126145104"/>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341493050.99000001"/>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59135498.259999998"/>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43899474"/>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1274767.5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238044701.649999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4757920.5199999996"/>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46014875.79000000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2256830.46"/>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0"/>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12571969.97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1549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11048999.210000001"/>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4091901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0"/>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0"/>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94170815.089999989"/>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26544521"/>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0"/>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44054"/>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0"/>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15841525.340000002"/>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39906241.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414417336"/>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1625700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7269833.339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25328583.32"/>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22211666.69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2723280.84"/>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17010209.840000004"/>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57044452"/>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465000"/>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28945209.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5616666.3300000001"/>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2360532350.7600002"/>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90820653.75"/>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368192.45"/>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0"/>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11114010.34"/>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4561685.13"/>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4381264.1899999995"/>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11479212.890000001"/>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0"/>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420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0"/>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69886"/>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999339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58000000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13513296885.810001"/>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0"/>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798553"/>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2502250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4782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60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750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573334"/>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98334"/>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1500000"/>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466664"/>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566666.66"/>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0"/>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0"/>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701802.53"/>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0"/>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54995573.96"/>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216666.66"/>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1895252.9"/>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0"/>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0"/>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80387650.079999998"/>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1867898.25"/>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436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17500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10828718.76"/>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3094501.04"/>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70550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167980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91570.5"/>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39214.92"/>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2242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10800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1593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78112.5"/>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9278.34"/>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87936683.400000006"/>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0"/>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81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12465.9"/>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0"/>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0"/>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35389420.10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669127534.1299998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941864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11795352.3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374999999.98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98103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17672495.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170561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12686918.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9197501.470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11241045.8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6472770.12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17253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45020954.72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20228964.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23821353.8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9715788.96000000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075772.2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5640906.91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23668010.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8419445.39000000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40989163.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8884430.730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57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461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81100897.32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11552511.2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24859939.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9919051.42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15376733.1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18090720.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13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140110116.2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20401008.0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064230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19871672.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61933369.8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1774717.8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13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25390380.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27726227.87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3915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17268598.7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16204640.6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1770667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2260007.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2707393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31294649.6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87888113.9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4288418.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37946986.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17543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14842794.37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30204244.3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54171406.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3416505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181176446.68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6564556.36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69683983.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39953664.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10506902.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19190755.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9518636.949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3693277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7299772.7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8563663.929999999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6463874.9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36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8141240.349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1030635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1575398.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16391332.189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989872.56"/>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728496.889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240021577.34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136301746.00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0"/>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13616698.5"/>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14586546.35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14175933.3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52800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2164322.8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4987903.82"/>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37232121.249999993"/>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1395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110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206732.91"/>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6252.77"/>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0"/>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11706.96"/>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3698897.33"/>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557141.71"/>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109925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1604400.53"/>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15705776.39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33471119.25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1601552.6800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3093421.279999999"/>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217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320794.65000000002"/>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0"/>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216666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49999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41666"/>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1233329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268333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250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1283334"/>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4987803.1399999997"/>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1079600"/>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8333.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41666.67"/>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1508333.33"/>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625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125000"/>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8333333.33000000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38987.199999999997"/>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134756"/>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0"/>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0"/>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0"/>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0"/>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0"/>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0"/>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0"/>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0"/>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112403.97"/>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19564.40000000000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0"/>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0"/>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0"/>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0"/>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0"/>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0"/>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3097284.64"/>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0"/>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0"/>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3013533.68"/>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0"/>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15750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17185552.03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13550250.9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7404149.58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10949565.460000001"/>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0"/>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37736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3298099.8"/>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36556.400000000001"/>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16425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419053.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66482.5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130708.6"/>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23411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4677676.55"/>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0"/>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0"/>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39287"/>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58528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0"/>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0"/>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0"/>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0"/>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0"/>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0"/>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0"/>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0"/>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0"/>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0"/>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0"/>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4132046.82"/>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1088057.7"/>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0"/>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0"/>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0"/>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0"/>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0"/>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0"/>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0"/>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0"/>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0"/>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165204.35999999999"/>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118510"/>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0"/>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0"/>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62848.3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489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5290.67"/>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1908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4602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4230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0"/>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0"/>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0"/>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52783.94"/>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524887.6"/>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42987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1386239.01"/>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83600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12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48739.99"/>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233626.05"/>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16992"/>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0"/>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0"/>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0"/>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0"/>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1789010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6608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2124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4278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2960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3438668.21"/>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0"/>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20924468.77"/>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0"/>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23289258.970000003"/>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7337657.3600000003"/>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4386573.6099999994"/>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0"/>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11538429.869999999"/>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0"/>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1655158.27"/>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593952.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175057321.9599999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3400347.92"/>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33973846.060000002"/>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2104119.3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23010"/>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123900"/>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559390.80000000005"/>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5346046.6400000006"/>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83999.9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40592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498337.91000000003"/>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0"/>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0"/>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0"/>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0"/>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0"/>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0"/>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0"/>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0"/>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0"/>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0"/>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0"/>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0"/>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0"/>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0"/>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0"/>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0"/>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0"/>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0"/>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0"/>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0"/>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0"/>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0"/>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2307004.73999999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145000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5712121.870000000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1163325.3500000001"/>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1011935.2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5251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881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5999.97"/>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11438128"/>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0"/>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2869247.33"/>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0"/>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0"/>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0"/>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0"/>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0"/>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149872"/>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6626284.6500000004"/>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0"/>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0"/>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2881575.8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2000000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1729611.8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0"/>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27581537.379999999"/>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139810.0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0"/>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625400"/>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0"/>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0"/>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0"/>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0"/>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687876.4"/>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7119200.2699999996"/>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356577.28000000003"/>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0"/>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500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0"/>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1574535.81"/>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0"/>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0"/>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194849.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23296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0"/>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0"/>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0"/>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4703540.019999999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132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195052.9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3785584.9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236000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2607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87047.7"/>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1022232.82"/>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16195.5"/>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1032690.0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37825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233172.4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6676976.4500000002"/>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0"/>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0"/>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22834743.5"/>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43239609.96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0236589.27999999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10591478.89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72866286.56999999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46231177.50999999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6912572.66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2894074.95"/>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347823.5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3725788.0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2264158.2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3516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103622432.70999999"/>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85952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28603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104372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348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7570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95852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1082889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40057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260034"/>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19248623.34"/>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1382332"/>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50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59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641816.68000000005"/>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16633.32"/>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83366.6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166633.34"/>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666716.66"/>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0"/>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16666666"/>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8333333.3300000001"/>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0"/>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0"/>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0"/>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0"/>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2388751"/>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0"/>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21672931.260000002"/>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51659725.900000006"/>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44063760.609999999"/>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3446783.2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1654256802"/>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0"/>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28144323.34"/>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15000000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512582457.68000001"/>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25000000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107526141.56"/>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0"/>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7205930.1600000001"/>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791184.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56131664.07999999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91666.66"/>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272345069.66000003"/>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18563967.48"/>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150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664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45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125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65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3333333.34"/>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386426666.69999999"/>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105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12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1666666.66"/>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20956801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22473674247.48"/>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303229214.73000002"/>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1 - REMUNERACIONES"/>
    <s v="N"/>
    <s v="00 - N/A"/>
    <s v="10 - FONDO GENERAL"/>
    <s v="(blank)"/>
    <s v="99 - MULTIPROVINCIAL"/>
    <n v="218611202"/>
    <n v="31737694.3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2 - SOBRESUELDOS"/>
    <s v="N"/>
    <s v="00 - N/A"/>
    <s v="10 - FONDO GENERAL"/>
    <s v="(blank)"/>
    <s v="99 - MULTIPROVINCIAL"/>
    <n v="38555254"/>
    <n v="310530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0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9159169"/>
    <n v="6164853.669999999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1 - SERVICIOS BÁSICOS"/>
    <s v="N"/>
    <s v="00 - N/A"/>
    <s v="10 - FONDO GENERAL"/>
    <s v="(blank)"/>
    <s v="99 - MULTIPROVINCIAL"/>
    <n v="20258564"/>
    <n v="3125882.179999999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59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16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30 - FONDOS PROPIOS"/>
    <s v="(blank)"/>
    <s v="99 - MULTIPROVINCIAL"/>
    <n v="649794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10 - FONDO GENERAL"/>
    <s v="(blank)"/>
    <s v="99 - MULTIPROVINCIAL"/>
    <n v="2562092"/>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30 - FONDOS PROPIOS"/>
    <s v="(blank)"/>
    <s v="99 - MULTIPROVINCIAL"/>
    <n v="711175"/>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10 - FONDO GENERAL"/>
    <s v="(blank)"/>
    <s v="99 - MULTIPROVINCIAL"/>
    <n v="17276000"/>
    <n v="6602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30 - FONDOS PROPIOS"/>
    <s v="(blank)"/>
    <s v="99 - MULTIPROVINCIAL"/>
    <n v="158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6 - SEGUROS"/>
    <s v="N"/>
    <s v="00 - N/A"/>
    <s v="10 - FONDO GENERAL"/>
    <s v="(blank)"/>
    <s v="99 - MULTIPROVINCIAL"/>
    <n v="25476000"/>
    <n v="4111367.880000000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0391186"/>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6552711"/>
    <n v="362114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363537"/>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848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5322047"/>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380800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743179"/>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10 - FONDO GENERAL"/>
    <s v="(blank)"/>
    <s v="99 - MULTIPROVINCIAL"/>
    <n v="11365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30 - FONDOS PROPIOS"/>
    <s v="(blank)"/>
    <s v="99 - MULTIPROVINCIAL"/>
    <n v="3337956"/>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10 - FONDO GENERAL"/>
    <s v="(blank)"/>
    <s v="99 - MULTIPROVINCIAL"/>
    <n v="89204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30 - FONDOS PROPIOS"/>
    <s v="(blank)"/>
    <s v="99 - MULTIPROVINCIAL"/>
    <n v="14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5 - CUERO, CAUCHO Y PLÁSTICO"/>
    <s v="N"/>
    <s v="00 - N/A"/>
    <s v="10 - FONDO GENERAL"/>
    <s v="(blank)"/>
    <s v="99 - MULTIPROVINCIAL"/>
    <n v="110308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622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7646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1509847"/>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10 - FONDO GENERAL"/>
    <s v="(blank)"/>
    <s v="99 - MULTIPROVINCIAL"/>
    <n v="3194586"/>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30 - FONDOS PROPIOS"/>
    <s v="(blank)"/>
    <s v="99 - MULTIPROVINCIAL"/>
    <n v="161303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741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7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9 - PRODUCTOS Y ÚTILES VARIOS"/>
    <s v="N"/>
    <s v="00 - N/A"/>
    <s v="10 - FONDO GENERAL"/>
    <s v="(blank)"/>
    <s v="99 - MULTIPROVINCIAL"/>
    <n v="5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1 - REMUNERACIONES"/>
    <s v="N"/>
    <s v="00 - N/A"/>
    <s v="10 - FONDO GENERAL"/>
    <s v="(blank)"/>
    <s v="99 - MULTIPROVINCIAL"/>
    <n v="38877632"/>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2 - SOBRESUELDOS"/>
    <s v="N"/>
    <s v="00 - N/A"/>
    <s v="10 - FONDO GENERAL"/>
    <s v="(blank)"/>
    <s v="99 - MULTIPROVINCIAL"/>
    <n v="23954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5 - CONTRIBUCIONES A LA SEGURIDAD SOCIAL"/>
    <s v="N"/>
    <s v="00 - N/A"/>
    <s v="10 - FONDO GENERAL"/>
    <s v="(blank)"/>
    <s v="99 - MULTIPROVINCIAL"/>
    <n v="5573718"/>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1 - SERVICIOS BÁSICOS"/>
    <s v="N"/>
    <s v="00 - N/A"/>
    <s v="10 - FONDO GENERAL"/>
    <s v="(blank)"/>
    <s v="99 - MULTIPROVINCIAL"/>
    <n v="29282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2 - PUBLICIDAD, IMPRESIÓN Y ENCUADERNACIÓN"/>
    <s v="N"/>
    <s v="00 - N/A"/>
    <s v="10 - FONDO GENERAL"/>
    <s v="(blank)"/>
    <s v="99 - MULTIPROVINCIAL"/>
    <n v="2355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4 - TRANSPORTE Y ALMACENAJE"/>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5 - ALQUILERES Y RENTAS"/>
    <s v="N"/>
    <s v="00 - N/A"/>
    <s v="10 - FONDO GENERAL"/>
    <s v="(blank)"/>
    <s v="99 - MULTIPROVINCIAL"/>
    <n v="1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6 - SEGUROS"/>
    <s v="N"/>
    <s v="00 - N/A"/>
    <s v="10 - FONDO GENERAL"/>
    <s v="(blank)"/>
    <s v="99 - MULTIPROVINCIAL"/>
    <n v="2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29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8 - OTROS SERVICIOS NO INCLUIDOS EN CONCEPTOS ANTERIORES"/>
    <s v="N"/>
    <s v="00 - N/A"/>
    <s v="10 - FONDO GENERAL"/>
    <s v="(blank)"/>
    <s v="99 - MULTIPROVINCIAL"/>
    <n v="3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9 - OTRAS CONTRATACIONES DE SERVICIOS"/>
    <s v="N"/>
    <s v="00 - N/A"/>
    <s v="10 - FONDO GENERAL"/>
    <s v="(blank)"/>
    <s v="99 - MULTIPROVINCIAL"/>
    <n v="14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1 - ALIMENTOS Y PRODUCTOS AGROFORESTALES"/>
    <s v="N"/>
    <s v="00 - N/A"/>
    <s v="10 - FONDO GENERAL"/>
    <s v="(blank)"/>
    <s v="99 - MULTIPROVINCIAL"/>
    <n v="19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2 - TEXTILES Y VESTUARIOS"/>
    <s v="N"/>
    <s v="00 - N/A"/>
    <s v="10 - FONDO GENERAL"/>
    <s v="(blank)"/>
    <s v="99 - MULTIPROVINCIAL"/>
    <n v="919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3 - PAPEL, CARTÓN E IMPRESOS"/>
    <s v="N"/>
    <s v="00 - N/A"/>
    <s v="10 - FONDO GENERAL"/>
    <s v="(blank)"/>
    <s v="99 - MULTIPROVINCIAL"/>
    <n v="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5 - CUERO, CAUCHO Y PLÁSTICO"/>
    <s v="N"/>
    <s v="00 - N/A"/>
    <s v="10 - FONDO GENERAL"/>
    <s v="(blank)"/>
    <s v="99 - MULTIPROVINCIAL"/>
    <n v="53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6 - PRODUCTOS DE MINERALES, METÁLICOS Y NO METÁLICOS"/>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7 - COMBUSTIBLES, LUBRICANTES, PRODUCTOS QUÍMICOS Y CONEXOS"/>
    <s v="N"/>
    <s v="00 - N/A"/>
    <s v="10 - FONDO GENERAL"/>
    <s v="(blank)"/>
    <s v="99 - MULTIPROVINCIAL"/>
    <n v="1098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9 - PRODUCTOS Y ÚTILES VARIOS"/>
    <s v="N"/>
    <s v="00 - N/A"/>
    <s v="10 - FONDO GENERAL"/>
    <s v="(blank)"/>
    <s v="99 - MULTIPROVINCIAL"/>
    <n v="345493"/>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1255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5 - ALQUILERES Y RENTA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18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52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2 - TEXTILES Y VESTUARIOS"/>
    <s v="N"/>
    <s v="00 - N/A"/>
    <s v="10 - FONDO GENERAL"/>
    <s v="(blank)"/>
    <s v="99 - MULTIPROVINCIAL"/>
    <n v="4035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3 - PAPEL, CARTÓN E IMPRESO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5 - CUERO, CAUCHO Y PLÁSTICO"/>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5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9 - PRODUCTOS Y ÚTILES VARIOS"/>
    <s v="N"/>
    <s v="00 - N/A"/>
    <s v="10 - FONDO GENERAL"/>
    <s v="(blank)"/>
    <s v="99 - MULTIPROVINCIAL"/>
    <n v="3718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1 - REMUNERACIONES"/>
    <s v="N"/>
    <s v="00 - N/A"/>
    <s v="30 - FONDOS PROPIOS"/>
    <s v="(blank)"/>
    <s v="99 - MULTIPROVINCIAL"/>
    <n v="480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2 - SOBRESUELDOS"/>
    <s v="N"/>
    <s v="00 - N/A"/>
    <s v="30 - FONDOS PROPIOS"/>
    <s v="(blank)"/>
    <s v="99 - MULTIPROVINCIAL"/>
    <n v="16045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3 - DIETAS Y GASTOS DE REPRESENTACIÓN"/>
    <s v="N"/>
    <s v="00 - N/A"/>
    <s v="30 - FONDOS PROPIOS"/>
    <s v="(blank)"/>
    <s v="99 - MULTIPROVINCIAL"/>
    <n v="186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4 - GRATIFICACIONES Y BONIFICACIONES"/>
    <s v="N"/>
    <s v="00 - N/A"/>
    <s v="30 - FONDOS PROPIOS"/>
    <s v="(blank)"/>
    <s v="99 - MULTIPROVINCIAL"/>
    <n v="67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5 - CONTRIBUCIONES A LA SEGURIDAD SOCIAL"/>
    <s v="N"/>
    <s v="00 - N/A"/>
    <s v="30 - FONDOS PROPIOS"/>
    <s v="(blank)"/>
    <s v="99 - MULTIPROVINCIAL"/>
    <n v="78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1 - SERVICIOS BÁSICOS"/>
    <s v="N"/>
    <s v="00 - N/A"/>
    <s v="30 - FONDOS PROPIOS"/>
    <s v="(blank)"/>
    <s v="99 - MULTIPROVINCIAL"/>
    <n v="15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2 - PUBLICIDAD, IMPRESIÓN Y ENCUADERNACIÓN"/>
    <s v="N"/>
    <s v="00 - N/A"/>
    <s v="30 - FONDOS PROPIOS"/>
    <s v="(blank)"/>
    <s v="99 - MULTIPROVINCIAL"/>
    <n v="47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3 - VIÁTICOS"/>
    <s v="N"/>
    <s v="00 - N/A"/>
    <s v="30 - FONDOS PROPIOS"/>
    <s v="(blank)"/>
    <s v="99 - MULTIPROVINCIAL"/>
    <n v="12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4 - TRANSPORTE Y ALMACENAJE"/>
    <s v="N"/>
    <s v="00 - N/A"/>
    <s v="30 - FONDOS PROPIOS"/>
    <s v="(blank)"/>
    <s v="99 - MULTIPROVINCIAL"/>
    <n v="645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5 - ALQUILERES Y RENTAS"/>
    <s v="N"/>
    <s v="00 - N/A"/>
    <s v="30 - FONDOS PROPIOS"/>
    <s v="(blank)"/>
    <s v="99 - MULTIPROVINCIAL"/>
    <n v="16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6 - SEGUROS"/>
    <s v="N"/>
    <s v="00 - N/A"/>
    <s v="30 - FONDOS PROPIOS"/>
    <s v="(blank)"/>
    <s v="99 - MULTIPROVINCIAL"/>
    <n v="20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7 - SERVICIOS DE CONSERVACIÓN, REPARACIONES MENORES E INSTALACIONES TEMPORALES"/>
    <s v="N"/>
    <s v="00 - N/A"/>
    <s v="30 - FONDOS PROPIOS"/>
    <s v="(blank)"/>
    <s v="99 - MULTIPROVINCIAL"/>
    <n v="1782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18621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9 - OTRAS CONTRATACIONES DE SERVICIOS"/>
    <s v="N"/>
    <s v="00 - N/A"/>
    <s v="30 - FONDOS PROPIOS"/>
    <s v="(blank)"/>
    <s v="99 - MULTIPROVINCIAL"/>
    <n v="254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1 - ALIMENTOS Y PRODUCTOS AGROFORESTALES"/>
    <s v="N"/>
    <s v="00 - N/A"/>
    <s v="30 - FONDOS PROPIOS"/>
    <s v="(blank)"/>
    <s v="99 - MULTIPROVINCIAL"/>
    <n v="212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2 - TEXTILES Y VESTUARIOS"/>
    <s v="N"/>
    <s v="00 - N/A"/>
    <s v="30 - FONDOS PROPIOS"/>
    <s v="(blank)"/>
    <s v="99 - MULTIPROVINCIAL"/>
    <n v="9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3 - PAPEL, CARTÓN E IMPRESOS"/>
    <s v="N"/>
    <s v="00 - N/A"/>
    <s v="30 - FONDOS PROPIOS"/>
    <s v="(blank)"/>
    <s v="99 - MULTIPROVINCIAL"/>
    <n v="1685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5 - CUERO, CAUCHO Y PLÁSTICO"/>
    <s v="N"/>
    <s v="00 - N/A"/>
    <s v="30 - FONDOS PROPIOS"/>
    <s v="(blank)"/>
    <s v="99 - MULTIPROVINCIAL"/>
    <n v="55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6 - PRODUCTOS DE MINERALES, METÁLICOS Y NO METÁLICOS"/>
    <s v="N"/>
    <s v="00 - N/A"/>
    <s v="30 - FONDOS PROPIOS"/>
    <s v="(blank)"/>
    <s v="99 - MULTIPROVINCIAL"/>
    <n v="20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7 - COMBUSTIBLES, LUBRICANTES, PRODUCTOS QUÍMICOS Y CONEXOS"/>
    <s v="N"/>
    <s v="00 - N/A"/>
    <s v="30 - FONDOS PROPIOS"/>
    <s v="(blank)"/>
    <s v="99 - MULTIPROVINCIAL"/>
    <n v="1418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9 - PRODUCTOS Y ÚTILES VARIOS"/>
    <s v="N"/>
    <s v="00 - N/A"/>
    <s v="30 - FONDOS PROPIOS"/>
    <s v="(blank)"/>
    <s v="99 - MULTIPROVINCIAL"/>
    <n v="600000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1 - REMUNERACIONES"/>
    <s v="N"/>
    <s v="00 - N/A"/>
    <s v="10 - FONDO GENERAL"/>
    <s v="(blank)"/>
    <s v="99 - MULTIPROVINCIAL"/>
    <n v="120604074"/>
    <n v="17407691.93"/>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10 - FONDO GENERAL"/>
    <s v="(blank)"/>
    <s v="99 - MULTIPROVINCIAL"/>
    <n v="30586041"/>
    <n v="1466318.33"/>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5 - CONTRIBUCIONES A LA SEGURIDAD SOCIAL"/>
    <s v="N"/>
    <s v="00 - N/A"/>
    <s v="10 - FONDO GENERAL"/>
    <s v="(blank)"/>
    <s v="99 - MULTIPROVINCIAL"/>
    <n v="16597617"/>
    <n v="2671930.5300000003"/>
  </r>
  <r>
    <s v="2025"/>
    <x v="1"/>
    <x v="0"/>
    <x v="0"/>
    <x v="0"/>
    <s v="9 - N/A - Instituciones públicas descentralizadas y autónomas no financieras"/>
    <s v="5109 - DEFENSA CIVIL"/>
    <s v="0001 - DEFENSA CIVIL"/>
    <s v="3 - PROTECCIÓN DEL MEDIO AMBIENTE"/>
    <s v="3.3 - Cambio Climático"/>
    <s v="3.3.01 - Mixtos"/>
    <s v="2.2 - CONTRATACIÓN DE SERVICIOS"/>
    <s v="2.2.1 - SERVICIOS BÁSICOS"/>
    <s v="N"/>
    <s v="00 - N/A"/>
    <s v="10 - FONDO GENERAL"/>
    <s v="(blank)"/>
    <s v="99 - MULTIPROVINCIAL"/>
    <n v="15750000"/>
    <n v="2625340"/>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10 - FONDO GENERAL"/>
    <s v="(blank)"/>
    <s v="99 - MULTIPROVINCIAL"/>
    <n v="400000"/>
    <n v="47200"/>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10 - FONDO GENERAL"/>
    <s v="(blank)"/>
    <s v="99 - MULTIPROVINCIAL"/>
    <n v="500000"/>
    <n v="2817250"/>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30 - FONDOS PROPIOS"/>
    <s v="(blank)"/>
    <s v="99 - MULTIPROVINCIAL"/>
    <n v="0"/>
    <n v="1081750"/>
  </r>
  <r>
    <s v="2025"/>
    <x v="1"/>
    <x v="0"/>
    <x v="0"/>
    <x v="0"/>
    <s v="9 - N/A - Instituciones públicas descentralizadas y autónomas no financieras"/>
    <s v="5109 - DEFENSA CIVIL"/>
    <s v="0001 - DEFENSA CIVIL"/>
    <s v="3 - PROTECCIÓN DEL MEDIO AMBIENTE"/>
    <s v="3.3 - Cambio Climático"/>
    <s v="3.3.01 - Mixtos"/>
    <s v="2.2 - CONTRATACIÓN DE SERVICIOS"/>
    <s v="2.2.4 - TRANSPORTE Y ALMACENAJE"/>
    <s v="N"/>
    <s v="00 - N/A"/>
    <s v="10 - FONDO GENERAL"/>
    <s v="(blank)"/>
    <s v="99 - MULTIPROVINCIAL"/>
    <n v="3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10 - FONDO GENERAL"/>
    <s v="(blank)"/>
    <s v="99 - MULTIPROVINCIAL"/>
    <n v="235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6 - SEGUROS"/>
    <s v="N"/>
    <s v="00 - N/A"/>
    <s v="10 - FONDO GENERAL"/>
    <s v="(blank)"/>
    <s v="99 - MULTIPROVINCIAL"/>
    <n v="600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10 - FONDO GENERAL"/>
    <s v="(blank)"/>
    <s v="99 - MULTIPROVINCIAL"/>
    <n v="125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8 - OTROS SERVICIOS NO INCLUIDOS EN CONCEPTOS ANTERIORES"/>
    <s v="N"/>
    <s v="00 - N/A"/>
    <s v="10 - FONDO GENERAL"/>
    <s v="(blank)"/>
    <s v="99 - MULTIPROVINCIAL"/>
    <n v="1145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10 - FONDO GENERAL"/>
    <s v="(blank)"/>
    <s v="99 - MULTIPROVINCIAL"/>
    <n v="70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10 - FONDO GENERAL"/>
    <s v="(blank)"/>
    <s v="99 - MULTIPROVINCIAL"/>
    <n v="6400000"/>
    <n v="799800"/>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30 - FONDOS PROPIOS"/>
    <s v="(blank)"/>
    <s v="99 - MULTIPROVINCIAL"/>
    <n v="0"/>
    <n v="324.5"/>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10 - FONDO GENERAL"/>
    <s v="(blank)"/>
    <s v="99 - MULTIPROVINCIAL"/>
    <n v="65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30 - FONDOS PROPIOS"/>
    <s v="(blank)"/>
    <s v="99 - MULTIPROVINCIAL"/>
    <n v="0"/>
    <n v="74163"/>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10 - FONDO GENERAL"/>
    <s v="(blank)"/>
    <s v="99 - MULTIPROVINCIAL"/>
    <n v="65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30 - FONDOS PROPIOS"/>
    <s v="(blank)"/>
    <s v="99 - MULTIPROVINCIAL"/>
    <n v="0"/>
    <n v="244078.72"/>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10 - FONDO GENERAL"/>
    <s v="(blank)"/>
    <s v="99 - MULTIPROVINCIAL"/>
    <n v="50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10 - FONDO GENERAL"/>
    <s v="(blank)"/>
    <s v="99 - MULTIPROVINCIAL"/>
    <n v="619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10 - FONDO GENERAL"/>
    <s v="(blank)"/>
    <s v="99 - MULTIPROVINCIAL"/>
    <n v="9995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30 - FONDOS PROPIOS"/>
    <s v="(blank)"/>
    <s v="99 - MULTIPROVINCIAL"/>
    <n v="0"/>
    <n v="230000"/>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10 - FONDO GENERAL"/>
    <s v="(blank)"/>
    <s v="99 - MULTIPROVINCIAL"/>
    <n v="1565000"/>
    <n v="31624"/>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30 - FONDOS PROPIOS"/>
    <s v="(blank)"/>
    <s v="99 - MULTIPROVINCIAL"/>
    <n v="0"/>
    <n v="39229.500000000007"/>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1 - REMUNERACIONES"/>
    <s v="N"/>
    <s v="00 - N/A"/>
    <s v="10 - FONDO GENERAL"/>
    <s v="(blank)"/>
    <s v="99 - MULTIPROVINCIAL"/>
    <n v="3545750"/>
    <n v="536844.02"/>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2 - SOBRESUELDOS"/>
    <s v="N"/>
    <s v="00 - N/A"/>
    <s v="10 - FONDO GENERAL"/>
    <s v="(blank)"/>
    <s v="99 - MULTIPROVINCIAL"/>
    <n v="5455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5 - CONTRIBUCIONES A LA SEGURIDAD SOCIAL"/>
    <s v="N"/>
    <s v="00 - N/A"/>
    <s v="10 - FONDO GENERAL"/>
    <s v="(blank)"/>
    <s v="99 - MULTIPROVINCIAL"/>
    <n v="503715"/>
    <n v="82620.3"/>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2 - CONTRATACIÓN DE SERVICIOS"/>
    <s v="2.2.1 - SERVICIOS BÁSICOS"/>
    <s v="N"/>
    <s v="00 - N/A"/>
    <s v="10 - FONDO GENERAL"/>
    <s v="(blank)"/>
    <s v="99 - MULTIPROVINCIAL"/>
    <n v="38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1 - ALIMENTOS Y PRODUCTOS AGROFORESTALES"/>
    <s v="N"/>
    <s v="00 - N/A"/>
    <s v="10 - FONDO GENERAL"/>
    <s v="(blank)"/>
    <s v="99 - MULTIPROVINCIAL"/>
    <n v="5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139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1 - REMUNERACIONES"/>
    <s v="N"/>
    <s v="00 - N/A"/>
    <s v="10 - FONDO GENERAL"/>
    <s v="(blank)"/>
    <s v="99 - MULTIPROVINCIAL"/>
    <n v="775668863"/>
    <n v="113859267.84"/>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5 - CONTRIBUCIONES A LA SEGURIDAD SOCIAL"/>
    <s v="N"/>
    <s v="00 - N/A"/>
    <s v="10 - FONDO GENERAL"/>
    <s v="(blank)"/>
    <s v="99 - MULTIPROVINCIAL"/>
    <n v="107471897"/>
    <n v="17456846.11999999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1 - SERVICIOS BÁSICOS"/>
    <s v="N"/>
    <s v="00 - N/A"/>
    <s v="10 - FONDO GENERAL"/>
    <s v="(blank)"/>
    <s v="99 - MULTIPROVINCIAL"/>
    <n v="87269146"/>
    <n v="1079806.58"/>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2 - PUBLICIDAD, IMPRESIÓN Y ENCUADERNACIÓN"/>
    <s v="N"/>
    <s v="00 - N/A"/>
    <s v="10 - FONDO GENERAL"/>
    <s v="(blank)"/>
    <s v="99 - MULTIPROVINCIAL"/>
    <n v="926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3 - VIÁTICOS"/>
    <s v="N"/>
    <s v="00 - N/A"/>
    <s v="10 - FONDO GENERAL"/>
    <s v="(blank)"/>
    <s v="99 - MULTIPROVINCIAL"/>
    <n v="13987970"/>
    <n v="7062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4 - TRANSPORTE Y ALMACENAJE"/>
    <s v="N"/>
    <s v="00 - N/A"/>
    <s v="10 - FONDO GENERAL"/>
    <s v="(blank)"/>
    <s v="99 - MULTIPROVINCIAL"/>
    <n v="18846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5 - ALQUILERES Y RENTAS"/>
    <s v="N"/>
    <s v="00 - N/A"/>
    <s v="10 - FONDO GENERAL"/>
    <s v="(blank)"/>
    <s v="99 - MULTIPROVINCIAL"/>
    <n v="1490106"/>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6 - SEGUROS"/>
    <s v="N"/>
    <s v="00 - N/A"/>
    <s v="10 - FONDO GENERAL"/>
    <s v="(blank)"/>
    <s v="99 - MULTIPROVINCIAL"/>
    <n v="600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7560000"/>
    <n v="376986.4"/>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8 - OTROS SERVICIOS NO INCLUIDOS EN CONCEPTOS ANTERIORES"/>
    <s v="N"/>
    <s v="00 - N/A"/>
    <s v="10 - FONDO GENERAL"/>
    <s v="(blank)"/>
    <s v="99 - MULTIPROVINCIAL"/>
    <n v="198152008"/>
    <n v="6375545.5999999996"/>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9 - OTRAS CONTRATACIONES DE SERVICIOS"/>
    <s v="N"/>
    <s v="00 - N/A"/>
    <s v="10 - FONDO GENERAL"/>
    <s v="(blank)"/>
    <s v="99 - MULTIPROVINCIAL"/>
    <n v="7000000"/>
    <n v="971556.3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1 - ALIMENTOS Y PRODUCTOS AGROFORESTALES"/>
    <s v="N"/>
    <s v="00 - N/A"/>
    <s v="10 - FONDO GENERAL"/>
    <s v="(blank)"/>
    <s v="99 - MULTIPROVINCIAL"/>
    <n v="3112745"/>
    <n v="90125"/>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2 - TEXTILES Y VESTUARIOS"/>
    <s v="N"/>
    <s v="00 - N/A"/>
    <s v="10 - FONDO GENERAL"/>
    <s v="(blank)"/>
    <s v="99 - MULTIPROVINCIAL"/>
    <n v="16075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3 - PAPEL, CARTÓN E IMPRESOS"/>
    <s v="N"/>
    <s v="00 - N/A"/>
    <s v="10 - FONDO GENERAL"/>
    <s v="(blank)"/>
    <s v="99 - MULTIPROVINCIAL"/>
    <n v="3060212"/>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4 - PRODUCTOS FARMACÉUTICOS"/>
    <s v="N"/>
    <s v="00 - N/A"/>
    <s v="10 - FONDO GENERAL"/>
    <s v="(blank)"/>
    <s v="99 - MULTIPROVINCIAL"/>
    <n v="18979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5 - CUERO, CAUCHO Y PLÁSTICO"/>
    <s v="N"/>
    <s v="00 - N/A"/>
    <s v="10 - FONDO GENERAL"/>
    <s v="(blank)"/>
    <s v="99 - MULTIPROVINCIAL"/>
    <n v="425709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6 - PRODUCTOS DE MINERALES, METÁLICOS Y NO METÁLICOS"/>
    <s v="N"/>
    <s v="00 - N/A"/>
    <s v="10 - FONDO GENERAL"/>
    <s v="(blank)"/>
    <s v="99 - MULTIPROVINCIAL"/>
    <n v="232384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7 - COMBUSTIBLES, LUBRICANTES, PRODUCTOS QUÍMICOS Y CONEXOS"/>
    <s v="N"/>
    <s v="00 - N/A"/>
    <s v="10 - FONDO GENERAL"/>
    <s v="(blank)"/>
    <s v="99 - MULTIPROVINCIAL"/>
    <n v="5448864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9 - PRODUCTOS Y ÚTILES VARIOS"/>
    <s v="N"/>
    <s v="00 - N/A"/>
    <s v="10 - FONDO GENERAL"/>
    <s v="(blank)"/>
    <s v="99 - MULTIPROVINCIAL"/>
    <n v="5822521"/>
    <n v="130850.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1 - REMUNERACIONES"/>
    <s v="N"/>
    <s v="00 - N/A"/>
    <s v="10 - FONDO GENERAL"/>
    <s v="(blank)"/>
    <s v="01 - DISTRITO NACIONAL"/>
    <n v="356769453"/>
    <n v="51431987.700000003"/>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2 - SOBRESUELDOS"/>
    <s v="N"/>
    <s v="00 - N/A"/>
    <s v="10 - FONDO GENERAL"/>
    <s v="(blank)"/>
    <s v="01 - DISTRITO NACIONAL"/>
    <n v="116506000"/>
    <n v="2521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3 - DIETAS Y GASTOS DE REPRESENTACIÓN"/>
    <s v="N"/>
    <s v="00 - N/A"/>
    <s v="10 - FONDO GENERAL"/>
    <s v="(blank)"/>
    <s v="01 - DISTRITO NACIONAL"/>
    <n v="3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01 - DISTRITO NACIONAL"/>
    <n v="170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01 - DISTRITO NACIONAL"/>
    <n v="46283764"/>
    <n v="7850290.299999999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1 - SERVICIOS BÁSICOS"/>
    <s v="N"/>
    <s v="00 - N/A"/>
    <s v="10 - FONDO GENERAL"/>
    <s v="(blank)"/>
    <s v="01 - DISTRITO NACIONAL"/>
    <n v="17172500"/>
    <n v="10972601.689999999"/>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01 - DISTRITO NACIONAL"/>
    <n v="18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3 - VIÁTICOS"/>
    <s v="N"/>
    <s v="00 - N/A"/>
    <s v="10 - FONDO GENERAL"/>
    <s v="(blank)"/>
    <s v="01 - DISTRITO NACIONAL"/>
    <n v="2250000"/>
    <n v="93565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4 - TRANSPORTE Y ALMACENAJE"/>
    <s v="N"/>
    <s v="00 - N/A"/>
    <s v="10 - FONDO GENERAL"/>
    <s v="(blank)"/>
    <s v="01 - DISTRITO NACIONAL"/>
    <n v="850000"/>
    <n v="300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5 - ALQUILERES Y RENTAS"/>
    <s v="N"/>
    <s v="00 - N/A"/>
    <s v="10 - FONDO GENERAL"/>
    <s v="(blank)"/>
    <s v="01 - DISTRITO NACIONAL"/>
    <n v="13150000"/>
    <n v="1820786.9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6 - SEGUROS"/>
    <s v="N"/>
    <s v="00 - N/A"/>
    <s v="10 - FONDO GENERAL"/>
    <s v="(blank)"/>
    <s v="01 - DISTRITO NACIONAL"/>
    <n v="14436800"/>
    <n v="1806790.14000000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01 - DISTRITO NACIONAL"/>
    <n v="3075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01 - DISTRITO NACIONAL"/>
    <n v="2356000"/>
    <n v="358804.95999999996"/>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01 - DISTRITO NACIONAL"/>
    <n v="15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01 - DISTRITO NACIONAL"/>
    <n v="1500000"/>
    <n v="135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2 - TEXTILES Y VESTUARIOS"/>
    <s v="N"/>
    <s v="00 - N/A"/>
    <s v="10 - FONDO GENERAL"/>
    <s v="(blank)"/>
    <s v="01 - DISTRITO NACIONAL"/>
    <n v="1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3 - PAPEL, CARTÓN E IMPRESOS"/>
    <s v="N"/>
    <s v="00 - N/A"/>
    <s v="10 - FONDO GENERAL"/>
    <s v="(blank)"/>
    <s v="01 - DISTRITO NACIONAL"/>
    <n v="271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4 - PRODUCTOS FARMACÉUTICOS"/>
    <s v="N"/>
    <s v="00 - N/A"/>
    <s v="10 - FONDO GENERAL"/>
    <s v="(blank)"/>
    <s v="01 - DISTRITO NACIONAL"/>
    <n v="3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5 - CUERO, CAUCHO Y PLÁSTICO"/>
    <s v="N"/>
    <s v="00 - N/A"/>
    <s v="10 - FONDO GENERAL"/>
    <s v="(blank)"/>
    <s v="01 - DISTRITO NACIONAL"/>
    <n v="272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01 - DISTRITO NACIONAL"/>
    <n v="5862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01 - DISTRITO NACIONAL"/>
    <n v="10260894"/>
    <n v="2391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9 - PRODUCTOS Y ÚTILES VARIOS"/>
    <s v="N"/>
    <s v="00 - N/A"/>
    <s v="10 - FONDO GENERAL"/>
    <s v="(blank)"/>
    <s v="01 - DISTRITO NACIONAL"/>
    <n v="3646477"/>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10 - FONDO GENERAL"/>
    <s v="(blank)"/>
    <s v="99 - MULTIPROVINCIAL"/>
    <n v="35629000"/>
    <n v="530190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10 - FONDO GENERAL"/>
    <s v="(blank)"/>
    <s v="99 - MULTIPROVINCIAL"/>
    <n v="8282971"/>
    <n v="18460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30 - FONDOS PROPIOS"/>
    <s v="(blank)"/>
    <s v="99 - MULTIPROVINCIAL"/>
    <n v="6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5 - CONTRIBUCIONES A LA SEGURIDAD SOCIAL"/>
    <s v="N"/>
    <s v="00 - N/A"/>
    <s v="10 - FONDO GENERAL"/>
    <s v="(blank)"/>
    <s v="99 - MULTIPROVINCIAL"/>
    <n v="4978029"/>
    <n v="803456.52000000014"/>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1 - SERVICIOS BÁSICOS"/>
    <s v="N"/>
    <s v="00 - N/A"/>
    <s v="30 - FONDOS PROPIOS"/>
    <s v="(blank)"/>
    <s v="99 - MULTIPROVINCIAL"/>
    <n v="3162120"/>
    <n v="397673.70999999996"/>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30 - FONDOS PROPIOS"/>
    <s v="(blank)"/>
    <s v="99 - MULTIPROVINCIAL"/>
    <n v="7680000"/>
    <n v="1275464.89999999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30 - FONDOS PROPIOS"/>
    <s v="(blank)"/>
    <s v="99 - MULTIPROVINCIAL"/>
    <n v="5520000"/>
    <n v="885191.76"/>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35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10 - FONDO GENERAL"/>
    <s v="(blank)"/>
    <s v="99 - MULTIPROVINCIAL"/>
    <n v="1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9 - OTRAS CONTRATACIONES DE SERVICIOS"/>
    <s v="N"/>
    <s v="00 - N/A"/>
    <s v="30 - FONDOS PROPIOS"/>
    <s v="(blank)"/>
    <s v="99 - MULTIPROVINCIAL"/>
    <n v="203376"/>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1 - ALIMENTOS Y PRODUCTOS AGROFORESTALES"/>
    <s v="N"/>
    <s v="00 - N/A"/>
    <s v="30 - FONDOS PROPIOS"/>
    <s v="(blank)"/>
    <s v="99 - MULTIPROVINCIAL"/>
    <n v="2160000"/>
    <n v="169606.35"/>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10 - FONDO GENERAL"/>
    <s v="(blank)"/>
    <s v="99 - MULTIPROVINCIAL"/>
    <n v="1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7 - COMBUSTIBLES, LUBRICANTES, PRODUCTOS QUÍMICOS Y CONEXOS"/>
    <s v="N"/>
    <s v="00 - N/A"/>
    <s v="30 - FONDOS PROPIOS"/>
    <s v="(blank)"/>
    <s v="99 - MULTIPROVINCIAL"/>
    <n v="245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9 - PRODUCTOS Y ÚTILES VARIOS"/>
    <s v="N"/>
    <s v="00 - N/A"/>
    <s v="30 - FONDOS PROPIOS"/>
    <s v="(blank)"/>
    <s v="99 - MULTIPROVINCIAL"/>
    <n v="8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N"/>
    <s v="00 - N/A"/>
    <s v="10 - FONDO GENERAL"/>
    <s v="(blank)"/>
    <s v="99 - MULTIPROVINCIAL"/>
    <n v="1292556106"/>
    <n v="97244639.2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N"/>
    <s v="00 - N/A"/>
    <s v="10 - FONDO GENERAL"/>
    <s v="(blank)"/>
    <s v="99 - MULTIPROVINCIAL"/>
    <n v="168043546"/>
    <n v="1643916.8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N"/>
    <s v="00 - N/A"/>
    <s v="10 - FONDO GENERAL"/>
    <s v="(blank)"/>
    <s v="99 - MULTIPROVINCIAL"/>
    <n v="166213531"/>
    <n v="12537125.34"/>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1 - SERVICIOS BÁSICOS"/>
    <s v="N"/>
    <s v="00 - N/A"/>
    <s v="10 - FONDO GENERAL"/>
    <s v="(blank)"/>
    <s v="99 - MULTIPROVINCIAL"/>
    <n v="641418325"/>
    <n v="37774547.65999999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N"/>
    <s v="00 - N/A"/>
    <s v="10 - FONDO GENERAL"/>
    <s v="(blank)"/>
    <s v="99 - MULTIPROVINCIAL"/>
    <n v="298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10 - FONDO GENERAL"/>
    <s v="(blank)"/>
    <s v="99 - MULTIPROVINCIAL"/>
    <n v="4003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6 - SEGUROS"/>
    <s v="N"/>
    <s v="00 - N/A"/>
    <s v="10 - FONDO GENERAL"/>
    <s v="(blank)"/>
    <s v="99 - MULTIPROVINCIAL"/>
    <n v="600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10 - FONDO GENERAL"/>
    <s v="(blank)"/>
    <s v="99 - MULTIPROVINCIAL"/>
    <n v="299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blank)"/>
    <s v="99 - MULTIPROVINCIAL"/>
    <n v="13137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N"/>
    <s v="00 - N/A"/>
    <s v="10 - FONDO GENERAL"/>
    <s v="(blank)"/>
    <s v="99 - MULTIPROVINCIAL"/>
    <n v="105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1 - ALIMENTOS Y PRODUCTOS AGROFORESTALES"/>
    <s v="N"/>
    <s v="00 - N/A"/>
    <s v="10 - FONDO GENERAL"/>
    <s v="(blank)"/>
    <s v="99 - MULTIPROVINCIAL"/>
    <n v="275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2 - TEXTILES Y VESTUARIOS"/>
    <s v="N"/>
    <s v="00 - N/A"/>
    <s v="10 - FONDO GENERAL"/>
    <s v="(blank)"/>
    <s v="99 - MULTIPROVINCIAL"/>
    <n v="675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N"/>
    <s v="00 - N/A"/>
    <s v="10 - FONDO GENERAL"/>
    <s v="(blank)"/>
    <s v="99 - MULTIPROVINCIAL"/>
    <n v="46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N"/>
    <s v="00 - N/A"/>
    <s v="10 - FONDO GENERAL"/>
    <s v="(blank)"/>
    <s v="99 - MULTIPROVINCIAL"/>
    <n v="115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10 - FONDO GENERAL"/>
    <s v="(blank)"/>
    <s v="99 - MULTIPROVINCIAL"/>
    <n v="63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10 - FONDO GENERAL"/>
    <s v="(blank)"/>
    <s v="99 - MULTIPROVINCIAL"/>
    <n v="122250000"/>
    <n v="595359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N"/>
    <s v="00 - N/A"/>
    <s v="10 - FONDO GENERAL"/>
    <s v="(blank)"/>
    <s v="99 - MULTIPROVINCIAL"/>
    <n v="30924875"/>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1 - REMUNERACIONES"/>
    <s v="N"/>
    <s v="00 - N/A"/>
    <s v="10 - FONDO GENERAL"/>
    <s v="(blank)"/>
    <s v="02 - AZUA"/>
    <n v="81188400"/>
    <n v="56902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5 - CONTRIBUCIONES A LA SEGURIDAD SOCIAL"/>
    <s v="N"/>
    <s v="00 - N/A"/>
    <s v="10 - FONDO GENERAL"/>
    <s v="(blank)"/>
    <s v="02 - AZUA"/>
    <n v="11356265"/>
    <n v="873791.6200000001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1 - SERVICIOS BÁSICOS"/>
    <s v="N"/>
    <s v="00 - N/A"/>
    <s v="10 - FONDO GENERAL"/>
    <s v="(blank)"/>
    <s v="02 - AZUA"/>
    <n v="1665000"/>
    <n v="240705.72"/>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2 - PUBLICIDAD, IMPRESIÓN Y ENCUADERNACIÓN"/>
    <s v="N"/>
    <s v="00 - N/A"/>
    <s v="10 - FONDO GENERAL"/>
    <s v="(blank)"/>
    <s v="02 - AZUA"/>
    <n v="17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3 - VIÁTICOS"/>
    <s v="N"/>
    <s v="00 - N/A"/>
    <s v="10 - FONDO GENERAL"/>
    <s v="(blank)"/>
    <s v="02 - AZUA"/>
    <n v="700000"/>
    <n v="594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4 - TRANSPORTE Y ALMACENAJE"/>
    <s v="N"/>
    <s v="00 - N/A"/>
    <s v="10 - FONDO GENERAL"/>
    <s v="(blank)"/>
    <s v="02 - AZUA"/>
    <n v="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5 - ALQUILERES Y RENTAS"/>
    <s v="N"/>
    <s v="00 - N/A"/>
    <s v="10 - FONDO GENERAL"/>
    <s v="(blank)"/>
    <s v="02 - AZUA"/>
    <n v="271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6 - SEGUROS"/>
    <s v="N"/>
    <s v="00 - N/A"/>
    <s v="10 - FONDO GENERAL"/>
    <s v="(blank)"/>
    <s v="02 - AZUA"/>
    <n v="95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7 - SERVICIOS DE CONSERVACIÓN, REPARACIONES MENORES E INSTALACIONES TEMPORALES"/>
    <s v="N"/>
    <s v="00 - N/A"/>
    <s v="10 - FONDO GENERAL"/>
    <s v="(blank)"/>
    <s v="02 - AZUA"/>
    <n v="2927471"/>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8 - OTROS SERVICIOS NO INCLUIDOS EN CONCEPTOS ANTERIORES"/>
    <s v="N"/>
    <s v="00 - N/A"/>
    <s v="10 - FONDO GENERAL"/>
    <s v="(blank)"/>
    <s v="02 - AZUA"/>
    <n v="23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9 - OTRAS CONTRATACIONES DE SERVICIOS"/>
    <s v="N"/>
    <s v="00 - N/A"/>
    <s v="10 - FONDO GENERAL"/>
    <s v="(blank)"/>
    <s v="02 - AZUA"/>
    <n v="2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1 - ALIMENTOS Y PRODUCTOS AGROFORESTALES"/>
    <s v="N"/>
    <s v="00 - N/A"/>
    <s v="10 - FONDO GENERAL"/>
    <s v="(blank)"/>
    <s v="02 - AZUA"/>
    <n v="17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3 - PAPEL, CARTÓN E IMPRESOS"/>
    <s v="N"/>
    <s v="00 - N/A"/>
    <s v="10 - FONDO GENERAL"/>
    <s v="(blank)"/>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4 - PRODUCTOS FARMACÉUTICOS"/>
    <s v="N"/>
    <s v="00 - N/A"/>
    <s v="10 - FONDO GENERAL"/>
    <s v="(blank)"/>
    <s v="02 - AZUA"/>
    <n v="9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5 - CUERO, CAUCHO Y PLÁSTICO"/>
    <s v="N"/>
    <s v="00 - N/A"/>
    <s v="10 - FONDO GENERAL"/>
    <s v="(blank)"/>
    <s v="02 - AZUA"/>
    <n v="6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6 - PRODUCTOS DE MINERALES, METÁLICOS Y NO METÁLICOS"/>
    <s v="N"/>
    <s v="00 - N/A"/>
    <s v="10 - FONDO GENERAL"/>
    <s v="(blank)"/>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7 - COMBUSTIBLES, LUBRICANTES, PRODUCTOS QUÍMICOS Y CONEXOS"/>
    <s v="N"/>
    <s v="00 - N/A"/>
    <s v="10 - FONDO GENERAL"/>
    <s v="(blank)"/>
    <s v="02 - AZUA"/>
    <n v="44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9 - PRODUCTOS Y ÚTILES VARIOS"/>
    <s v="N"/>
    <s v="00 - N/A"/>
    <s v="10 - FONDO GENERAL"/>
    <s v="(blank)"/>
    <s v="02 - AZUA"/>
    <n v="139253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10 - FONDO GENERAL"/>
    <s v="(blank)"/>
    <s v="01 - DISTRITO NACIONAL"/>
    <n v="86469529"/>
    <n v="122859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10 - FONDO GENERAL"/>
    <s v="(blank)"/>
    <s v="01 - DISTRITO NACIONAL"/>
    <n v="19204000"/>
    <n v="120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30 - FONDOS PROPIOS"/>
    <s v="(blank)"/>
    <s v="01 - DISTRITO NACIONAL"/>
    <n v="30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4 - GRATIFICACIONES Y BONIFICACIONES"/>
    <s v="N"/>
    <s v="00 - N/A"/>
    <s v="10 - FONDO GENERAL"/>
    <s v="(blank)"/>
    <s v="01 - DISTRITO NACIONAL"/>
    <n v="615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blank)"/>
    <s v="01 - DISTRITO NACIONAL"/>
    <n v="8495761"/>
    <n v="1877774.7600000002"/>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1 - SERVICIOS BÁSICOS"/>
    <s v="N"/>
    <s v="00 - N/A"/>
    <s v="10 - FONDO GENERAL"/>
    <s v="(blank)"/>
    <s v="01 - DISTRITO NACIONAL"/>
    <n v="10675826"/>
    <n v="1549516.780000000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30 - FONDOS PROPIOS"/>
    <s v="(blank)"/>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30 - FONDOS PROPIOS"/>
    <s v="(blank)"/>
    <s v="01 - DISTRITO NACIONAL"/>
    <n v="1567856"/>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30 - FONDOS PROPIOS"/>
    <s v="(blank)"/>
    <s v="01 - DISTRITO NACIONAL"/>
    <n v="24450"/>
    <n v="441.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30 - FONDOS PROPIOS"/>
    <s v="(blank)"/>
    <s v="01 - DISTRITO NACIONAL"/>
    <n v="147096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10 - FONDO GENERAL"/>
    <s v="(blank)"/>
    <s v="01 - DISTRITO NACIONAL"/>
    <n v="1450000"/>
    <n v="31431.6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30 - FONDOS PROPIOS"/>
    <s v="(blank)"/>
    <s v="01 - DISTRITO NACIONAL"/>
    <n v="1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10 - FONDO GENERAL"/>
    <s v="(blank)"/>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30 - FONDOS PROPIOS"/>
    <s v="(blank)"/>
    <s v="01 - DISTRITO NACIONAL"/>
    <n v="6071990"/>
    <n v="163149.9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30 - FONDOS PROPIOS"/>
    <s v="(blank)"/>
    <s v="01 - DISTRITO NACIONAL"/>
    <n v="3367997"/>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30 - FONDOS PROPIOS"/>
    <s v="(blank)"/>
    <s v="01 - DISTRITO NACIONAL"/>
    <n v="1755166"/>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30 - FONDOS PROPIOS"/>
    <s v="(blank)"/>
    <s v="01 - DISTRITO NACIONAL"/>
    <n v="233179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30 - FONDOS PROPIOS"/>
    <s v="(blank)"/>
    <s v="01 - DISTRITO NACIONAL"/>
    <n v="2844282"/>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30 - FONDOS PROPIOS"/>
    <s v="(blank)"/>
    <s v="01 - DISTRITO NACIONAL"/>
    <n v="27044"/>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5 - CUERO, CAUCHO Y PLÁSTICO"/>
    <s v="N"/>
    <s v="00 - N/A"/>
    <s v="30 - FONDOS PROPIOS"/>
    <s v="(blank)"/>
    <s v="01 - DISTRITO NACIONAL"/>
    <n v="47664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30 - FONDOS PROPIOS"/>
    <s v="(blank)"/>
    <s v="01 - DISTRITO NACIONAL"/>
    <n v="640427"/>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30 - FONDOS PROPIOS"/>
    <s v="(blank)"/>
    <s v="01 - DISTRITO NACIONAL"/>
    <n v="7270700"/>
    <n v="15535.41999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30 - FONDOS PROPIOS"/>
    <s v="(blank)"/>
    <s v="01 - DISTRITO NACIONAL"/>
    <n v="8144235"/>
    <n v="188540.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1 - REMUNERACIONES"/>
    <s v="N"/>
    <s v="00 - N/A"/>
    <s v="10 - FONDO GENERAL"/>
    <s v="(blank)"/>
    <s v="01 - DISTRITO NACIONAL"/>
    <n v="20940000"/>
    <n v="3585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01 - DISTRITO NACIONAL"/>
    <n v="3214000"/>
    <n v="550287.1800000000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01 - DISTRITO NACIONAL"/>
    <n v="8148000"/>
    <n v="1358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01 - DISTRITO NACIONAL"/>
    <n v="1252884"/>
    <n v="208814.04"/>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1 - REMUNERACIONES"/>
    <s v="N"/>
    <s v="00 - N/A"/>
    <s v="20 - FONDOS CON DESTINO ESPECÍFICO"/>
    <s v="(blank)"/>
    <s v="99 - MULTIPROVINCIAL"/>
    <n v="470150000"/>
    <n v="37935717.39999999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2 - SOBRESUELDOS"/>
    <s v="N"/>
    <s v="00 - N/A"/>
    <s v="20 - FONDOS CON DESTINO ESPECÍFICO"/>
    <s v="(blank)"/>
    <s v="99 - MULTIPROVINCIAL"/>
    <n v="47050000"/>
    <n v="17135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3 - DIETAS Y GASTOS DE REPRESENTACIÓN"/>
    <s v="N"/>
    <s v="00 - N/A"/>
    <s v="20 - FONDOS CON DESTINO ESPECÍFICO"/>
    <s v="(blank)"/>
    <s v="99 - MULTIPROVINCIAL"/>
    <n v="23300000"/>
    <n v="1680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4 - GRATIFICACIONES Y BONIFICACIONES"/>
    <s v="N"/>
    <s v="00 - N/A"/>
    <s v="20 - FONDOS CON DESTINO ESPECÍFICO"/>
    <s v="(blank)"/>
    <s v="99 - MULTIPROVINCIAL"/>
    <n v="67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5 - CONTRIBUCIONES A LA SEGURIDAD SOCIAL"/>
    <s v="N"/>
    <s v="00 - N/A"/>
    <s v="20 - FONDOS CON DESTINO ESPECÍFICO"/>
    <s v="(blank)"/>
    <s v="99 - MULTIPROVINCIAL"/>
    <n v="68350000"/>
    <n v="5387731.389999998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1 - SERVICIOS BÁSICOS"/>
    <s v="N"/>
    <s v="00 - N/A"/>
    <s v="20 - FONDOS CON DESTINO ESPECÍFICO"/>
    <s v="(blank)"/>
    <s v="99 - MULTIPROVINCIAL"/>
    <n v="11490000"/>
    <n v="2510646.2800000003"/>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2 - PUBLICIDAD, IMPRESIÓN Y ENCUADERNACIÓN"/>
    <s v="N"/>
    <s v="00 - N/A"/>
    <s v="20 - FONDOS CON DESTINO ESPECÍFICO"/>
    <s v="(blank)"/>
    <s v="99 - MULTIPROVINCIAL"/>
    <n v="18700000"/>
    <n v="125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3 - VIÁTICOS"/>
    <s v="N"/>
    <s v="00 - N/A"/>
    <s v="20 - FONDOS CON DESTINO ESPECÍFICO"/>
    <s v="(blank)"/>
    <s v="99 - MULTIPROVINCIAL"/>
    <n v="8000000"/>
    <n v="587257.6000000000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4 - TRANSPORTE Y ALMACENAJE"/>
    <s v="N"/>
    <s v="00 - N/A"/>
    <s v="20 - FONDOS CON DESTINO ESPECÍFICO"/>
    <s v="(blank)"/>
    <s v="99 - MULTIPROVINCIAL"/>
    <n v="3850000"/>
    <n v="500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5 - ALQUILERES Y RENTAS"/>
    <s v="N"/>
    <s v="00 - N/A"/>
    <s v="20 - FONDOS CON DESTINO ESPECÍFICO"/>
    <s v="(blank)"/>
    <s v="99 - MULTIPROVINCIAL"/>
    <n v="264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6 - SEGUROS"/>
    <s v="N"/>
    <s v="00 - N/A"/>
    <s v="20 - FONDOS CON DESTINO ESPECÍFICO"/>
    <s v="(blank)"/>
    <s v="99 - MULTIPROVINCIAL"/>
    <n v="5800000"/>
    <n v="349818.7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7 - SERVICIOS DE CONSERVACIÓN, REPARACIONES MENORES E INSTALACIONES TEMPORALES"/>
    <s v="N"/>
    <s v="00 - N/A"/>
    <s v="20 - FONDOS CON DESTINO ESPECÍFICO"/>
    <s v="(blank)"/>
    <s v="99 - MULTIPROVINCIAL"/>
    <n v="57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8 - OTROS SERVICIOS NO INCLUIDOS EN CONCEPTOS ANTERIORES"/>
    <s v="N"/>
    <s v="00 - N/A"/>
    <s v="20 - FONDOS CON DESTINO ESPECÍFICO"/>
    <s v="(blank)"/>
    <s v="99 - MULTIPROVINCIAL"/>
    <n v="257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9 - OTRAS CONTRATACIONES DE SERVICIOS"/>
    <s v="N"/>
    <s v="00 - N/A"/>
    <s v="20 - FONDOS CON DESTINO ESPECÍFICO"/>
    <s v="(blank)"/>
    <s v="99 - MULTIPROVINCIAL"/>
    <n v="2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1 - ALIMENTOS Y PRODUCTOS AGROFORESTALES"/>
    <s v="N"/>
    <s v="00 - N/A"/>
    <s v="20 - FONDOS CON DESTINO ESPECÍFICO"/>
    <s v="(blank)"/>
    <s v="99 - MULTIPROVINCIAL"/>
    <n v="1302388"/>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2 - TEXTILES Y VESTUARIOS"/>
    <s v="N"/>
    <s v="00 - N/A"/>
    <s v="20 - FONDOS CON DESTINO ESPECÍFICO"/>
    <s v="(blank)"/>
    <s v="99 - MULTIPROVINCIAL"/>
    <n v="20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3 - PAPEL, CARTÓN E IMPRESOS"/>
    <s v="N"/>
    <s v="00 - N/A"/>
    <s v="20 - FONDOS CON DESTINO ESPECÍFICO"/>
    <s v="(blank)"/>
    <s v="99 - MULTIPROVINCIAL"/>
    <n v="280357"/>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4 - PRODUCTOS FARMACÉUTICOS"/>
    <s v="N"/>
    <s v="00 - N/A"/>
    <s v="20 - FONDOS CON DESTINO ESPECÍFICO"/>
    <s v="(blank)"/>
    <s v="99 - MULTIPROVINCIAL"/>
    <n v="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5 - CUERO, CAUCHO Y PLÁSTICO"/>
    <s v="N"/>
    <s v="00 - N/A"/>
    <s v="20 - FONDOS CON DESTINO ESPECÍFICO"/>
    <s v="(blank)"/>
    <s v="99 - MULTIPROVINCIAL"/>
    <n v="55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6 - PRODUCTOS DE MINERALES, METÁLICOS Y NO METÁLICOS"/>
    <s v="N"/>
    <s v="00 - N/A"/>
    <s v="20 - FONDOS CON DESTINO ESPECÍFICO"/>
    <s v="(blank)"/>
    <s v="99 - MULTIPROVINCIAL"/>
    <n v="2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7 - COMBUSTIBLES, LUBRICANTES, PRODUCTOS QUÍMICOS Y CONEXOS"/>
    <s v="N"/>
    <s v="00 - N/A"/>
    <s v="20 - FONDOS CON DESTINO ESPECÍFICO"/>
    <s v="(blank)"/>
    <s v="99 - MULTIPROVINCIAL"/>
    <n v="126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9 - PRODUCTOS Y ÚTILES VARIOS"/>
    <s v="N"/>
    <s v="00 - N/A"/>
    <s v="20 - FONDOS CON DESTINO ESPECÍFICO"/>
    <s v="(blank)"/>
    <s v="99 - MULTIPROVINCIAL"/>
    <n v="362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1 - REMUNERACIONES"/>
    <s v="N"/>
    <s v="00 - N/A"/>
    <s v="10 - FONDO GENERAL"/>
    <s v="(blank)"/>
    <s v="01 - DISTRITO NACIONAL"/>
    <n v="348813706"/>
    <n v="39306062.9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10 - FONDO GENERAL"/>
    <s v="(blank)"/>
    <s v="01 - DISTRITO NACIONAL"/>
    <n v="72946312"/>
    <n v="2424199.35"/>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30 - FONDOS PROPIOS"/>
    <s v="(blank)"/>
    <s v="01 - DISTRITO NACIONAL"/>
    <n v="26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3 - DIETAS Y GASTOS DE REPRESENTACIÓN"/>
    <s v="N"/>
    <s v="00 - N/A"/>
    <s v="10 - FONDO GENERAL"/>
    <s v="(blank)"/>
    <s v="01 - DISTRITO NACIONAL"/>
    <n v="2160000"/>
    <n v="23538.4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4 - GRATIFICACIONES Y BONIFICACIONES"/>
    <s v="N"/>
    <s v="00 - N/A"/>
    <s v="10 - FONDO GENERAL"/>
    <s v="(blank)"/>
    <s v="01 - DISTRITO NACIONAL"/>
    <n v="115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5 - CONTRIBUCIONES A LA SEGURIDAD SOCIAL"/>
    <s v="N"/>
    <s v="00 - N/A"/>
    <s v="10 - FONDO GENERAL"/>
    <s v="(blank)"/>
    <s v="01 - DISTRITO NACIONAL"/>
    <n v="49080000"/>
    <n v="5711233.889999999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10 - FONDO GENERAL"/>
    <s v="(blank)"/>
    <s v="01 - DISTRITO NACIONAL"/>
    <n v="18400872"/>
    <n v="1569405.2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30 - FONDOS PROPIOS"/>
    <s v="(blank)"/>
    <s v="01 - DISTRITO NACIONAL"/>
    <n v="80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10 - FONDO GENERAL"/>
    <s v="(blank)"/>
    <s v="01 - DISTRITO NACIONAL"/>
    <n v="8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30 - FONDOS PROPIOS"/>
    <s v="(blank)"/>
    <s v="01 - DISTRITO NACIONAL"/>
    <n v="845000"/>
    <n v="2442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10 - FONDO GENERAL"/>
    <s v="(blank)"/>
    <s v="01 - DISTRITO NACIONAL"/>
    <n v="2000000"/>
    <n v="355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30 - FONDOS PROPIOS"/>
    <s v="(blank)"/>
    <s v="01 - DISTRITO NACIONAL"/>
    <n v="35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10 - FONDO GENERAL"/>
    <s v="(blank)"/>
    <s v="01 - DISTRITO NACIONAL"/>
    <n v="18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30 - FONDOS PROPIOS"/>
    <s v="(blank)"/>
    <s v="01 - DISTRITO NACIONAL"/>
    <n v="4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10 - FONDO GENERAL"/>
    <s v="(blank)"/>
    <s v="01 - DISTRITO NACIONAL"/>
    <n v="1110000"/>
    <n v="18585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30 - FONDOS PROPIOS"/>
    <s v="(blank)"/>
    <s v="01 - DISTRITO NACIONAL"/>
    <n v="49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10 - FONDO GENERAL"/>
    <s v="(blank)"/>
    <s v="01 - DISTRITO NACIONAL"/>
    <n v="67157000"/>
    <n v="9367946.480000000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30 - FONDOS PROPIOS"/>
    <s v="(blank)"/>
    <s v="01 - DISTRITO NACIONAL"/>
    <n v="8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10 - FONDO GENERAL"/>
    <s v="(blank)"/>
    <s v="01 - DISTRITO NACIONAL"/>
    <n v="10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30 - FONDOS PROPIOS"/>
    <s v="(blank)"/>
    <s v="01 - DISTRITO NACIONAL"/>
    <n v="2869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10 - FONDO GENERAL"/>
    <s v="(blank)"/>
    <s v="01 - DISTRITO NACIONAL"/>
    <n v="6000000"/>
    <n v="412613.3399999999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30 - FONDOS PROPIOS"/>
    <s v="(blank)"/>
    <s v="01 - DISTRITO NACIONAL"/>
    <n v="41674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10 - FONDO GENERAL"/>
    <s v="(blank)"/>
    <s v="01 - DISTRITO NACIONAL"/>
    <n v="5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30 - FONDOS PROPIOS"/>
    <s v="(blank)"/>
    <s v="01 - DISTRITO NACIONAL"/>
    <n v="7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10 - FONDO GENERAL"/>
    <s v="(blank)"/>
    <s v="01 - DISTRITO NACIONAL"/>
    <n v="1000000"/>
    <n v="5334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30 - FONDOS PROPIOS"/>
    <s v="(blank)"/>
    <s v="01 - DISTRITO NACIONAL"/>
    <n v="1125000"/>
    <n v="13798.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10 - FONDO GENERAL"/>
    <s v="(blank)"/>
    <s v="01 - DISTRITO NACIONAL"/>
    <n v="3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30 - FONDOS PROPIOS"/>
    <s v="(blank)"/>
    <s v="01 - DISTRITO NACIONAL"/>
    <n v="122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10 - FONDO GENERAL"/>
    <s v="(blank)"/>
    <s v="01 - DISTRITO NACIONAL"/>
    <n v="1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30 - FONDOS PROPIOS"/>
    <s v="(blank)"/>
    <s v="01 - DISTRITO NACIONAL"/>
    <n v="12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10 - FONDO GENERAL"/>
    <s v="(blank)"/>
    <s v="01 - DISTRITO NACIONAL"/>
    <n v="2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30 - FONDOS PROPIOS"/>
    <s v="(blank)"/>
    <s v="01 - DISTRITO NACIONAL"/>
    <n v="3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10 - FONDO GENERAL"/>
    <s v="(blank)"/>
    <s v="01 - DISTRITO NACIONAL"/>
    <n v="2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30 - FONDOS PROPIOS"/>
    <s v="(blank)"/>
    <s v="01 - DISTRITO NACIONAL"/>
    <n v="6847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10 - FONDO GENERAL"/>
    <s v="(blank)"/>
    <s v="01 - DISTRITO NACIONAL"/>
    <n v="6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30 - FONDOS PROPIOS"/>
    <s v="(blank)"/>
    <s v="01 - DISTRITO NACIONAL"/>
    <n v="161935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10 - FONDO GENERAL"/>
    <s v="(blank)"/>
    <s v="01 - DISTRITO NACIONAL"/>
    <n v="21600000"/>
    <n v="68212.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30 - FONDOS PROPIOS"/>
    <s v="(blank)"/>
    <s v="01 - DISTRITO NACIONAL"/>
    <n v="2694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10 - FONDO GENERAL"/>
    <s v="(blank)"/>
    <s v="01 - DISTRITO NACIONAL"/>
    <n v="19255894"/>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30 - FONDOS PROPIOS"/>
    <s v="(blank)"/>
    <s v="01 - DISTRITO NACIONAL"/>
    <n v="3535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1 - REMUNERACIONES"/>
    <s v="N"/>
    <s v="00 - N/A"/>
    <s v="10 - FONDO GENERAL"/>
    <s v="(blank)"/>
    <s v="99 - MULTIPROVINCIAL"/>
    <n v="104974196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2 - SOBRESUELDOS"/>
    <s v="N"/>
    <s v="00 - N/A"/>
    <s v="10 - FONDO GENERAL"/>
    <s v="(blank)"/>
    <s v="99 - MULTIPROVINCIAL"/>
    <n v="85356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3 - DIETAS Y GASTOS DE REPRESENTACIÓN"/>
    <s v="N"/>
    <s v="00 - N/A"/>
    <s v="10 - FONDO GENERAL"/>
    <s v="(blank)"/>
    <s v="99 - MULTIPROVINCIAL"/>
    <n v="4045637"/>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4 - GRATIFICACIONES Y BONIFICACIONES"/>
    <s v="N"/>
    <s v="00 - N/A"/>
    <s v="10 - FONDO GENERAL"/>
    <s v="(blank)"/>
    <s v="99 - MULTIPROVINCIAL"/>
    <n v="46396869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1 - SERVICIOS BÁSICOS"/>
    <s v="N"/>
    <s v="00 - N/A"/>
    <s v="10 - FONDO GENERAL"/>
    <s v="(blank)"/>
    <s v="99 - MULTIPROVINCIAL"/>
    <n v="26436845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2 - PUBLICIDAD, IMPRESIÓN Y ENCUADERNACIÓN"/>
    <s v="N"/>
    <s v="00 - N/A"/>
    <s v="10 - FONDO GENERAL"/>
    <s v="(blank)"/>
    <s v="99 - MULTIPROVINCIAL"/>
    <n v="28032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3 - VIÁTICOS"/>
    <s v="N"/>
    <s v="00 - N/A"/>
    <s v="10 - FONDO GENERAL"/>
    <s v="(blank)"/>
    <s v="99 - MULTIPROVINCIAL"/>
    <n v="192478044"/>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4 - TRANSPORTE Y ALMACENAJE"/>
    <s v="N"/>
    <s v="00 - N/A"/>
    <s v="10 - FONDO GENERAL"/>
    <s v="(blank)"/>
    <s v="99 - MULTIPROVINCIAL"/>
    <n v="2288235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5 - ALQUILERES Y RENTAS"/>
    <s v="N"/>
    <s v="00 - N/A"/>
    <s v="10 - FONDO GENERAL"/>
    <s v="(blank)"/>
    <s v="99 - MULTIPROVINCIAL"/>
    <n v="4064080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6 - SEGUROS"/>
    <s v="N"/>
    <s v="00 - N/A"/>
    <s v="10 - FONDO GENERAL"/>
    <s v="(blank)"/>
    <s v="99 - MULTIPROVINCIAL"/>
    <n v="723257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7 - SERVICIOS DE CONSERVACIÓN, REPARACIONES MENORES E INSTALACIONES TEMPORALES"/>
    <s v="N"/>
    <s v="00 - N/A"/>
    <s v="10 - FONDO GENERAL"/>
    <s v="(blank)"/>
    <s v="99 - MULTIPROVINCIAL"/>
    <n v="3820736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8 - OTROS SERVICIOS NO INCLUIDOS EN CONCEPTOS ANTERIORES"/>
    <s v="N"/>
    <s v="00 - N/A"/>
    <s v="10 - FONDO GENERAL"/>
    <s v="(blank)"/>
    <s v="99 - MULTIPROVINCIAL"/>
    <n v="17918033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9 - OTRAS CONTRATACIONES DE SERVICIOS"/>
    <s v="N"/>
    <s v="00 - N/A"/>
    <s v="10 - FONDO GENERAL"/>
    <s v="(blank)"/>
    <s v="99 - MULTIPROVINCIAL"/>
    <n v="12281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1 - ALIMENTOS Y PRODUCTOS AGROFORESTALES"/>
    <s v="N"/>
    <s v="00 - N/A"/>
    <s v="10 - FONDO GENERAL"/>
    <s v="(blank)"/>
    <s v="99 - MULTIPROVINCIAL"/>
    <n v="2410228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2 - TEXTILES Y VESTUARIOS"/>
    <s v="N"/>
    <s v="00 - N/A"/>
    <s v="10 - FONDO GENERAL"/>
    <s v="(blank)"/>
    <s v="99 - MULTIPROVINCIAL"/>
    <n v="93833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3 - PAPEL, CARTÓN E IMPRESOS"/>
    <s v="N"/>
    <s v="00 - N/A"/>
    <s v="10 - FONDO GENERAL"/>
    <s v="(blank)"/>
    <s v="99 - MULTIPROVINCIAL"/>
    <n v="5321615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4 - PRODUCTOS FARMACÉUTICOS"/>
    <s v="N"/>
    <s v="00 - N/A"/>
    <s v="10 - FONDO GENERAL"/>
    <s v="(blank)"/>
    <s v="99 - MULTIPROVINCIAL"/>
    <n v="49633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5 - CUERO, CAUCHO Y PLÁSTICO"/>
    <s v="N"/>
    <s v="00 - N/A"/>
    <s v="10 - FONDO GENERAL"/>
    <s v="(blank)"/>
    <s v="99 - MULTIPROVINCIAL"/>
    <n v="487320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6 - PRODUCTOS DE MINERALES, METÁLICOS Y NO METÁLICOS"/>
    <s v="N"/>
    <s v="00 - N/A"/>
    <s v="10 - FONDO GENERAL"/>
    <s v="(blank)"/>
    <s v="99 - MULTIPROVINCIAL"/>
    <n v="1373987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7 - COMBUSTIBLES, LUBRICANTES, PRODUCTOS QUÍMICOS Y CONEXOS"/>
    <s v="N"/>
    <s v="00 - N/A"/>
    <s v="10 - FONDO GENERAL"/>
    <s v="(blank)"/>
    <s v="99 - MULTIPROVINCIAL"/>
    <n v="4246963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9 - PRODUCTOS Y ÚTILES VARIOS"/>
    <s v="N"/>
    <s v="00 - N/A"/>
    <s v="10 - FONDO GENERAL"/>
    <s v="(blank)"/>
    <s v="99 - MULTIPROVINCIAL"/>
    <n v="1545191028"/>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10 - FONDO GENERAL"/>
    <s v="(blank)"/>
    <s v="01 - DISTRITO NACIONAL"/>
    <n v="69228000"/>
    <n v="106752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30 - FONDOS PROPIOS"/>
    <s v="(blank)"/>
    <s v="01 - DISTRITO NACIONAL"/>
    <n v="35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10 - FONDO GENERAL"/>
    <s v="(blank)"/>
    <s v="01 - DISTRITO NACIONAL"/>
    <n v="4000000"/>
    <n v="6800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30 - FONDOS PROPIOS"/>
    <s v="(blank)"/>
    <s v="01 - DISTRITO NACIONAL"/>
    <n v="112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4 - GRATIFICACIONES Y BONIFICACIONES"/>
    <s v="N"/>
    <s v="00 - N/A"/>
    <s v="30 - FONDOS PROPIOS"/>
    <s v="(blank)"/>
    <s v="01 - DISTRITO NACIONAL"/>
    <n v="10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01 - DISTRITO NACIONAL"/>
    <n v="9500000"/>
    <n v="1629532.319999999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1 - SERVICIOS BÁSICOS"/>
    <s v="N"/>
    <s v="00 - N/A"/>
    <s v="10 - FONDO GENERAL"/>
    <s v="(blank)"/>
    <s v="01 - DISTRITO NACIONAL"/>
    <n v="5500200"/>
    <n v="771739.3300000000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blank)"/>
    <s v="01 - DISTRITO NACIONAL"/>
    <n v="5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5 - ALQUILERES Y RENTAS"/>
    <s v="N"/>
    <s v="00 - N/A"/>
    <s v="30 - FONDOS PROPIOS"/>
    <s v="(blank)"/>
    <s v="01 - DISTRITO NACIONAL"/>
    <n v="31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10 - FONDO GENERAL"/>
    <s v="(blank)"/>
    <s v="01 - DISTRITO NACIONAL"/>
    <n v="3600000"/>
    <n v="588923.9399999999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01 - DISTRITO NACIONAL"/>
    <n v="66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01 - DISTRITO NACIONAL"/>
    <n v="1656000"/>
    <n v="1560.7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01 - DISTRITO NACIONAL"/>
    <n v="2050000"/>
    <n v="4205.91"/>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01 - DISTRITO NACIONAL"/>
    <n v="0"/>
    <n v="1758.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01 - DISTRITO NACIONAL"/>
    <n v="10715800"/>
    <n v="7610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01 - DISTRITO NACIONAL"/>
    <n v="302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2 - TEXTILES Y VESTUARIOS"/>
    <s v="N"/>
    <s v="00 - N/A"/>
    <s v="30 - FONDOS PROPIOS"/>
    <s v="(blank)"/>
    <s v="01 - DISTRITO NACIONAL"/>
    <n v="116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3 - PAPEL, CARTÓN E IMPRESOS"/>
    <s v="N"/>
    <s v="00 - N/A"/>
    <s v="30 - FONDOS PROPIOS"/>
    <s v="(blank)"/>
    <s v="01 - DISTRITO NACIONAL"/>
    <n v="882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01 - DISTRITO NACIONAL"/>
    <n v="26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01 - DISTRITO NACIONAL"/>
    <n v="8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01 - DISTRITO NACIONAL"/>
    <n v="445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01 - DISTRITO NACIONAL"/>
    <n v="546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01 - DISTRITO NACIONAL"/>
    <n v="731000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1 - REMUNERACIONES"/>
    <s v="N"/>
    <s v="00 - N/A"/>
    <s v="30 - FONDOS PROPIOS"/>
    <s v="(blank)"/>
    <s v="99 - MULTIPROVINCIAL"/>
    <n v="1015539827"/>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2 - SOBRESUELDOS"/>
    <s v="N"/>
    <s v="00 - N/A"/>
    <s v="30 - FONDOS PROPIOS"/>
    <s v="(blank)"/>
    <s v="99 - MULTIPROVINCIAL"/>
    <n v="8930773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4 - GRATIFICACIONES Y BONIFICACIONES"/>
    <s v="N"/>
    <s v="00 - N/A"/>
    <s v="30 - FONDOS PROPIOS"/>
    <s v="(blank)"/>
    <s v="99 - MULTIPROVINCIAL"/>
    <n v="175243689"/>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5 - CONTRIBUCIONES A LA SEGURIDAD SOCIAL"/>
    <s v="N"/>
    <s v="00 - N/A"/>
    <s v="30 - FONDOS PROPIOS"/>
    <s v="(blank)"/>
    <s v="99 - MULTIPROVINCIAL"/>
    <n v="13281525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1 - SERVICIOS BÁSICOS"/>
    <s v="N"/>
    <s v="00 - N/A"/>
    <s v="30 - FONDOS PROPIOS"/>
    <s v="(blank)"/>
    <s v="99 - MULTIPROVINCIAL"/>
    <n v="28759213"/>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N"/>
    <s v="00 - N/A"/>
    <s v="30 - FONDOS PROPIOS"/>
    <s v="(blank)"/>
    <s v="99 - MULTIPROVINCIAL"/>
    <n v="4795803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N"/>
    <s v="00 - N/A"/>
    <s v="30 - FONDOS PROPIOS"/>
    <s v="(blank)"/>
    <s v="99 - MULTIPROVINCIAL"/>
    <n v="27272015"/>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N"/>
    <s v="00 - N/A"/>
    <s v="30 - FONDOS PROPIOS"/>
    <s v="(blank)"/>
    <s v="99 - MULTIPROVINCIAL"/>
    <n v="9975138"/>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N"/>
    <s v="00 - N/A"/>
    <s v="30 - FONDOS PROPIOS"/>
    <s v="(blank)"/>
    <s v="99 - MULTIPROVINCIAL"/>
    <n v="21831471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6 - SEGUROS"/>
    <s v="N"/>
    <s v="00 - N/A"/>
    <s v="30 - FONDOS PROPIOS"/>
    <s v="(blank)"/>
    <s v="99 - MULTIPROVINCIAL"/>
    <n v="14438414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7 - SERVICIOS DE CONSERVACIÓN, REPARACIONES MENORES E INSTALACIONES TEMPORALES"/>
    <s v="N"/>
    <s v="00 - N/A"/>
    <s v="30 - FONDOS PROPIOS"/>
    <s v="(blank)"/>
    <s v="99 - MULTIPROVINCIAL"/>
    <n v="3922230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N"/>
    <s v="00 - N/A"/>
    <s v="30 - FONDOS PROPIOS"/>
    <s v="(blank)"/>
    <s v="99 - MULTIPROVINCIAL"/>
    <n v="6139850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9 - OTRAS CONTRATACIONES DE SERVICIOS"/>
    <s v="N"/>
    <s v="00 - N/A"/>
    <s v="30 - FONDOS PROPIOS"/>
    <s v="(blank)"/>
    <s v="99 - MULTIPROVINCIAL"/>
    <n v="746297952"/>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1 - ALIMENTOS Y PRODUCTOS AGROFORESTALES"/>
    <s v="N"/>
    <s v="00 - N/A"/>
    <s v="30 - FONDOS PROPIOS"/>
    <s v="(blank)"/>
    <s v="99 - MULTIPROVINCIAL"/>
    <n v="635808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N"/>
    <s v="00 - N/A"/>
    <s v="30 - FONDOS PROPIOS"/>
    <s v="(blank)"/>
    <s v="99 - MULTIPROVINCIAL"/>
    <n v="198246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3 - PAPEL, CARTÓN E IMPRESOS"/>
    <s v="N"/>
    <s v="00 - N/A"/>
    <s v="30 - FONDOS PROPIOS"/>
    <s v="(blank)"/>
    <s v="99 - MULTIPROVINCIAL"/>
    <n v="295616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4 - PRODUCTOS FARMACÉUTICOS"/>
    <s v="N"/>
    <s v="00 - N/A"/>
    <s v="30 - FONDOS PROPIOS"/>
    <s v="(blank)"/>
    <s v="99 - MULTIPROVINCIAL"/>
    <n v="2146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5 - CUERO, CAUCHO Y PLÁSTICO"/>
    <s v="N"/>
    <s v="00 - N/A"/>
    <s v="30 - FONDOS PROPIOS"/>
    <s v="(blank)"/>
    <s v="99 - MULTIPROVINCIAL"/>
    <n v="168000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6 - PRODUCTOS DE MINERALES, METÁLICOS Y NO METÁLICOS"/>
    <s v="N"/>
    <s v="00 - N/A"/>
    <s v="30 - FONDOS PROPIOS"/>
    <s v="(blank)"/>
    <s v="99 - MULTIPROVINCIAL"/>
    <n v="334443"/>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N"/>
    <s v="00 - N/A"/>
    <s v="30 - FONDOS PROPIOS"/>
    <s v="(blank)"/>
    <s v="99 - MULTIPROVINCIAL"/>
    <n v="2508621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9 - PRODUCTOS Y ÚTILES VARIOS"/>
    <s v="N"/>
    <s v="00 - N/A"/>
    <s v="30 - FONDOS PROPIOS"/>
    <s v="(blank)"/>
    <s v="99 - MULTIPROVINCIAL"/>
    <n v="41340631"/>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1 - REMUNERACIONES"/>
    <s v="N"/>
    <s v="00 - N/A"/>
    <s v="10 - FONDO GENERAL"/>
    <s v="(blank)"/>
    <s v="99 - MULTIPROVINCIAL"/>
    <n v="228598462"/>
    <n v="16519792.06000000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2 - SOBRESUELDOS"/>
    <s v="N"/>
    <s v="00 - N/A"/>
    <s v="10 - FONDO GENERAL"/>
    <s v="(blank)"/>
    <s v="99 - MULTIPROVINCIAL"/>
    <n v="16169623"/>
    <n v="16850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5 - CONTRIBUCIONES A LA SEGURIDAD SOCIAL"/>
    <s v="N"/>
    <s v="00 - N/A"/>
    <s v="10 - FONDO GENERAL"/>
    <s v="(blank)"/>
    <s v="99 - MULTIPROVINCIAL"/>
    <n v="32062186"/>
    <n v="2523610.3099999996"/>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1 - SERVICIOS BÁSICOS"/>
    <s v="N"/>
    <s v="00 - N/A"/>
    <s v="10 - FONDO GENERAL"/>
    <s v="(blank)"/>
    <s v="99 - MULTIPROVINCIAL"/>
    <n v="9260600"/>
    <n v="738009.3200000000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N"/>
    <s v="00 - N/A"/>
    <s v="10 - FONDO GENERAL"/>
    <s v="(blank)"/>
    <s v="99 - MULTIPROVINCIAL"/>
    <n v="572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3 - VIÁTICOS"/>
    <s v="N"/>
    <s v="00 - N/A"/>
    <s v="10 - FONDO GENERAL"/>
    <s v="(blank)"/>
    <s v="99 - MULTIPROVINCIAL"/>
    <n v="1212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4 - TRANSPORTE Y ALMACENAJE"/>
    <s v="N"/>
    <s v="00 - N/A"/>
    <s v="10 - FONDO GENERAL"/>
    <s v="(blank)"/>
    <s v="99 - MULTIPROVINCIAL"/>
    <n v="30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5 - ALQUILERES Y RENTAS"/>
    <s v="N"/>
    <s v="00 - N/A"/>
    <s v="10 - FONDO GENERAL"/>
    <s v="(blank)"/>
    <s v="99 - MULTIPROVINCIAL"/>
    <n v="497597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6 - SEGUROS"/>
    <s v="N"/>
    <s v="00 - N/A"/>
    <s v="10 - FONDO GENERAL"/>
    <s v="(blank)"/>
    <s v="99 - MULTIPROVINCIAL"/>
    <n v="6600000"/>
    <n v="276131.5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22225"/>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N"/>
    <s v="00 - N/A"/>
    <s v="10 - FONDO GENERAL"/>
    <s v="(blank)"/>
    <s v="99 - MULTIPROVINCIAL"/>
    <n v="5727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N"/>
    <s v="00 - N/A"/>
    <s v="10 - FONDO GENERAL"/>
    <s v="(blank)"/>
    <s v="99 - MULTIPROVINCIAL"/>
    <n v="1472082"/>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1 - ALIMENTOS Y PRODUCTOS AGROFORESTALES"/>
    <s v="N"/>
    <s v="00 - N/A"/>
    <s v="10 - FONDO GENERAL"/>
    <s v="(blank)"/>
    <s v="99 - MULTIPROVINCIAL"/>
    <n v="4060241"/>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2 - TEXTILES Y VESTUARIOS"/>
    <s v="N"/>
    <s v="00 - N/A"/>
    <s v="10 - FONDO GENERAL"/>
    <s v="(blank)"/>
    <s v="99 - MULTIPROVINCIAL"/>
    <n v="635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N"/>
    <s v="00 - N/A"/>
    <s v="10 - FONDO GENERAL"/>
    <s v="(blank)"/>
    <s v="99 - MULTIPROVINCIAL"/>
    <n v="4621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4 - PRODUCTOS FARMACÉUTICOS"/>
    <s v="N"/>
    <s v="00 - N/A"/>
    <s v="10 - FONDO GENERAL"/>
    <s v="(blank)"/>
    <s v="99 - MULTIPROVINCIAL"/>
    <n v="2776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N"/>
    <s v="00 - N/A"/>
    <s v="10 - FONDO GENERAL"/>
    <s v="(blank)"/>
    <s v="99 - MULTIPROVINCIAL"/>
    <n v="13234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N"/>
    <s v="00 - N/A"/>
    <s v="10 - FONDO GENERAL"/>
    <s v="(blank)"/>
    <s v="99 - MULTIPROVINCIAL"/>
    <n v="2813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N"/>
    <s v="00 - N/A"/>
    <s v="10 - FONDO GENERAL"/>
    <s v="(blank)"/>
    <s v="99 - MULTIPROVINCIAL"/>
    <n v="6398595"/>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N"/>
    <s v="00 - N/A"/>
    <s v="10 - FONDO GENERAL"/>
    <s v="(blank)"/>
    <s v="99 - MULTIPROVINCIAL"/>
    <n v="3167164"/>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1 - REMUNERACIONES"/>
    <s v="N"/>
    <s v="00 - N/A"/>
    <s v="10 - FONDO GENERAL"/>
    <s v="(blank)"/>
    <s v="99 - MULTIPROVINCIAL"/>
    <n v="38193500"/>
    <n v="5510796.009999999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2 - SOBRESUELDOS"/>
    <s v="N"/>
    <s v="00 - N/A"/>
    <s v="10 - FONDO GENERAL"/>
    <s v="(blank)"/>
    <s v="99 - MULTIPROVINCIAL"/>
    <n v="6931700"/>
    <n v="83124.89999999999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99 - MULTIPROVINCIAL"/>
    <n v="5349811"/>
    <n v="830132.6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10 - FONDO GENERAL"/>
    <s v="(blank)"/>
    <s v="99 - MULTIPROVINCIAL"/>
    <n v="10068000"/>
    <n v="1215398.4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99 - MULTIPROVINCIAL"/>
    <n v="7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3 - VIÁTICOS"/>
    <s v="N"/>
    <s v="00 - N/A"/>
    <s v="30 - FONDOS PROPIOS"/>
    <s v="(blank)"/>
    <s v="99 - MULTIPROVINCIAL"/>
    <n v="935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4 - TRANSPORTE Y ALMACENAJE"/>
    <s v="N"/>
    <s v="00 - N/A"/>
    <s v="10 - FONDO GENERAL"/>
    <s v="(blank)"/>
    <s v="99 - MULTIPROVINCIAL"/>
    <n v="295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30 - FONDOS PROPIOS"/>
    <s v="(blank)"/>
    <s v="99 - MULTIPROVINCIAL"/>
    <n v="8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6 - SEGUROS"/>
    <s v="N"/>
    <s v="00 - N/A"/>
    <s v="10 - FONDO GENERAL"/>
    <s v="(blank)"/>
    <s v="99 - MULTIPROVINCIAL"/>
    <n v="1060000"/>
    <n v="75877.920000000013"/>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2264660"/>
    <n v="21122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99 - MULTIPROVINCIAL"/>
    <n v="4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1298429"/>
    <n v="47609.07"/>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99 - MULTIPROVINCIAL"/>
    <n v="150000"/>
    <n v="236.0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99 - MULTIPROVINCIAL"/>
    <n v="315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99 - MULTIPROVINCIAL"/>
    <n v="11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99 - MULTIPROVINCIAL"/>
    <n v="500000"/>
    <n v="25037.7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2 - TEXTILES Y VESTUARIOS"/>
    <s v="N"/>
    <s v="00 - N/A"/>
    <s v="30 - FONDOS PROPIOS"/>
    <s v="(blank)"/>
    <s v="99 - MULTIPROVINCIAL"/>
    <n v="25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3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30 - FONDOS PROPIOS"/>
    <s v="(blank)"/>
    <s v="99 - MULTIPROVINCIAL"/>
    <n v="1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4 - PRODUCTOS FARMACÉUTICOS"/>
    <s v="N"/>
    <s v="00 - N/A"/>
    <s v="10 - FONDO GENERAL"/>
    <s v="(blank)"/>
    <s v="99 - MULTIPROVINCIAL"/>
    <n v="30000"/>
    <n v="11833.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blank)"/>
    <s v="99 - MULTIPROVINCIAL"/>
    <n v="13914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99 - MULTIPROVINCIAL"/>
    <n v="600000"/>
    <n v="8477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67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30 - FONDOS PROPIOS"/>
    <s v="(blank)"/>
    <s v="99 - MULTIPROVINCIAL"/>
    <n v="95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1 - REMUNERACIONES"/>
    <s v="N"/>
    <s v="00 - N/A"/>
    <s v="10 - FONDO GENERAL"/>
    <s v="(blank)"/>
    <s v="32 - SANTO DOMINGO"/>
    <n v="4628001"/>
    <n v="692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2 - SOBRESUELDOS"/>
    <s v="N"/>
    <s v="00 - N/A"/>
    <s v="10 - FONDO GENERAL"/>
    <s v="(blank)"/>
    <s v="32 - SANTO DOMINGO"/>
    <n v="1041334"/>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4 - GRATIFICACIONES Y BONIFICACIONES"/>
    <s v="N"/>
    <s v="00 - N/A"/>
    <s v="10 - FONDO GENERAL"/>
    <s v="(blank)"/>
    <s v="32 - SANTO DOMINGO"/>
    <n v="435667"/>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32 - SANTO DOMINGO"/>
    <n v="652044"/>
    <n v="105596.64"/>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32 - SANTO DOMINGO"/>
    <n v="1536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3 - VIÁTICOS"/>
    <s v="N"/>
    <s v="00 - N/A"/>
    <s v="30 - FONDOS PROPIOS"/>
    <s v="(blank)"/>
    <s v="32 - SANTO DOMINGO"/>
    <n v="2256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32 - SANTO DOMINGO"/>
    <n v="88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32 - SANTO DOMINGO"/>
    <n v="5711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32 - SANTO DOMINGO"/>
    <n v="70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10 - FONDO GENERAL"/>
    <s v="(blank)"/>
    <s v="32 - SANTO DOMINGO"/>
    <n v="25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30 - FONDOS PROPIOS"/>
    <s v="(blank)"/>
    <s v="32 - SANTO DOMINGO"/>
    <n v="62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3 - PAPEL, CARTÓN E IMPRESOS"/>
    <s v="N"/>
    <s v="00 - N/A"/>
    <s v="10 - FONDO GENERAL"/>
    <s v="(blank)"/>
    <s v="32 - SANTO DOMINGO"/>
    <n v="156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32 - SANTO DOMINGO"/>
    <n v="155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32 - SANTO DOMINGO"/>
    <n v="817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32 - SANTO DOMINGO"/>
    <n v="1539448"/>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32 - SANTO DOMINGO"/>
    <n v="101223"/>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32 - SANTO DOMINGO"/>
    <n v="4939621"/>
    <n v="295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1 - REMUNERACIONES"/>
    <s v="N"/>
    <s v="00 - N/A"/>
    <s v="10 - FONDO GENERAL"/>
    <s v="(blank)"/>
    <s v="32 - SANTO DOMINGO"/>
    <n v="18980001"/>
    <n v="2613333.33"/>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2 - SOBRESUELDOS"/>
    <s v="N"/>
    <s v="00 - N/A"/>
    <s v="10 - FONDO GENERAL"/>
    <s v="(blank)"/>
    <s v="32 - SANTO DOMINGO"/>
    <n v="4231334"/>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4 - GRATIFICACIONES Y BONIFICACIONES"/>
    <s v="N"/>
    <s v="00 - N/A"/>
    <s v="10 - FONDO GENERAL"/>
    <s v="(blank)"/>
    <s v="32 - SANTO DOMINGO"/>
    <n v="1631667"/>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5 - CONTRIBUCIONES A LA SEGURIDAD SOCIAL"/>
    <s v="N"/>
    <s v="00 - N/A"/>
    <s v="10 - FONDO GENERAL"/>
    <s v="(blank)"/>
    <s v="32 - SANTO DOMINGO"/>
    <n v="2663131"/>
    <n v="394570.19999999995"/>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2 - CONTRATACIÓN DE SERVICIOS"/>
    <s v="2.2.2 - PUBLICIDAD, IMPRESIÓN Y ENCUADERNACIÓN"/>
    <s v="N"/>
    <s v="00 - N/A"/>
    <s v="10 - FONDO GENERAL"/>
    <s v="(blank)"/>
    <s v="32 - SANTO DOMINGO"/>
    <n v="975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1 - ALIMENTOS Y PRODUCTOS AGROFORESTALES"/>
    <s v="N"/>
    <s v="00 - N/A"/>
    <s v="10 - FONDO GENERAL"/>
    <s v="(blank)"/>
    <s v="32 - SANTO DOMINGO"/>
    <n v="207457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2 - TEXTILES Y VESTUARIOS"/>
    <s v="N"/>
    <s v="00 - N/A"/>
    <s v="10 - FONDO GENERAL"/>
    <s v="(blank)"/>
    <s v="32 - SANTO DOMINGO"/>
    <n v="272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3 - PAPEL, CARTÓN E IMPRESOS"/>
    <s v="N"/>
    <s v="00 - N/A"/>
    <s v="10 - FONDO GENERAL"/>
    <s v="(blank)"/>
    <s v="32 - SANTO DOMINGO"/>
    <n v="281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4 - PRODUCTOS FARMACÉUTICOS"/>
    <s v="N"/>
    <s v="00 - N/A"/>
    <s v="10 - FONDO GENERAL"/>
    <s v="(blank)"/>
    <s v="32 - SANTO DOMINGO"/>
    <n v="10611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5 - CUERO, CAUCHO Y PLÁSTICO"/>
    <s v="N"/>
    <s v="00 - N/A"/>
    <s v="10 - FONDO GENERAL"/>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6 - PRODUCTOS DE MINERALES, METÁLICOS Y NO METÁLICOS"/>
    <s v="N"/>
    <s v="00 - N/A"/>
    <s v="10 - FONDO GENERAL"/>
    <s v="(blank)"/>
    <s v="32 - SANTO DOMINGO"/>
    <n v="90150"/>
    <n v="3481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7 - COMBUSTIBLES, LUBRICANTES, PRODUCTOS QUÍMICOS Y CONEXOS"/>
    <s v="N"/>
    <s v="00 - N/A"/>
    <s v="10 - FONDO GENERAL"/>
    <s v="(blank)"/>
    <s v="32 - SANTO DOMINGO"/>
    <n v="1554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9 - PRODUCTOS Y ÚTILES VARIOS"/>
    <s v="N"/>
    <s v="00 - N/A"/>
    <s v="10 - FONDO GENERAL"/>
    <s v="(blank)"/>
    <s v="32 - SANTO DOMINGO"/>
    <n v="715222"/>
    <n v="4838.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32 - SANTO DOMINGO"/>
    <n v="44110401"/>
    <n v="5202866.67"/>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32 - SANTO DOMINGO"/>
    <n v="11827926"/>
    <n v="22200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32 - SANTO DOMINGO"/>
    <n v="434546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32 - SANTO DOMINGO"/>
    <n v="5802924"/>
    <n v="792530.9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32 - SANTO DOMINGO"/>
    <n v="6288000"/>
    <n v="732218.3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32 - SANTO DOMINGO"/>
    <n v="50054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32 - SANTO DOMINGO"/>
    <n v="904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32 - SANTO DOMINGO"/>
    <n v="776262"/>
    <n v="1003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32 - SANTO DOMINGO"/>
    <n v="1940000"/>
    <n v="73204.5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30 - FONDOS PROPIOS"/>
    <s v="(blank)"/>
    <s v="32 - SANTO DOMINGO"/>
    <n v="0"/>
    <n v="17267.3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32 - SANTO DOMINGO"/>
    <n v="60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32 - SANTO DOMINGO"/>
    <n v="60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32 - SANTO DOMINGO"/>
    <n v="7025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32 - SANTO DOMINGO"/>
    <n v="52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32 - SANTO DOMINGO"/>
    <n v="8164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32 - SANTO DOMINGO"/>
    <n v="916639"/>
    <n v="882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32 - SANTO DOMINGO"/>
    <n v="1259000"/>
    <n v="309631.9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32 - SANTO DOMINGO"/>
    <n v="148079"/>
    <n v="11410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32 - SANTO DOMINGO"/>
    <n v="5547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32 - SANTO DOMINGO"/>
    <n v="367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30 - FONDOS PROPIOS"/>
    <s v="(blank)"/>
    <s v="32 - SANTO DOMINGO"/>
    <n v="44774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32 - SANTO DOMINGO"/>
    <n v="5641755"/>
    <n v="6788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30 - FONDOS PROPIOS"/>
    <s v="(blank)"/>
    <s v="32 - SANTO DOMINGO"/>
    <n v="102562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32 - SANTO DOMINGO"/>
    <n v="2011542"/>
    <n v="169303.8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32 - SANTO DOMINGO"/>
    <n v="1312399"/>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10 - FONDO GENERAL"/>
    <s v="(blank)"/>
    <s v="99 - MULTIPROVINCIAL"/>
    <n v="2610026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30 - FONDOS PROPIOS"/>
    <s v="(blank)"/>
    <s v="99 - MULTIPROVINCIAL"/>
    <n v="361600000"/>
    <n v="54364533.40000000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10 - FONDO GENERAL"/>
    <s v="(blank)"/>
    <s v="99 - MULTIPROVINCIAL"/>
    <n v="330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30 - FONDOS PROPIOS"/>
    <s v="(blank)"/>
    <s v="99 - MULTIPROVINCIAL"/>
    <n v="37400000"/>
    <n v="1889519.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52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55000000"/>
    <n v="8232139.979999998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1 - SERVICIOS BÁSICOS"/>
    <s v="N"/>
    <s v="00 - N/A"/>
    <s v="30 - FONDOS PROPIOS"/>
    <s v="(blank)"/>
    <s v="99 - MULTIPROVINCIAL"/>
    <n v="20450000"/>
    <n v="1844285.6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28000000"/>
    <n v="2524618.34"/>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3 - VIÁTICOS"/>
    <s v="N"/>
    <s v="00 - N/A"/>
    <s v="30 - FONDOS PROPIOS"/>
    <s v="(blank)"/>
    <s v="99 - MULTIPROVINCIAL"/>
    <n v="4500000"/>
    <n v="41857.19999999999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4 - TRANSPORTE Y ALMACENAJE"/>
    <s v="N"/>
    <s v="00 - N/A"/>
    <s v="30 - FONDOS PROPIOS"/>
    <s v="(blank)"/>
    <s v="99 - MULTIPROVINCIAL"/>
    <n v="21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5 - ALQUILERES Y RENTAS"/>
    <s v="N"/>
    <s v="00 - N/A"/>
    <s v="30 - FONDOS PROPIOS"/>
    <s v="(blank)"/>
    <s v="99 - MULTIPROVINCIAL"/>
    <n v="495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6 - SEGUROS"/>
    <s v="N"/>
    <s v="00 - N/A"/>
    <s v="30 - FONDOS PROPIOS"/>
    <s v="(blank)"/>
    <s v="99 - MULTIPROVINCIAL"/>
    <n v="7500000"/>
    <n v="354970.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6200000"/>
    <n v="332815.0900000000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3970000"/>
    <n v="333763.81"/>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2000000"/>
    <n v="1427360.359999999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2250000"/>
    <n v="8706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2 - TEXTILES Y VESTUARIOS"/>
    <s v="N"/>
    <s v="00 - N/A"/>
    <s v="30 - FONDOS PROPIOS"/>
    <s v="(blank)"/>
    <s v="99 - MULTIPROVINCIAL"/>
    <n v="1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3 - PAPEL, CARTÓN E IMPRESOS"/>
    <s v="N"/>
    <s v="00 - N/A"/>
    <s v="30 - FONDOS PROPIOS"/>
    <s v="(blank)"/>
    <s v="99 - MULTIPROVINCIAL"/>
    <n v="2170000"/>
    <n v="142415.6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5 - CUERO, CAUCHO Y PLÁSTICO"/>
    <s v="N"/>
    <s v="00 - N/A"/>
    <s v="30 - FONDOS PROPIOS"/>
    <s v="(blank)"/>
    <s v="99 - MULTIPROVINCIAL"/>
    <n v="1120000"/>
    <n v="48568.80000000000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835000"/>
    <n v="49111.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0670000"/>
    <n v="174968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9 - PRODUCTOS Y ÚTILES VARIOS"/>
    <s v="N"/>
    <s v="00 - N/A"/>
    <s v="30 - FONDOS PROPIOS"/>
    <s v="(blank)"/>
    <s v="99 - MULTIPROVINCIAL"/>
    <n v="7500000"/>
    <n v="911682.14000000013"/>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1 - REMUNERACIONES"/>
    <s v="N"/>
    <s v="00 - N/A"/>
    <s v="10 - FONDO GENERAL"/>
    <s v="(blank)"/>
    <s v="99 - MULTIPROVINCIAL"/>
    <n v="237648308"/>
    <n v="28891462.279999997"/>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2 - SOBRESUELDOS"/>
    <s v="N"/>
    <s v="00 - N/A"/>
    <s v="10 - FONDO GENERAL"/>
    <s v="(blank)"/>
    <s v="99 - MULTIPROVINCIAL"/>
    <n v="20014000"/>
    <n v="1372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4 - GRATIFICACIONES Y BONIFICACIONES"/>
    <s v="N"/>
    <s v="00 - N/A"/>
    <s v="10 - FONDO GENERAL"/>
    <s v="(blank)"/>
    <s v="99 - MULTIPROVINCIAL"/>
    <n v="40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5 - CONTRIBUCIONES A LA SEGURIDAD SOCIAL"/>
    <s v="N"/>
    <s v="00 - N/A"/>
    <s v="10 - FONDO GENERAL"/>
    <s v="(blank)"/>
    <s v="99 - MULTIPROVINCIAL"/>
    <n v="31518661"/>
    <n v="4254736.6499999985"/>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1 - SERVICIOS BÁSICOS"/>
    <s v="N"/>
    <s v="00 - N/A"/>
    <s v="10 - FONDO GENERAL"/>
    <s v="(blank)"/>
    <s v="99 - MULTIPROVINCIAL"/>
    <n v="10378000"/>
    <n v="2254094.8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2 - PUBLICIDAD, IMPRESIÓN Y ENCUADERNACIÓN"/>
    <s v="N"/>
    <s v="00 - N/A"/>
    <s v="10 - FONDO GENERAL"/>
    <s v="(blank)"/>
    <s v="99 - MULTIPROVINCIAL"/>
    <n v="500000"/>
    <n v="350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3 - VIÁTICOS"/>
    <s v="N"/>
    <s v="00 - N/A"/>
    <s v="10 - FONDO GENERAL"/>
    <s v="(blank)"/>
    <s v="99 - MULTIPROVINCIAL"/>
    <n v="2048638"/>
    <n v="2475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4 - TRANSPORTE Y ALMACENAJE"/>
    <s v="N"/>
    <s v="00 - N/A"/>
    <s v="10 - FONDO GENERAL"/>
    <s v="(blank)"/>
    <s v="99 - MULTIPROVINCIAL"/>
    <n v="13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5 - ALQUILERES Y RENTAS"/>
    <s v="N"/>
    <s v="00 - N/A"/>
    <s v="10 - FONDO GENERAL"/>
    <s v="(blank)"/>
    <s v="99 - MULTIPROVINCIAL"/>
    <n v="20533043"/>
    <n v="309682.61"/>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6 - SEGUROS"/>
    <s v="N"/>
    <s v="00 - N/A"/>
    <s v="10 - FONDO GENERAL"/>
    <s v="(blank)"/>
    <s v="99 - MULTIPROVINCIAL"/>
    <n v="2463220"/>
    <n v="48679.300000000017"/>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4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N"/>
    <s v="00 - N/A"/>
    <s v="10 - FONDO GENERAL"/>
    <s v="(blank)"/>
    <s v="99 - MULTIPROVINCIAL"/>
    <n v="2550000"/>
    <n v="947845.36"/>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9 - OTRAS CONTRATACIONES DE SERVICIOS"/>
    <s v="N"/>
    <s v="00 - N/A"/>
    <s v="10 - FONDO GENERAL"/>
    <s v="(blank)"/>
    <s v="99 - MULTIPROVINCIAL"/>
    <n v="2750000"/>
    <n v="4460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1 - ALIMENTOS Y PRODUCTOS AGROFORESTALES"/>
    <s v="N"/>
    <s v="00 - N/A"/>
    <s v="10 - FONDO GENERAL"/>
    <s v="(blank)"/>
    <s v="99 - MULTIPROVINCIAL"/>
    <n v="375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2 - TEXTILES Y VESTUARIOS"/>
    <s v="N"/>
    <s v="00 - N/A"/>
    <s v="10 - FONDO GENERAL"/>
    <s v="(blank)"/>
    <s v="99 - MULTIPROVINCIAL"/>
    <n v="213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3 - PAPEL, CARTÓN E IMPRESOS"/>
    <s v="N"/>
    <s v="00 - N/A"/>
    <s v="10 - FONDO GENERAL"/>
    <s v="(blank)"/>
    <s v="99 - MULTIPROVINCIAL"/>
    <n v="15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5 - CUERO, CAUCHO Y PLÁSTICO"/>
    <s v="N"/>
    <s v="00 - N/A"/>
    <s v="10 - FONDO GENERAL"/>
    <s v="(blank)"/>
    <s v="99 - MULTIPROVINCIAL"/>
    <n v="21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6 - PRODUCTOS DE MINERALES, METÁLICOS Y NO METÁLICOS"/>
    <s v="N"/>
    <s v="00 - N/A"/>
    <s v="10 - FONDO GENERAL"/>
    <s v="(blank)"/>
    <s v="99 - MULTIPROVINCIAL"/>
    <n v="509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7 - COMBUSTIBLES, LUBRICANTES, PRODUCTOS QUÍMICOS Y CONEXOS"/>
    <s v="N"/>
    <s v="00 - N/A"/>
    <s v="10 - FONDO GENERAL"/>
    <s v="(blank)"/>
    <s v="99 - MULTIPROVINCIAL"/>
    <n v="19190000"/>
    <n v="18000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9 - PRODUCTOS Y ÚTILES VARIOS"/>
    <s v="N"/>
    <s v="00 - N/A"/>
    <s v="10 - FONDO GENERAL"/>
    <s v="(blank)"/>
    <s v="99 - MULTIPROVINCIAL"/>
    <n v="97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1 - REMUNERACIONES"/>
    <s v="N"/>
    <s v="00 - N/A"/>
    <s v="10 - FONDO GENERAL"/>
    <s v="(blank)"/>
    <s v="99 - MULTIPROVINCIAL"/>
    <n v="18535500"/>
    <n v="2748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2 - SOBRESUELDOS"/>
    <s v="N"/>
    <s v="00 - N/A"/>
    <s v="10 - FONDO GENERAL"/>
    <s v="(blank)"/>
    <s v="99 - MULTIPROVINCIAL"/>
    <n v="1116000"/>
    <n v="125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5 - CONTRIBUCIONES A LA SEGURIDAD SOCIAL"/>
    <s v="N"/>
    <s v="00 - N/A"/>
    <s v="10 - FONDO GENERAL"/>
    <s v="(blank)"/>
    <s v="99 - MULTIPROVINCIAL"/>
    <n v="2393000"/>
    <n v="419230.84"/>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1 - SERVICIOS BÁSICOS"/>
    <s v="N"/>
    <s v="00 - N/A"/>
    <s v="10 - FONDO GENERAL"/>
    <s v="(blank)"/>
    <s v="99 - MULTIPROVINCIAL"/>
    <n v="1599100"/>
    <n v="102132.04"/>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2 - PUBLICIDAD, IMPRESIÓN Y ENCUADERNACIÓN"/>
    <s v="N"/>
    <s v="00 - N/A"/>
    <s v="10 - FONDO GENERAL"/>
    <s v="(blank)"/>
    <s v="99 - MULTIPROVINCIAL"/>
    <n v="1600000"/>
    <n v="133257"/>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3 - VIÁTICOS"/>
    <s v="N"/>
    <s v="00 - N/A"/>
    <s v="10 - FONDO GENERAL"/>
    <s v="(blank)"/>
    <s v="99 - MULTIPROVINCIAL"/>
    <n v="600000"/>
    <n v="14285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4 - TRANSPORTE Y ALMACENAJE"/>
    <s v="N"/>
    <s v="00 - N/A"/>
    <s v="10 - FONDO GENERAL"/>
    <s v="(blank)"/>
    <s v="99 - MULTIPROVINCIAL"/>
    <n v="2061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5 - ALQUILERES Y RENTAS"/>
    <s v="N"/>
    <s v="00 - N/A"/>
    <s v="10 - FONDO GENERAL"/>
    <s v="(blank)"/>
    <s v="99 - MULTIPROVINCIAL"/>
    <n v="847000"/>
    <n v="76082.990000000005"/>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6 - SEGUROS"/>
    <s v="N"/>
    <s v="00 - N/A"/>
    <s v="10 - FONDO GENERAL"/>
    <s v="(blank)"/>
    <s v="99 - MULTIPROVINCIAL"/>
    <n v="2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36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673300"/>
    <n v="804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9 - OTRAS CONTRATACIONES DE SERVICIOS"/>
    <s v="N"/>
    <s v="00 - N/A"/>
    <s v="10 - FONDO GENERAL"/>
    <s v="(blank)"/>
    <s v="99 - MULTIPROVINCIAL"/>
    <n v="2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1 - ALIMENTOS Y PRODUCTOS AGROFORESTALES"/>
    <s v="N"/>
    <s v="00 - N/A"/>
    <s v="10 - FONDO GENERAL"/>
    <s v="(blank)"/>
    <s v="99 - MULTIPROVINCIAL"/>
    <n v="560000"/>
    <n v="17245"/>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2 - TEXTILES Y VESTUARIOS"/>
    <s v="N"/>
    <s v="00 - N/A"/>
    <s v="10 - FONDO GENERAL"/>
    <s v="(blank)"/>
    <s v="99 - MULTIPROVINCIAL"/>
    <n v="9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3 - PAPEL, CARTÓN E IMPRESOS"/>
    <s v="N"/>
    <s v="00 - N/A"/>
    <s v="10 - FONDO GENERAL"/>
    <s v="(blank)"/>
    <s v="99 - MULTIPROVINCIAL"/>
    <n v="7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5 - CUERO, CAUCHO Y PLÁSTICO"/>
    <s v="N"/>
    <s v="00 - N/A"/>
    <s v="10 - FONDO GENERAL"/>
    <s v="(blank)"/>
    <s v="99 - MULTIPROVINCIAL"/>
    <n v="4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90000"/>
    <n v="113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9 - PRODUCTOS Y ÚTILES VARIOS"/>
    <s v="N"/>
    <s v="00 - N/A"/>
    <s v="10 - FONDO GENERAL"/>
    <s v="(blank)"/>
    <s v="99 - MULTIPROVINCIAL"/>
    <n v="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1 - REMUNERACIONES"/>
    <s v="N"/>
    <s v="00 - N/A"/>
    <s v="30 - FONDOS PROPIOS"/>
    <s v="(blank)"/>
    <s v="99 - MULTIPROVINCIAL"/>
    <n v="35344044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2 - SOBRESUELDOS"/>
    <s v="N"/>
    <s v="00 - N/A"/>
    <s v="30 - FONDOS PROPIOS"/>
    <s v="(blank)"/>
    <s v="99 - MULTIPROVINCIAL"/>
    <n v="5672363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4 - GRATIFICACIONES Y BONIFICACIONES"/>
    <s v="N"/>
    <s v="00 - N/A"/>
    <s v="30 - FONDOS PROPIOS"/>
    <s v="(blank)"/>
    <s v="99 - MULTIPROVINCIAL"/>
    <n v="133244858"/>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5 - CONTRIBUCIONES A LA SEGURIDAD SOCIAL"/>
    <s v="N"/>
    <s v="00 - N/A"/>
    <s v="30 - FONDOS PROPIOS"/>
    <s v="(blank)"/>
    <s v="99 - MULTIPROVINCIAL"/>
    <n v="49084567"/>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1 - SERVICIOS BÁSICOS"/>
    <s v="N"/>
    <s v="00 - N/A"/>
    <s v="30 - FONDOS PROPIOS"/>
    <s v="(blank)"/>
    <s v="99 - MULTIPROVINCIAL"/>
    <n v="15206630"/>
    <n v="941235.2100000000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2 - PUBLICIDAD, IMPRESIÓN Y ENCUADERNACIÓN"/>
    <s v="N"/>
    <s v="00 - N/A"/>
    <s v="30 - FONDOS PROPIOS"/>
    <s v="(blank)"/>
    <s v="99 - MULTIPROVINCIAL"/>
    <n v="2805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3 - VIÁTICOS"/>
    <s v="N"/>
    <s v="00 - N/A"/>
    <s v="30 - FONDOS PROPIOS"/>
    <s v="(blank)"/>
    <s v="99 - MULTIPROVINCIAL"/>
    <n v="5324771"/>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4 - TRANSPORTE Y ALMACENAJE"/>
    <s v="N"/>
    <s v="00 - N/A"/>
    <s v="30 - FONDOS PROPIOS"/>
    <s v="(blank)"/>
    <s v="99 - MULTIPROVINCIAL"/>
    <n v="685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5 - ALQUILERES Y RENTAS"/>
    <s v="N"/>
    <s v="00 - N/A"/>
    <s v="30 - FONDOS PROPIOS"/>
    <s v="(blank)"/>
    <s v="99 - MULTIPROVINCIAL"/>
    <n v="35331476"/>
    <n v="161177.2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6 - SEGUROS"/>
    <s v="N"/>
    <s v="00 - N/A"/>
    <s v="30 - FONDOS PROPIOS"/>
    <s v="(blank)"/>
    <s v="99 - MULTIPROVINCIAL"/>
    <n v="24810949"/>
    <n v="1862150.69"/>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937500"/>
    <n v="191831.75"/>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350331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9 - OTRAS CONTRATACIONES DE SERVICIOS"/>
    <s v="N"/>
    <s v="00 - N/A"/>
    <s v="30 - FONDOS PROPIOS"/>
    <s v="(blank)"/>
    <s v="99 - MULTIPROVINCIAL"/>
    <n v="4496363"/>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1 - ALIMENTOS Y PRODUCTOS AGROFORESTALES"/>
    <s v="N"/>
    <s v="00 - N/A"/>
    <s v="30 - FONDOS PROPIOS"/>
    <s v="(blank)"/>
    <s v="99 - MULTIPROVINCIAL"/>
    <n v="1859000"/>
    <n v="121747.51000000001"/>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2 - TEXTILES Y VESTUARIOS"/>
    <s v="N"/>
    <s v="00 - N/A"/>
    <s v="30 - FONDOS PROPIOS"/>
    <s v="(blank)"/>
    <s v="99 - MULTIPROVINCIAL"/>
    <n v="1014000"/>
    <n v="531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3 - PAPEL, CARTÓN E IMPRESOS"/>
    <s v="N"/>
    <s v="00 - N/A"/>
    <s v="30 - FONDOS PROPIOS"/>
    <s v="(blank)"/>
    <s v="99 - MULTIPROVINCIAL"/>
    <n v="1296000"/>
    <n v="191305.31"/>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4 - PRODUCTOS FARMACÉUTICOS"/>
    <s v="N"/>
    <s v="00 - N/A"/>
    <s v="30 - FONDOS PROPIOS"/>
    <s v="(blank)"/>
    <s v="99 - MULTIPROVINCIAL"/>
    <n v="15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5 - CUERO, CAUCHO Y PLÁSTICO"/>
    <s v="N"/>
    <s v="00 - N/A"/>
    <s v="30 - FONDOS PROPIOS"/>
    <s v="(blank)"/>
    <s v="99 - MULTIPROVINCIAL"/>
    <n v="589500"/>
    <n v="295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6 - PRODUCTOS DE MINERALES, METÁLICOS Y NO METÁLICOS"/>
    <s v="N"/>
    <s v="00 - N/A"/>
    <s v="30 - FONDOS PROPIOS"/>
    <s v="(blank)"/>
    <s v="99 - MULTIPROVINCIAL"/>
    <n v="563000"/>
    <n v="384.02"/>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4545000"/>
    <n v="1209575.0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9 - PRODUCTOS Y ÚTILES VARIOS"/>
    <s v="N"/>
    <s v="00 - N/A"/>
    <s v="30 - FONDOS PROPIOS"/>
    <s v="(blank)"/>
    <s v="99 - MULTIPROVINCIAL"/>
    <n v="15598000"/>
    <n v="271606.12999999995"/>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1 - REMUNERACIONES"/>
    <s v="N"/>
    <s v="00 - N/A"/>
    <s v="30 - FONDOS PROPIOS"/>
    <s v="(blank)"/>
    <s v="99 - MULTIPROVINCIAL"/>
    <n v="690346672"/>
    <n v="74631983.530000001"/>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2 - SOBRESUELDOS"/>
    <s v="N"/>
    <s v="00 - N/A"/>
    <s v="30 - FONDOS PROPIOS"/>
    <s v="(blank)"/>
    <s v="99 - MULTIPROVINCIAL"/>
    <n v="53570810"/>
    <n v="6443542.6500000004"/>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4 - GRATIFICACIONES Y BONIFICACIONES"/>
    <s v="N"/>
    <s v="00 - N/A"/>
    <s v="30 - FONDOS PROPIOS"/>
    <s v="(blank)"/>
    <s v="99 - MULTIPROVINCIAL"/>
    <n v="25809246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5 - CONTRIBUCIONES A LA SEGURIDAD SOCIAL"/>
    <s v="N"/>
    <s v="00 - N/A"/>
    <s v="30 - FONDOS PROPIOS"/>
    <s v="(blank)"/>
    <s v="99 - MULTIPROVINCIAL"/>
    <n v="87125026"/>
    <n v="10972004.819999998"/>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1 - SERVICIOS BÁSICOS"/>
    <s v="N"/>
    <s v="00 - N/A"/>
    <s v="30 - FONDOS PROPIOS"/>
    <s v="(blank)"/>
    <s v="99 - MULTIPROVINCIAL"/>
    <n v="44365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2 - PUBLICIDAD, IMPRESIÓN Y ENCUADERNACIÓN"/>
    <s v="N"/>
    <s v="00 - N/A"/>
    <s v="30 - FONDOS PROPIOS"/>
    <s v="(blank)"/>
    <s v="99 - MULTIPROVINCIAL"/>
    <n v="4111503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3 - VIÁTICOS"/>
    <s v="N"/>
    <s v="00 - N/A"/>
    <s v="30 - FONDOS PROPIOS"/>
    <s v="(blank)"/>
    <s v="99 - MULTIPROVINCIAL"/>
    <n v="145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4 - TRANSPORTE Y ALMACENAJE"/>
    <s v="N"/>
    <s v="00 - N/A"/>
    <s v="30 - FONDOS PROPIOS"/>
    <s v="(blank)"/>
    <s v="99 - MULTIPROVINCIAL"/>
    <n v="1113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10 - FONDO GENERAL"/>
    <s v="(blank)"/>
    <s v="99 - MULTIPROVINCIAL"/>
    <n v="790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30 - FONDOS PROPIOS"/>
    <s v="(blank)"/>
    <s v="99 - MULTIPROVINCIAL"/>
    <n v="111997346"/>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6 - SEGUROS"/>
    <s v="N"/>
    <s v="00 - N/A"/>
    <s v="30 - FONDOS PROPIOS"/>
    <s v="(blank)"/>
    <s v="99 - MULTIPROVINCIAL"/>
    <n v="782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3014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21232183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9 - OTRAS CONTRATACIONES DE SERVICIOS"/>
    <s v="N"/>
    <s v="00 - N/A"/>
    <s v="30 - FONDOS PROPIOS"/>
    <s v="(blank)"/>
    <s v="99 - MULTIPROVINCIAL"/>
    <n v="658584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1 - ALIMENTOS Y PRODUCTOS AGROFORESTALES"/>
    <s v="N"/>
    <s v="00 - N/A"/>
    <s v="30 - FONDOS PROPIOS"/>
    <s v="(blank)"/>
    <s v="99 - MULTIPROVINCIAL"/>
    <n v="322567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2 - TEXTILES Y VESTUARIOS"/>
    <s v="N"/>
    <s v="00 - N/A"/>
    <s v="30 - FONDOS PROPIOS"/>
    <s v="(blank)"/>
    <s v="99 - MULTIPROVINCIAL"/>
    <n v="390506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3 - PAPEL, CARTÓN E IMPRESOS"/>
    <s v="N"/>
    <s v="00 - N/A"/>
    <s v="30 - FONDOS PROPIOS"/>
    <s v="(blank)"/>
    <s v="99 - MULTIPROVINCIAL"/>
    <n v="1142470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4 - PRODUCTOS FARMACÉUTICOS"/>
    <s v="N"/>
    <s v="00 - N/A"/>
    <s v="30 - FONDOS PROPIOS"/>
    <s v="(blank)"/>
    <s v="99 - MULTIPROVINCIAL"/>
    <n v="25689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5 - CUERO, CAUCHO Y PLÁSTICO"/>
    <s v="N"/>
    <s v="00 - N/A"/>
    <s v="30 - FONDOS PROPIOS"/>
    <s v="(blank)"/>
    <s v="99 - MULTIPROVINCIAL"/>
    <n v="11568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6 - PRODUCTOS DE MINERALES, METÁLICOS Y NO METÁLICOS"/>
    <s v="N"/>
    <s v="00 - N/A"/>
    <s v="30 - FONDOS PROPIOS"/>
    <s v="(blank)"/>
    <s v="99 - MULTIPROVINCIAL"/>
    <n v="979283"/>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40976398"/>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9 - PRODUCTOS Y ÚTILES VARIOS"/>
    <s v="N"/>
    <s v="00 - N/A"/>
    <s v="30 - FONDOS PROPIOS"/>
    <s v="(blank)"/>
    <s v="99 - MULTIPROVINCIAL"/>
    <n v="20872879"/>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2 - PUBLICIDAD, IMPRESIÓN Y ENCUADERNACIÓN"/>
    <s v="N"/>
    <s v="00 - N/A"/>
    <s v="30 - FONDOS PROPIOS"/>
    <s v="(blank)"/>
    <s v="99 - MULTIPROVINCIAL"/>
    <n v="100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8 - OTROS SERVICIOS NO INCLUIDOS EN CONCEPTOS ANTERIORES"/>
    <s v="N"/>
    <s v="00 - N/A"/>
    <s v="30 - FONDOS PROPIOS"/>
    <s v="(blank)"/>
    <s v="99 - MULTIPROVINCIAL"/>
    <n v="531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9 - OTRAS CONTRATACIONES DE SERVICIOS"/>
    <s v="N"/>
    <s v="00 - N/A"/>
    <s v="30 - FONDOS PROPIOS"/>
    <s v="(blank)"/>
    <s v="99 - MULTIPROVINCIAL"/>
    <n v="216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10 - FONDO GENERAL"/>
    <s v="(blank)"/>
    <s v="99 - MULTIPROVINCIAL"/>
    <n v="160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20 - FONDOS CON DESTINO ESPECÍFICO"/>
    <s v="(blank)"/>
    <s v="99 - MULTIPROVINCIAL"/>
    <n v="190837780"/>
    <n v="15450651.39999999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10 - FONDO GENERAL"/>
    <s v="(blank)"/>
    <s v="99 - MULTIPROVINCIAL"/>
    <n v="159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20 - FONDOS CON DESTINO ESPECÍFICO"/>
    <s v="(blank)"/>
    <s v="99 - MULTIPROVINCIAL"/>
    <n v="15526500"/>
    <n v="1092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5 - CONTRIBUCIONES A LA SEGURIDAD SOCIAL"/>
    <s v="N"/>
    <s v="00 - N/A"/>
    <s v="20 - FONDOS CON DESTINO ESPECÍFICO"/>
    <s v="(blank)"/>
    <s v="99 - MULTIPROVINCIAL"/>
    <n v="29269685"/>
    <n v="2360001.790000000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10 - FONDO GENERAL"/>
    <s v="(blank)"/>
    <s v="99 - MULTIPROVINCIAL"/>
    <n v="86000"/>
    <n v="585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20 - FONDOS CON DESTINO ESPECÍFICO"/>
    <s v="(blank)"/>
    <s v="99 - MULTIPROVINCIAL"/>
    <n v="10220000"/>
    <n v="1079211.3"/>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10 - FONDO GENERAL"/>
    <s v="(blank)"/>
    <s v="99 - MULTIPROVINCIAL"/>
    <n v="19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3 - VIÁTICOS"/>
    <s v="N"/>
    <s v="00 - N/A"/>
    <s v="20 - FONDOS CON DESTINO ESPECÍFICO"/>
    <s v="(blank)"/>
    <s v="99 - MULTIPROVINCIAL"/>
    <n v="40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4 - TRANSPORTE Y ALMACENAJE"/>
    <s v="N"/>
    <s v="00 - N/A"/>
    <s v="10 - FONDO GENERAL"/>
    <s v="(blank)"/>
    <s v="99 - MULTIPROVINCIAL"/>
    <n v="14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5 - ALQUILERES Y RENTA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20 - FONDOS CON DESTINO ESPECÍFICO"/>
    <s v="(blank)"/>
    <s v="99 - MULTIPROVINCIAL"/>
    <n v="2082597"/>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10 - FONDO GENERAL"/>
    <s v="(blank)"/>
    <s v="99 - MULTIPROVINCIAL"/>
    <n v="192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9 - OTRAS CONTRATACIONES DE SERVICIOS"/>
    <s v="N"/>
    <s v="00 - N/A"/>
    <s v="10 - FONDO GENERAL"/>
    <s v="(blank)"/>
    <s v="99 - MULTIPROVINCIAL"/>
    <n v="14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10 - FONDO GENERAL"/>
    <s v="(blank)"/>
    <s v="99 - MULTIPROVINCIAL"/>
    <n v="9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20 - FONDOS CON DESTINO ESPECÍFICO"/>
    <s v="(blank)"/>
    <s v="99 - MULTIPROVINCIAL"/>
    <n v="75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10 - FONDO GENERAL"/>
    <s v="(blank)"/>
    <s v="99 - MULTIPROVINCIAL"/>
    <n v="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10 - FONDO GENERAL"/>
    <s v="(blank)"/>
    <s v="99 - MULTIPROVINCIAL"/>
    <n v="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4 - PRODUCTOS FARMACÉUTICO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10 - FONDO GENERAL"/>
    <s v="(blank)"/>
    <s v="99 - MULTIPROVINCIAL"/>
    <n v="1717683"/>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10 - FONDO GENERAL"/>
    <s v="(blank)"/>
    <s v="99 - MULTIPROVINCIAL"/>
    <n v="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10 - FONDO GENERAL"/>
    <s v="(blank)"/>
    <s v="99 - MULTIPROVINCIAL"/>
    <n v="14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11607705"/>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10 - FONDO GENERAL"/>
    <s v="(blank)"/>
    <s v="99 - MULTIPROVINCIAL"/>
    <n v="2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30 - FONDOS PROPIOS"/>
    <s v="(blank)"/>
    <s v="99 - MULTIPROVINCIAL"/>
    <n v="10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1 - REMUNERACIONES"/>
    <s v="N"/>
    <s v="00 - N/A"/>
    <s v="30 - FONDOS PROPIOS"/>
    <s v="(blank)"/>
    <s v="99 - MULTIPROVINCIAL"/>
    <n v="26044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2 - SOBRESUELDOS"/>
    <s v="N"/>
    <s v="00 - N/A"/>
    <s v="30 - FONDOS PROPIOS"/>
    <s v="(blank)"/>
    <s v="99 - MULTIPROVINCIAL"/>
    <n v="34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3 - DIETAS Y GASTOS DE REPRESENTACIÓN"/>
    <s v="N"/>
    <s v="00 - N/A"/>
    <s v="30 - FONDOS PROPIOS"/>
    <s v="(blank)"/>
    <s v="99 - MULTIPROVINCIAL"/>
    <n v="15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4 - GRATIFICACIONES Y BONIFICACIONES"/>
    <s v="N"/>
    <s v="00 - N/A"/>
    <s v="30 - FONDOS PROPIOS"/>
    <s v="(blank)"/>
    <s v="99 - MULTIPROVINCIAL"/>
    <n v="661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5 - CONTRIBUCIONES A LA SEGURIDAD SOCIAL"/>
    <s v="N"/>
    <s v="00 - N/A"/>
    <s v="30 - FONDOS PROPIOS"/>
    <s v="(blank)"/>
    <s v="99 - MULTIPROVINCIAL"/>
    <n v="17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1 - SERVICIOS BÁSICOS"/>
    <s v="N"/>
    <s v="00 - N/A"/>
    <s v="30 - FONDOS PROPIOS"/>
    <s v="(blank)"/>
    <s v="99 - MULTIPROVINCIAL"/>
    <n v="157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2 - PUBLICIDAD, IMPRESIÓN Y ENCUADERNACIÓN"/>
    <s v="N"/>
    <s v="00 - N/A"/>
    <s v="30 - FONDOS PROPIOS"/>
    <s v="(blank)"/>
    <s v="99 - MULTIPROVINCIAL"/>
    <n v="80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3 - VIÁTICOS"/>
    <s v="N"/>
    <s v="00 - N/A"/>
    <s v="30 - FONDOS PROPIOS"/>
    <s v="(blank)"/>
    <s v="99 - MULTIPROVINCIAL"/>
    <n v="5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4 - TRANSPORTE Y ALMACENAJE"/>
    <s v="N"/>
    <s v="00 - N/A"/>
    <s v="30 - FONDOS PROPIOS"/>
    <s v="(blank)"/>
    <s v="99 - MULTIPROVINCIAL"/>
    <n v="25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5 - ALQUILERES Y RENTAS"/>
    <s v="N"/>
    <s v="00 - N/A"/>
    <s v="30 - FONDOS PROPIOS"/>
    <s v="(blank)"/>
    <s v="99 - MULTIPROVINCIAL"/>
    <n v="14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6 - SEGUROS"/>
    <s v="N"/>
    <s v="00 - N/A"/>
    <s v="30 - FONDOS PROPIOS"/>
    <s v="(blank)"/>
    <s v="99 - MULTIPROVINCIAL"/>
    <n v="163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7 - SERVICIOS DE CONSERVACIÓN, REPARACIONES MENORES E INSTALACIONES TEMPORALES"/>
    <s v="N"/>
    <s v="00 - N/A"/>
    <s v="30 - FONDOS PROPIOS"/>
    <s v="(blank)"/>
    <s v="99 - MULTIPROVINCIAL"/>
    <n v="516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8 - OTROS SERVICIOS NO INCLUIDOS EN CONCEPTOS ANTERIORES"/>
    <s v="N"/>
    <s v="00 - N/A"/>
    <s v="30 - FONDOS PROPIOS"/>
    <s v="(blank)"/>
    <s v="99 - MULTIPROVINCIAL"/>
    <n v="228541103"/>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9 - OTRAS CONTRATACIONES DE SERVIC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1 - ALIMENTOS Y PRODUCTOS AGROFORESTALES"/>
    <s v="N"/>
    <s v="00 - N/A"/>
    <s v="30 - FONDOS PROPIOS"/>
    <s v="(blank)"/>
    <s v="99 - MULTIPROVINCIAL"/>
    <n v="2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2 - TEXTILES Y VESTUAR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3 - PAPEL, CARTÓN E IMPRESOS"/>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4 - PRODUCTOS FARMACÉUTICOS"/>
    <s v="N"/>
    <s v="00 - N/A"/>
    <s v="30 - FONDOS PROPIOS"/>
    <s v="(blank)"/>
    <s v="99 - MULTIPROVINCIAL"/>
    <n v="8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5 - CUERO, CAUCHO Y PLÁSTICO"/>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6 - PRODUCTOS DE MINERALES, METÁLICOS Y NO METÁLICOS"/>
    <s v="N"/>
    <s v="00 - N/A"/>
    <s v="30 - FONDOS PROPIOS"/>
    <s v="(blank)"/>
    <s v="99 - MULTIPROVINCIAL"/>
    <n v="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7 - COMBUSTIBLES, LUBRICANTES, PRODUCTOS QUÍMICOS Y CONEXOS"/>
    <s v="N"/>
    <s v="00 - N/A"/>
    <s v="30 - FONDOS PROPIOS"/>
    <s v="(blank)"/>
    <s v="99 - MULTIPROVINCIAL"/>
    <n v="1369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9 - PRODUCTOS Y ÚTILES VARIOS"/>
    <s v="N"/>
    <s v="00 - N/A"/>
    <s v="30 - FONDOS PROPIOS"/>
    <s v="(blank)"/>
    <s v="99 - MULTIPROVINCIAL"/>
    <n v="9397728"/>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1 - REMUNERACIONES"/>
    <s v="N"/>
    <s v="00 - N/A"/>
    <s v="10 - FONDO GENERAL"/>
    <s v="(blank)"/>
    <s v="99 - MULTIPROVINCIAL"/>
    <n v="216206100"/>
    <n v="15838388.199999999"/>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2 - SOBRESUELDOS"/>
    <s v="N"/>
    <s v="00 - N/A"/>
    <s v="10 - FONDO GENERAL"/>
    <s v="(blank)"/>
    <s v="99 - MULTIPROVINCIAL"/>
    <n v="20710294"/>
    <n v="424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920000"/>
    <n v="2417910.9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1 - SERVICIOS BÁSICOS"/>
    <s v="N"/>
    <s v="00 - N/A"/>
    <s v="10 - FONDO GENERAL"/>
    <s v="(blank)"/>
    <s v="99 - MULTIPROVINCIAL"/>
    <n v="11075000"/>
    <n v="1591588.970000000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532392"/>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3 - VIÁTICOS"/>
    <s v="N"/>
    <s v="00 - N/A"/>
    <s v="10 - FONDO GENERAL"/>
    <s v="(blank)"/>
    <s v="99 - MULTIPROVINCIAL"/>
    <n v="60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4 - TRANSPORTE Y ALMACENAJE"/>
    <s v="N"/>
    <s v="00 - N/A"/>
    <s v="10 - FONDO GENERAL"/>
    <s v="(blank)"/>
    <s v="99 - MULTIPROVINCIAL"/>
    <n v="1386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5 - ALQUILERES Y RENTAS"/>
    <s v="N"/>
    <s v="00 - N/A"/>
    <s v="10 - FONDO GENERAL"/>
    <s v="(blank)"/>
    <s v="99 - MULTIPROVINCIAL"/>
    <n v="5725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6 - SEGUROS"/>
    <s v="N"/>
    <s v="00 - N/A"/>
    <s v="10 - FONDO GENERAL"/>
    <s v="(blank)"/>
    <s v="99 - MULTIPROVINCIAL"/>
    <n v="3700000"/>
    <n v="18237.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666663.30000000005"/>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4385000"/>
    <n v="180000.01"/>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66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1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2 - TEXTILES Y VESTUARIOS"/>
    <s v="N"/>
    <s v="00 - N/A"/>
    <s v="10 - FONDO GENERAL"/>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10 - FONDO GENERAL"/>
    <s v="(blank)"/>
    <s v="99 - MULTIPROVINCIAL"/>
    <n v="181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5 - CUERO, CAUCHO Y PLÁSTICO"/>
    <s v="N"/>
    <s v="00 - N/A"/>
    <s v="10 - FONDO GENERAL"/>
    <s v="(blank)"/>
    <s v="99 - MULTIPROVINCIAL"/>
    <n v="33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550000"/>
    <n v="1622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10 - FONDO GENERAL"/>
    <s v="(blank)"/>
    <s v="99 - MULTIPROVINCIAL"/>
    <n v="1660000"/>
    <n v="726440.2500000001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1 - REMUNERACIONES"/>
    <s v="N"/>
    <s v="00 - N/A"/>
    <s v="10 - FONDO GENERAL"/>
    <s v="(blank)"/>
    <s v="99 - MULTIPROVINCIAL"/>
    <n v="358250560"/>
    <n v="356962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2 - SOBRESUELDOS"/>
    <s v="N"/>
    <s v="00 - N/A"/>
    <s v="10 - FONDO GENERAL"/>
    <s v="(blank)"/>
    <s v="99 - MULTIPROVINCIAL"/>
    <n v="8640000"/>
    <n v="1355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5 - CONTRIBUCIONES A LA SEGURIDAD SOCIAL"/>
    <s v="N"/>
    <s v="00 - N/A"/>
    <s v="10 - FONDO GENERAL"/>
    <s v="(blank)"/>
    <s v="99 - MULTIPROVINCIAL"/>
    <n v="46152774"/>
    <n v="5427054.859999999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1 - SERVICIOS BÁSICOS"/>
    <s v="N"/>
    <s v="00 - N/A"/>
    <s v="10 - FONDO GENERAL"/>
    <s v="(blank)"/>
    <s v="99 - MULTIPROVINCIAL"/>
    <n v="8765000"/>
    <n v="1338429.53"/>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3 - VIÁTICOS"/>
    <s v="N"/>
    <s v="00 - N/A"/>
    <s v="10 - FONDO GENERAL"/>
    <s v="(blank)"/>
    <s v="99 - MULTIPROVINCIAL"/>
    <n v="8000000"/>
    <n v="87515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4 - TRANSPORTE Y ALMACENAJE"/>
    <s v="N"/>
    <s v="00 - N/A"/>
    <s v="10 - FONDO GENERAL"/>
    <s v="(blank)"/>
    <s v="99 - MULTIPROVINCIAL"/>
    <n v="500000"/>
    <n v="500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5 - ALQUILERES Y RENTA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8 - OTROS SERVICIOS NO INCLUIDOS EN CONCEPTOS ANTERIORES"/>
    <s v="N"/>
    <s v="00 - N/A"/>
    <s v="10 - FONDO GENERAL"/>
    <s v="(blank)"/>
    <s v="99 - MULTIPROVINCIAL"/>
    <n v="82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9 - OTRAS CONTRATACIONES DE SERVICIOS"/>
    <s v="N"/>
    <s v="00 - N/A"/>
    <s v="10 - FONDO GENERAL"/>
    <s v="(blank)"/>
    <s v="99 - MULTIPROVINCIAL"/>
    <n v="6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1 - ALIMENTOS Y PRODUCTOS AGROFORESTALE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3 - PAPEL, CARTÓN E IMPRESO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5 - CUERO, CAUCHO Y PLÁSTICO"/>
    <s v="N"/>
    <s v="00 - N/A"/>
    <s v="10 - FONDO GENERAL"/>
    <s v="(blank)"/>
    <s v="99 - MULTIPROVINCIAL"/>
    <n v="15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6 - PRODUCTOS DE MINERALES, METÁLICOS Y NO METÁLICOS"/>
    <s v="N"/>
    <s v="00 - N/A"/>
    <s v="10 - FONDO GENERAL"/>
    <s v="(blank)"/>
    <s v="99 - MULTIPROVINCIAL"/>
    <n v="1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7 - COMBUSTIBLES, LUBRICANTES, PRODUCTOS QUÍMICOS Y CONEXOS"/>
    <s v="N"/>
    <s v="00 - N/A"/>
    <s v="10 - FONDO GENERAL"/>
    <s v="(blank)"/>
    <s v="99 - MULTIPROVINCIAL"/>
    <n v="19100000"/>
    <n v="3527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9 - PRODUCTOS Y ÚTILES VARIOS"/>
    <s v="N"/>
    <s v="00 - N/A"/>
    <s v="10 - FONDO GENERAL"/>
    <s v="(blank)"/>
    <s v="99 - MULTIPROVINCIAL"/>
    <n v="9437155"/>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1 - REMUNERACIONES"/>
    <s v="N"/>
    <s v="00 - N/A"/>
    <s v="10 - FONDO GENERAL"/>
    <s v="(blank)"/>
    <s v="03 - BAHORUCO"/>
    <n v="19150000"/>
    <n v="230160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2 - SOBRESUELDOS"/>
    <s v="N"/>
    <s v="00 - N/A"/>
    <s v="10 - FONDO GENERAL"/>
    <s v="(blank)"/>
    <s v="03 - BAHORUCO"/>
    <n v="31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3 - DIETAS Y GASTOS DE REPRESENTACIÓN"/>
    <s v="N"/>
    <s v="00 - N/A"/>
    <s v="10 - FONDO GENERAL"/>
    <s v="(blank)"/>
    <s v="03 - BAHORUCO"/>
    <n v="387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5 - CONTRIBUCIONES A LA SEGURIDAD SOCIAL"/>
    <s v="N"/>
    <s v="00 - N/A"/>
    <s v="10 - FONDO GENERAL"/>
    <s v="(blank)"/>
    <s v="03 - BAHORUCO"/>
    <n v="1656000"/>
    <n v="353590.5"/>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1 - SERVICIOS BÁSICOS"/>
    <s v="N"/>
    <s v="00 - N/A"/>
    <s v="10 - FONDO GENERAL"/>
    <s v="(blank)"/>
    <s v="03 - BAHORUCO"/>
    <n v="8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2 - PUBLICIDAD, IMPRESIÓN Y ENCUADERNACIÓN"/>
    <s v="N"/>
    <s v="00 - N/A"/>
    <s v="10 - FONDO GENERAL"/>
    <s v="(blank)"/>
    <s v="03 - BAHORUCO"/>
    <n v="20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3 - VIÁTICOS"/>
    <s v="N"/>
    <s v="00 - N/A"/>
    <s v="10 - FONDO GENERAL"/>
    <s v="(blank)"/>
    <s v="03 - BAHORUCO"/>
    <n v="22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4 - TRANSPORTE Y ALMACENAJE"/>
    <s v="N"/>
    <s v="00 - N/A"/>
    <s v="10 - FONDO GENERAL"/>
    <s v="(blank)"/>
    <s v="03 - BAHORUCO"/>
    <n v="3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5 - ALQUILERES Y RENTA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6 - SEGURO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7 - SERVICIOS DE CONSERVACIÓN, REPARACIONES MENORES E INSTALACIONES TEMPORALES"/>
    <s v="N"/>
    <s v="00 - N/A"/>
    <s v="10 - FONDO GENERAL"/>
    <s v="(blank)"/>
    <s v="03 - BAHORUCO"/>
    <n v="66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8 - OTROS SERVICIOS NO INCLUIDOS EN CONCEPTOS ANTERIORES"/>
    <s v="N"/>
    <s v="00 - N/A"/>
    <s v="10 - FONDO GENERAL"/>
    <s v="(blank)"/>
    <s v="03 - BAHORUCO"/>
    <n v="1218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9 - OTRAS CONTRATACIONES DE SERVICIOS"/>
    <s v="N"/>
    <s v="00 - N/A"/>
    <s v="10 - FONDO GENERAL"/>
    <s v="(blank)"/>
    <s v="03 - BAHORUCO"/>
    <n v="15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1 - ALIMENTOS Y PRODUCTOS AGROFORESTALES"/>
    <s v="N"/>
    <s v="00 - N/A"/>
    <s v="10 - FONDO GENERAL"/>
    <s v="(blank)"/>
    <s v="03 - BAHORUCO"/>
    <n v="22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2 - TEXTILES Y VESTUARIOS"/>
    <s v="N"/>
    <s v="00 - N/A"/>
    <s v="10 - FONDO GENERAL"/>
    <s v="(blank)"/>
    <s v="03 - BAHORUCO"/>
    <n v="5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3 - PAPEL, CARTÓN E IMPRESOS"/>
    <s v="N"/>
    <s v="00 - N/A"/>
    <s v="10 - FONDO GENERAL"/>
    <s v="(blank)"/>
    <s v="03 - BAHORUCO"/>
    <n v="7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5 - CUERO, CAUCHO Y PLÁSTICO"/>
    <s v="N"/>
    <s v="00 - N/A"/>
    <s v="10 - FONDO GENERAL"/>
    <s v="(blank)"/>
    <s v="03 - BAHORUCO"/>
    <n v="7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6 - PRODUCTOS DE MINERALES, METÁLICOS Y NO METÁLICOS"/>
    <s v="N"/>
    <s v="00 - N/A"/>
    <s v="10 - FONDO GENERAL"/>
    <s v="(blank)"/>
    <s v="03 - BAHORUCO"/>
    <n v="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7 - COMBUSTIBLES, LUBRICANTES, PRODUCTOS QUÍMICOS Y CONEXOS"/>
    <s v="N"/>
    <s v="00 - N/A"/>
    <s v="10 - FONDO GENERAL"/>
    <s v="(blank)"/>
    <s v="03 - BAHORUCO"/>
    <n v="33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9 - PRODUCTOS Y ÚTILES VARIOS"/>
    <s v="N"/>
    <s v="00 - N/A"/>
    <s v="10 - FONDO GENERAL"/>
    <s v="(blank)"/>
    <s v="03 - BAHORUCO"/>
    <n v="335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10 - FONDO GENERAL"/>
    <s v="(blank)"/>
    <s v="99 - MULTIPROVINCIAL"/>
    <n v="27022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30 - FONDOS PROPIOS"/>
    <s v="(blank)"/>
    <s v="99 - MULTIPROVINCIAL"/>
    <n v="120129000"/>
    <n v="1608176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10 - FONDO GENERAL"/>
    <s v="(blank)"/>
    <s v="99 - MULTIPROVINCIAL"/>
    <n v="3242640"/>
    <n v="22122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30 - FONDOS PROPIOS"/>
    <s v="(blank)"/>
    <s v="99 - MULTIPROVINCIAL"/>
    <n v="48006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3 - DIETAS Y GASTOS DE REPRESENTACIÓN"/>
    <s v="N"/>
    <s v="00 - N/A"/>
    <s v="30 - FONDOS PROPIOS"/>
    <s v="(blank)"/>
    <s v="99 - MULTIPROVINCIAL"/>
    <n v="10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632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16237000"/>
    <n v="2398661.9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10 - FONDO GENERAL"/>
    <s v="(blank)"/>
    <s v="99 - MULTIPROVINCIAL"/>
    <n v="11582013"/>
    <n v="930491.42999999993"/>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30 - FONDOS PROPIOS"/>
    <s v="(blank)"/>
    <s v="99 - MULTIPROVINCIAL"/>
    <n v="2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231700"/>
    <n v="536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4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3 - VIÁTICOS"/>
    <s v="N"/>
    <s v="00 - N/A"/>
    <s v="30 - FONDOS PROPIOS"/>
    <s v="(blank)"/>
    <s v="99 - MULTIPROVINCIAL"/>
    <n v="57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30 - FONDOS PROPIOS"/>
    <s v="(blank)"/>
    <s v="99 - MULTIPROVINCIAL"/>
    <n v="40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10 - FONDO GENERAL"/>
    <s v="(blank)"/>
    <s v="99 - MULTIPROVINCIAL"/>
    <n v="108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30 - FONDOS PROPIOS"/>
    <s v="(blank)"/>
    <s v="99 - MULTIPROVINCIAL"/>
    <n v="14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10 - FONDO GENERAL"/>
    <s v="(blank)"/>
    <s v="99 - MULTIPROVINCIAL"/>
    <n v="11062300"/>
    <n v="1238302.33"/>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30 - FONDOS PROPIOS"/>
    <s v="(blank)"/>
    <s v="99 - MULTIPROVINCIAL"/>
    <n v="604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112400"/>
    <n v="172256.8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598201"/>
    <n v="436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73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525000"/>
    <n v="391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900980"/>
    <n v="122054.3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87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2 - TEXTILES Y VESTUARIOS"/>
    <s v="N"/>
    <s v="00 - N/A"/>
    <s v="10 - FONDO GENERAL"/>
    <s v="(blank)"/>
    <s v="99 - MULTIPROVINCIAL"/>
    <n v="70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10 - FONDO GENERAL"/>
    <s v="(blank)"/>
    <s v="99 - MULTIPROVINCIAL"/>
    <n v="229848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30 - FONDOS PROPIOS"/>
    <s v="(blank)"/>
    <s v="99 - MULTIPROVINCIAL"/>
    <n v="36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4 - PRODUCTOS FARMACÉUTICOS"/>
    <s v="N"/>
    <s v="00 - N/A"/>
    <s v="10 - FONDO GENERAL"/>
    <s v="(blank)"/>
    <s v="99 - MULTIPROVINCIAL"/>
    <n v="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10 - FONDO GENERAL"/>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30 - FONDOS PROPIOS"/>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382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2700000"/>
    <n v="1200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10 - FONDO GENERAL"/>
    <s v="(blank)"/>
    <s v="99 - MULTIPROVINCIAL"/>
    <n v="2476497"/>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30 - FONDOS PROPIOS"/>
    <s v="(blank)"/>
    <s v="99 - MULTIPROVINCIAL"/>
    <n v="2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2 - Asuntos laborales generales"/>
    <s v="2.2 - CONTRATACIÓN DE SERVICIOS"/>
    <s v="2.2.5 - ALQUILERES Y RENTAS"/>
    <s v="N"/>
    <s v="00 - N/A"/>
    <s v="10 - FONDO GENERAL"/>
    <s v="(blank)"/>
    <s v="99 - MULTIPROVINCIAL"/>
    <n v="35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1 - REMUNERACIONES"/>
    <s v="N"/>
    <s v="00 - N/A"/>
    <s v="10 - FONDO GENERAL"/>
    <s v="(blank)"/>
    <s v="99 - MULTIPROVINCIAL"/>
    <n v="977089851"/>
    <n v="113318819.83"/>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2 - SOBRESUELDOS"/>
    <s v="N"/>
    <s v="00 - N/A"/>
    <s v="10 - FONDO GENERAL"/>
    <s v="(blank)"/>
    <s v="99 - MULTIPROVINCIAL"/>
    <n v="204786276"/>
    <n v="5138091.150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3 - DIETAS Y GASTOS DE REPRESENTACIÓN"/>
    <s v="N"/>
    <s v="00 - N/A"/>
    <s v="10 - FONDO GENERAL"/>
    <s v="(blank)"/>
    <s v="99 - MULTIPROVINCIAL"/>
    <n v="5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4 - GRATIFICACIONES Y BONIFICACIONES"/>
    <s v="N"/>
    <s v="00 - N/A"/>
    <s v="10 - FONDO GENERAL"/>
    <s v="(blank)"/>
    <s v="99 - MULTIPROVINCIAL"/>
    <n v="742021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5 - CONTRIBUCIONES A LA SEGURIDAD SOCIAL"/>
    <s v="N"/>
    <s v="00 - N/A"/>
    <s v="10 - FONDO GENERAL"/>
    <s v="(blank)"/>
    <s v="99 - MULTIPROVINCIAL"/>
    <n v="139053920"/>
    <n v="17172223.67999999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10 - FONDO GENERAL"/>
    <s v="(blank)"/>
    <s v="99 - MULTIPROVINCIAL"/>
    <n v="18050000"/>
    <n v="4298326.6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2 - PUBLICIDAD, IMPRESIÓN Y ENCUADERNACIÓN"/>
    <s v="N"/>
    <s v="00 - N/A"/>
    <s v="10 - FONDO GENERAL"/>
    <s v="(blank)"/>
    <s v="99 - MULTIPROVINCIAL"/>
    <n v="3855380"/>
    <n v="424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3 - VIÁTICOS"/>
    <s v="N"/>
    <s v="00 - N/A"/>
    <s v="10 - FONDO GENERAL"/>
    <s v="(blank)"/>
    <s v="99 - MULTIPROVINCIAL"/>
    <n v="6000000"/>
    <n v="10656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4 - TRANSPORTE Y ALMACENAJE"/>
    <s v="N"/>
    <s v="00 - N/A"/>
    <s v="10 - FONDO GENERAL"/>
    <s v="(blank)"/>
    <s v="99 - MULTIPROVINCIAL"/>
    <n v="46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10 - FONDO GENERAL"/>
    <s v="(blank)"/>
    <s v="99 - MULTIPROVINCIAL"/>
    <n v="10800000"/>
    <n v="2647740.810000000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6 - SEGUROS"/>
    <s v="N"/>
    <s v="00 - N/A"/>
    <s v="10 - FONDO GENERAL"/>
    <s v="(blank)"/>
    <s v="99 - MULTIPROVINCIAL"/>
    <n v="5108000"/>
    <n v="2953992.4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10 - FONDO GENERAL"/>
    <s v="(blank)"/>
    <s v="99 - MULTIPROVINCIAL"/>
    <n v="0"/>
    <n v="5169498.320000001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10 - FONDO GENERAL"/>
    <s v="(blank)"/>
    <s v="99 - MULTIPROVINCIAL"/>
    <n v="70350000"/>
    <n v="1511448.5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20 - FONDOS CON DESTINO ESPECÍFICO"/>
    <s v="(blank)"/>
    <s v="99 - MULTIPROVINCIAL"/>
    <n v="55436754"/>
    <n v="2310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9 - OTRAS CONTRATACIONES DE SERVICIOS"/>
    <s v="N"/>
    <s v="00 - N/A"/>
    <s v="10 - FONDO GENERAL"/>
    <s v="(blank)"/>
    <s v="99 - MULTIPROVINCIAL"/>
    <n v="5565976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10 - FONDO GENERAL"/>
    <s v="(blank)"/>
    <s v="99 - MULTIPROVINCIAL"/>
    <n v="60200000"/>
    <n v="7509124.679999998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20 - FONDOS CON DESTINO ESPECÍFICO"/>
    <s v="(blank)"/>
    <s v="99 - MULTIPROVINCIAL"/>
    <n v="17925048"/>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2 - TEXTILES Y VESTUARIOS"/>
    <s v="N"/>
    <s v="00 - N/A"/>
    <s v="10 - FONDO GENERAL"/>
    <s v="(blank)"/>
    <s v="99 - MULTIPROVINCIAL"/>
    <n v="15000000"/>
    <n v="274430.5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3 - PAPEL, CARTÓN E IMPRESOS"/>
    <s v="N"/>
    <s v="00 - N/A"/>
    <s v="10 - FONDO GENERAL"/>
    <s v="(blank)"/>
    <s v="99 - MULTIPROVINCIAL"/>
    <n v="10963246"/>
    <n v="741200.4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4 - PRODUCTOS FARMACÉUTICOS"/>
    <s v="N"/>
    <s v="00 - N/A"/>
    <s v="10 - FONDO GENERAL"/>
    <s v="(blank)"/>
    <s v="99 - MULTIPROVINCIAL"/>
    <n v="0"/>
    <n v="294485.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5 - CUERO, CAUCHO Y PLÁSTICO"/>
    <s v="N"/>
    <s v="00 - N/A"/>
    <s v="10 - FONDO GENERAL"/>
    <s v="(blank)"/>
    <s v="99 - MULTIPROVINCIAL"/>
    <n v="0"/>
    <n v="29240.4000000000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6 - PRODUCTOS DE MINERALES, METÁLICOS Y NO METÁLICOS"/>
    <s v="N"/>
    <s v="00 - N/A"/>
    <s v="10 - FONDO GENERAL"/>
    <s v="(blank)"/>
    <s v="99 - MULTIPROVINCIAL"/>
    <n v="0"/>
    <n v="5809.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7 - COMBUSTIBLES, LUBRICANTES, PRODUCTOS QUÍMICOS Y CONEXOS"/>
    <s v="N"/>
    <s v="00 - N/A"/>
    <s v="10 - FONDO GENERAL"/>
    <s v="(blank)"/>
    <s v="99 - MULTIPROVINCIAL"/>
    <n v="20000000"/>
    <n v="2371971.7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9 - PRODUCTOS Y ÚTILES VARIOS"/>
    <s v="N"/>
    <s v="00 - N/A"/>
    <s v="10 - FONDO GENERAL"/>
    <s v="(blank)"/>
    <s v="99 - MULTIPROVINCIAL"/>
    <n v="1000000"/>
    <n v="3565633.4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10 - FONDO GENERAL"/>
    <s v="(blank)"/>
    <s v="99 - MULTIPROVINCIAL"/>
    <n v="105820163"/>
    <n v="16811447.37999999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10 - FONDO GENERAL"/>
    <s v="(blank)"/>
    <s v="99 - MULTIPROVINCIAL"/>
    <n v="8800792"/>
    <n v="6150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3 - DIETAS Y GASTOS DE REPRESENTACIÓN"/>
    <s v="N"/>
    <s v="00 - N/A"/>
    <s v="10 - FONDO GENERAL"/>
    <s v="(blank)"/>
    <s v="99 - MULTIPROVINCIAL"/>
    <n v="232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10 - FONDO GENERAL"/>
    <s v="(blank)"/>
    <s v="99 - MULTIPROVINCIAL"/>
    <n v="14685815"/>
    <n v="2558753.7699999996"/>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10 - FONDO GENERAL"/>
    <s v="(blank)"/>
    <s v="99 - MULTIPROVINCIAL"/>
    <n v="15996355"/>
    <n v="1956061.4299999997"/>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2 - PUBLICIDAD, IMPRESIÓN Y ENCUADERNACIÓN"/>
    <s v="N"/>
    <s v="00 - N/A"/>
    <s v="30 - FONDOS PROPIOS"/>
    <s v="(blank)"/>
    <s v="99 - MULTIPROVINCIAL"/>
    <n v="22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3 - VIÁTIC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4 - TRANSPORTE Y ALMACENAJE"/>
    <s v="N"/>
    <s v="00 - N/A"/>
    <s v="30 - FONDOS PROPIOS"/>
    <s v="(blank)"/>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10 - FONDO GENERAL"/>
    <s v="(blank)"/>
    <s v="99 - MULTIPROVINCIAL"/>
    <n v="108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30 - FONDOS PROPIOS"/>
    <s v="(blank)"/>
    <s v="99 - MULTIPROVINCIAL"/>
    <n v="298778"/>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6 - SEGUROS"/>
    <s v="N"/>
    <s v="00 - N/A"/>
    <s v="10 - FONDO GENERAL"/>
    <s v="(blank)"/>
    <s v="99 - MULTIPROVINCIAL"/>
    <n v="2351292"/>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10 - FONDO GENERAL"/>
    <s v="(blank)"/>
    <s v="99 - MULTIPROVINCIAL"/>
    <n v="248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30 - FONDOS PROPIOS"/>
    <s v="(blank)"/>
    <s v="99 - MULTIPROVINCIAL"/>
    <n v="33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10 - FONDO GENERAL"/>
    <s v="(blank)"/>
    <s v="99 - MULTIPROVINCIAL"/>
    <n v="2900000"/>
    <n v="2956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30 - FONDOS PROPIOS"/>
    <s v="(blank)"/>
    <s v="99 - MULTIPROVINCIAL"/>
    <n v="189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10 - FONDO GENERAL"/>
    <s v="(blank)"/>
    <s v="99 - MULTIPROVINCIAL"/>
    <n v="277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30 - FONDOS PROPIOS"/>
    <s v="(blank)"/>
    <s v="99 - MULTIPROVINCIAL"/>
    <n v="7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30 - FONDOS PROPIOS"/>
    <s v="(blank)"/>
    <s v="99 - MULTIPROVINCIAL"/>
    <n v="13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2 - TEXTILES Y VESTUARIOS"/>
    <s v="N"/>
    <s v="00 - N/A"/>
    <s v="10 - FONDO GENERAL"/>
    <s v="(blank)"/>
    <s v="99 - MULTIPROVINCIAL"/>
    <n v="480784"/>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30 - FONDOS PROPIOS"/>
    <s v="(blank)"/>
    <s v="99 - MULTIPROVINCIAL"/>
    <n v="628832"/>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4 - PRODUCTOS FARMACÉUTICOS"/>
    <s v="N"/>
    <s v="00 - N/A"/>
    <s v="30 - FONDOS PROPIOS"/>
    <s v="(blank)"/>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5 - CUERO, CAUCHO Y PLÁSTICO"/>
    <s v="N"/>
    <s v="00 - N/A"/>
    <s v="10 - FONDO GENERAL"/>
    <s v="(blank)"/>
    <s v="99 - MULTIPROVINCIAL"/>
    <n v="260087"/>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6 - PRODUCTOS DE MINERALES, METÁLICOS Y NO METÁLICOS"/>
    <s v="N"/>
    <s v="00 - N/A"/>
    <s v="10 - FONDO GENERAL"/>
    <s v="(blank)"/>
    <s v="99 - MULTIPROVINCIAL"/>
    <n v="208214"/>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10 - FONDO GENERAL"/>
    <s v="(blank)"/>
    <s v="99 - MULTIPROVINCIAL"/>
    <n v="12404381"/>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10 - FONDO GENERAL"/>
    <s v="(blank)"/>
    <s v="99 - MULTIPROVINCIAL"/>
    <n v="3613799"/>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10 - FONDO GENERAL"/>
    <s v="(blank)"/>
    <s v="99 - MULTIPROVINCIAL"/>
    <n v="13863571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30 - FONDOS PROPIOS"/>
    <s v="(blank)"/>
    <s v="99 - MULTIPROVINCIAL"/>
    <n v="342545198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2 - SOBRESUELDOS"/>
    <s v="N"/>
    <s v="00 - N/A"/>
    <s v="30 - FONDOS PROPIOS"/>
    <s v="(blank)"/>
    <s v="99 - MULTIPROVINCIAL"/>
    <n v="49231284"/>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3 - DIETAS Y GASTOS DE REPRESENTACIÓN"/>
    <s v="N"/>
    <s v="00 - N/A"/>
    <s v="30 - FONDOS PROPIOS"/>
    <s v="(blank)"/>
    <s v="99 - MULTIPROVINCIAL"/>
    <n v="11124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4 - GRATIFICACIONES Y BONIFICACIONES"/>
    <s v="N"/>
    <s v="00 - N/A"/>
    <s v="30 - FONDOS PROPIOS"/>
    <s v="(blank)"/>
    <s v="99 - MULTIPROVINCIAL"/>
    <n v="26829507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5 - CONTRIBUCIONES A LA SEGURIDAD SOCIAL"/>
    <s v="N"/>
    <s v="00 - N/A"/>
    <s v="30 - FONDOS PROPIOS"/>
    <s v="(blank)"/>
    <s v="99 - MULTIPROVINCIAL"/>
    <n v="495975787"/>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1 - SERVICIOS BÁSICOS"/>
    <s v="N"/>
    <s v="00 - N/A"/>
    <s v="30 - FONDOS PROPIOS"/>
    <s v="(blank)"/>
    <s v="99 - MULTIPROVINCIAL"/>
    <n v="16077636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2 - PUBLICIDAD, IMPRESIÓN Y ENCUADERNACIÓN"/>
    <s v="N"/>
    <s v="00 - N/A"/>
    <s v="30 - FONDOS PROPIOS"/>
    <s v="(blank)"/>
    <s v="99 - MULTIPROVINCIAL"/>
    <n v="443614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3 - VIÁTICOS"/>
    <s v="N"/>
    <s v="00 - N/A"/>
    <s v="30 - FONDOS PROPIOS"/>
    <s v="(blank)"/>
    <s v="99 - MULTIPROVINCIAL"/>
    <n v="462132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5 - ALQUILERES Y RENTAS"/>
    <s v="N"/>
    <s v="00 - N/A"/>
    <s v="30 - FONDOS PROPIOS"/>
    <s v="(blank)"/>
    <s v="99 - MULTIPROVINCIAL"/>
    <n v="905495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6 - SEGUROS"/>
    <s v="N"/>
    <s v="00 - N/A"/>
    <s v="30 - FONDOS PROPIOS"/>
    <s v="(blank)"/>
    <s v="99 - MULTIPROVINCIAL"/>
    <n v="8242351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7 - SERVICIOS DE CONSERVACIÓN, REPARACIONES MENORES E INSTALACIONES TEMPORALES"/>
    <s v="N"/>
    <s v="00 - N/A"/>
    <s v="30 - FONDOS PROPIOS"/>
    <s v="(blank)"/>
    <s v="99 - MULTIPROVINCIAL"/>
    <n v="13013920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10 - FONDO GENERAL"/>
    <s v="(blank)"/>
    <s v="99 - MULTIPROVINCIAL"/>
    <n v="7518142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30 - FONDOS PROPIOS"/>
    <s v="(blank)"/>
    <s v="99 - MULTIPROVINCIAL"/>
    <n v="1206149189"/>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70 - DONACION EXTERNA"/>
    <s v="(blank)"/>
    <s v="99 - MULTIPROVINCIAL"/>
    <n v="362349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1 - ALIMENTOS Y PRODUCTOS AGROFORESTALES"/>
    <s v="N"/>
    <s v="00 - N/A"/>
    <s v="30 - FONDOS PROPIOS"/>
    <s v="(blank)"/>
    <s v="99 - MULTIPROVINCIAL"/>
    <n v="825336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2 - TEXTILES Y VESTUARIOS"/>
    <s v="N"/>
    <s v="00 - N/A"/>
    <s v="30 - FONDOS PROPIOS"/>
    <s v="(blank)"/>
    <s v="99 - MULTIPROVINCIAL"/>
    <n v="3240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7 - COMBUSTIBLES, LUBRICANTES, PRODUCTOS QUÍMICOS Y CONEXOS"/>
    <s v="N"/>
    <s v="00 - N/A"/>
    <s v="30 - FONDOS PROPIOS"/>
    <s v="(blank)"/>
    <s v="99 - MULTIPROVINCIAL"/>
    <n v="9969912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10 - FONDO GENERAL"/>
    <s v="(blank)"/>
    <s v="99 - MULTIPROVINCIAL"/>
    <n v="53454285"/>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30 - FONDOS PROPIOS"/>
    <s v="(blank)"/>
    <s v="99 - MULTIPROVINCIAL"/>
    <n v="158731331"/>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1 - REMUNERACIONES Y CONTRIBUCIONES"/>
    <s v="2.1.1 - REMUNERACIONES"/>
    <s v="N"/>
    <s v="00 - N/A"/>
    <s v="10 - FONDO GENERAL"/>
    <s v="(blank)"/>
    <s v="99 - MULTIPROVINCIAL"/>
    <n v="19415108"/>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2 - CONTRATACIÓN DE SERVICIOS"/>
    <s v="2.2.1 - SERVICIOS BÁSICOS"/>
    <s v="N"/>
    <s v="00 - N/A"/>
    <s v="10 - FONDO GENERAL"/>
    <s v="(blank)"/>
    <s v="99 - MULTIPROVINCIAL"/>
    <n v="58489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10 - FONDO GENERAL"/>
    <s v="(blank)"/>
    <s v="99 - MULTIPROVINCIAL"/>
    <n v="2721312259"/>
    <n v="207686743.37"/>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30 - FONDOS PROPIOS"/>
    <s v="(blank)"/>
    <s v="99 - MULTIPROVINCIAL"/>
    <n v="299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10 - FONDO GENERAL"/>
    <s v="(blank)"/>
    <s v="99 - MULTIPROVINCIAL"/>
    <n v="117240852"/>
    <n v="10171404.33"/>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30 - FONDOS PROPIOS"/>
    <s v="(blank)"/>
    <s v="99 - MULTIPROVINCIAL"/>
    <n v="83009218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4 - GRATIFICACIONES Y BONIFICACIONES"/>
    <s v="N"/>
    <s v="00 - N/A"/>
    <s v="30 - FONDOS PROPIOS"/>
    <s v="(blank)"/>
    <s v="99 - MULTIPROVINCIAL"/>
    <n v="3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2456556"/>
    <n v="31315856.969999991"/>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1 - SERVICIOS BÁSICOS"/>
    <s v="N"/>
    <s v="00 - N/A"/>
    <s v="30 - FONDOS PROPIOS"/>
    <s v="(blank)"/>
    <s v="99 - MULTIPROVINCIAL"/>
    <n v="237464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2 - PUBLICIDAD, IMPRESIÓN Y ENCUADERNACIÓN"/>
    <s v="N"/>
    <s v="00 - N/A"/>
    <s v="30 - FONDOS PROPIOS"/>
    <s v="(blank)"/>
    <s v="99 - MULTIPROVINCIAL"/>
    <n v="369945019"/>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3 - VIÁTICOS"/>
    <s v="N"/>
    <s v="00 - N/A"/>
    <s v="30 - FONDOS PROPIOS"/>
    <s v="(blank)"/>
    <s v="99 - MULTIPROVINCIAL"/>
    <n v="1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4 - TRANSPORTE Y ALMACENAJE"/>
    <s v="N"/>
    <s v="00 - N/A"/>
    <s v="30 - FONDOS PROPIOS"/>
    <s v="(blank)"/>
    <s v="99 - MULTIPROVINCIAL"/>
    <n v="49978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30 - FONDOS PROPIOS"/>
    <s v="(blank)"/>
    <s v="99 - MULTIPROVINCIAL"/>
    <n v="481202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6 - SEGUROS"/>
    <s v="N"/>
    <s v="00 - N/A"/>
    <s v="30 - FONDOS PROPIOS"/>
    <s v="(blank)"/>
    <s v="99 - MULTIPROVINCIAL"/>
    <n v="201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30 - FONDOS PROPIOS"/>
    <s v="(blank)"/>
    <s v="99 - MULTIPROVINCIAL"/>
    <n v="47111334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102877663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9 - OTRAS CONTRATACIONES DE SERVICIOS"/>
    <s v="N"/>
    <s v="00 - N/A"/>
    <s v="30 - FONDOS PROPIOS"/>
    <s v="(blank)"/>
    <s v="99 - MULTIPROVINCIAL"/>
    <n v="20165385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1 - ALIMENTOS Y PRODUCTOS AGROFORESTALES"/>
    <s v="N"/>
    <s v="00 - N/A"/>
    <s v="30 - FONDOS PROPIOS"/>
    <s v="(blank)"/>
    <s v="99 - MULTIPROVINCIAL"/>
    <n v="2598213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30 - FONDOS PROPIOS"/>
    <s v="(blank)"/>
    <s v="99 - MULTIPROVINCIAL"/>
    <n v="33537533"/>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3 - PAPEL, CARTÓN E IMPRESOS"/>
    <s v="N"/>
    <s v="00 - N/A"/>
    <s v="30 - FONDOS PROPIOS"/>
    <s v="(blank)"/>
    <s v="99 - MULTIPROVINCIAL"/>
    <n v="3560846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4 - PRODUCTOS FARMACÉUTICOS"/>
    <s v="N"/>
    <s v="00 - N/A"/>
    <s v="30 - FONDOS PROPIOS"/>
    <s v="(blank)"/>
    <s v="99 - MULTIPROVINCIAL"/>
    <n v="2734117"/>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5 - CUERO, CAUCHO Y PLÁSTICO"/>
    <s v="N"/>
    <s v="00 - N/A"/>
    <s v="30 - FONDOS PROPIOS"/>
    <s v="(blank)"/>
    <s v="99 - MULTIPROVINCIAL"/>
    <n v="6365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30 - FONDOS PROPIOS"/>
    <s v="(blank)"/>
    <s v="99 - MULTIPROVINCIAL"/>
    <n v="1499720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30 - FONDOS PROPIOS"/>
    <s v="(blank)"/>
    <s v="99 - MULTIPROVINCIAL"/>
    <n v="14072521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30 - FONDOS PROPIOS"/>
    <s v="(blank)"/>
    <s v="99 - MULTIPROVINCIAL"/>
    <n v="23817251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1 - REMUNERACIONES"/>
    <s v="N"/>
    <s v="00 - N/A"/>
    <s v="10 - FONDO GENERAL"/>
    <s v="(blank)"/>
    <s v="99 - MULTIPROVINCIAL"/>
    <n v="267233014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2 - SOBRESUELDOS"/>
    <s v="N"/>
    <s v="00 - N/A"/>
    <s v="10 - FONDO GENERAL"/>
    <s v="(blank)"/>
    <s v="99 - MULTIPROVINCIAL"/>
    <n v="107955518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28000763"/>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1 - SERVICIOS BÁSICOS"/>
    <s v="N"/>
    <s v="00 - N/A"/>
    <s v="10 - FONDO GENERAL"/>
    <s v="(blank)"/>
    <s v="99 - MULTIPROVINCIAL"/>
    <n v="22902642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686284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3 - VIÁTICOS"/>
    <s v="N"/>
    <s v="00 - N/A"/>
    <s v="10 - FONDO GENERAL"/>
    <s v="(blank)"/>
    <s v="99 - MULTIPROVINCIAL"/>
    <n v="4012609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4 - TRANSPORTE Y ALMACENAJE"/>
    <s v="N"/>
    <s v="00 - N/A"/>
    <s v="10 - FONDO GENERAL"/>
    <s v="(blank)"/>
    <s v="99 - MULTIPROVINCIAL"/>
    <n v="4275704"/>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5 - ALQUILERES Y RENTAS"/>
    <s v="N"/>
    <s v="00 - N/A"/>
    <s v="10 - FONDO GENERAL"/>
    <s v="(blank)"/>
    <s v="99 - MULTIPROVINCIAL"/>
    <n v="68553029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6 - SEGUROS"/>
    <s v="N"/>
    <s v="00 - N/A"/>
    <s v="10 - FONDO GENERAL"/>
    <s v="(blank)"/>
    <s v="99 - MULTIPROVINCIAL"/>
    <n v="90443472"/>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301435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3891721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30000000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098853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2 - TEXTILES Y VESTUARIOS"/>
    <s v="N"/>
    <s v="00 - N/A"/>
    <s v="10 - FONDO GENERAL"/>
    <s v="(blank)"/>
    <s v="99 - MULTIPROVINCIAL"/>
    <n v="147319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3 - PAPEL, CARTÓN E IMPRESOS"/>
    <s v="N"/>
    <s v="00 - N/A"/>
    <s v="10 - FONDO GENERAL"/>
    <s v="(blank)"/>
    <s v="99 - MULTIPROVINCIAL"/>
    <n v="12612881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88964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2484011"/>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9 - PRODUCTOS Y ÚTILES VARIOS"/>
    <s v="N"/>
    <s v="00 - N/A"/>
    <s v="10 - FONDO GENERAL"/>
    <s v="(blank)"/>
    <s v="99 - MULTIPROVINCIAL"/>
    <n v="45684749"/>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1 - REMUNERACIONES"/>
    <s v="N"/>
    <s v="00 - N/A"/>
    <s v="10 - FONDO GENERAL"/>
    <s v="(blank)"/>
    <s v="99 - MULTIPROVINCIAL"/>
    <n v="216833843"/>
    <n v="3293124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2 - SOBRESUELDOS"/>
    <s v="N"/>
    <s v="00 - N/A"/>
    <s v="10 - FONDO GENERAL"/>
    <s v="(blank)"/>
    <s v="99 - MULTIPROVINCIAL"/>
    <n v="37121655"/>
    <n v="698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44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064412"/>
    <n v="4980791.949999998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10 - FONDO GENERAL"/>
    <s v="(blank)"/>
    <s v="99 - MULTIPROVINCIAL"/>
    <n v="10568000"/>
    <n v="1676302.030000000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10 - FONDO GENERAL"/>
    <s v="(blank)"/>
    <s v="99 - MULTIPROVINCIAL"/>
    <n v="3000000"/>
    <n v="43495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30 - FONDOS PROPIOS"/>
    <s v="(blank)"/>
    <s v="99 - MULTIPROVINCIAL"/>
    <n v="1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10 - FONDO GENERAL"/>
    <s v="(blank)"/>
    <s v="99 - MULTIPROVINCIAL"/>
    <n v="6637088"/>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30 - FONDOS PROPIOS"/>
    <s v="(blank)"/>
    <s v="99 - MULTIPROVINCIAL"/>
    <n v="3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10 - FONDO GENERAL"/>
    <s v="(blank)"/>
    <s v="99 - MULTIPROVINCIAL"/>
    <n v="2951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30 - FONDOS PROPIOS"/>
    <s v="(blank)"/>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3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122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45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10 - FONDO GENERAL"/>
    <s v="(blank)"/>
    <s v="99 - MULTIPROVINCIAL"/>
    <n v="1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30 - FONDOS PROPIOS"/>
    <s v="(blank)"/>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10 - FONDO GENERAL"/>
    <s v="(blank)"/>
    <s v="99 - MULTIPROVINCIAL"/>
    <n v="47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30 - FONDOS PROPIOS"/>
    <s v="(blank)"/>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10 - FONDO GENERAL"/>
    <s v="(blank)"/>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0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38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10 - FONDO GENERAL"/>
    <s v="(blank)"/>
    <s v="99 - MULTIPROVINCIAL"/>
    <n v="459653"/>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30 - FONDOS PROPIOS"/>
    <s v="(blank)"/>
    <s v="99 - MULTIPROVINCIAL"/>
    <n v="220000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1 - REMUNERACIONES"/>
    <s v="N"/>
    <s v="00 - N/A"/>
    <s v="30 - FONDOS PROPIOS"/>
    <s v="(blank)"/>
    <s v="99 - MULTIPROVINCIAL"/>
    <n v="2546267291"/>
    <n v="177553640.72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2 - SOBRESUELDOS"/>
    <s v="N"/>
    <s v="00 - N/A"/>
    <s v="30 - FONDOS PROPIOS"/>
    <s v="(blank)"/>
    <s v="99 - MULTIPROVINCIAL"/>
    <n v="1580174136"/>
    <n v="31651180.699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5 - CONTRIBUCIONES A LA SEGURIDAD SOCIAL"/>
    <s v="N"/>
    <s v="00 - N/A"/>
    <s v="30 - FONDOS PROPIOS"/>
    <s v="(blank)"/>
    <s v="99 - MULTIPROVINCIAL"/>
    <n v="353197415"/>
    <n v="25726841.87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1 - SERVICIOS BÁSICOS"/>
    <s v="N"/>
    <s v="00 - N/A"/>
    <s v="30 - FONDOS PROPIOS"/>
    <s v="(blank)"/>
    <s v="99 - MULTIPROVINCIAL"/>
    <n v="92674308"/>
    <n v="4076200.5500000003"/>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2 - PUBLICIDAD, IMPRESIÓN Y ENCUADERNACIÓN"/>
    <s v="N"/>
    <s v="00 - N/A"/>
    <s v="30 - FONDOS PROPIOS"/>
    <s v="(blank)"/>
    <s v="99 - MULTIPROVINCIAL"/>
    <n v="37648999"/>
    <n v="1460172.1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3 - VIÁTICOS"/>
    <s v="N"/>
    <s v="00 - N/A"/>
    <s v="30 - FONDOS PROPIOS"/>
    <s v="(blank)"/>
    <s v="99 - MULTIPROVINCIAL"/>
    <n v="95000002"/>
    <n v="5946528.04"/>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4 - TRANSPORTE Y ALMACENAJE"/>
    <s v="N"/>
    <s v="00 - N/A"/>
    <s v="30 - FONDOS PROPIOS"/>
    <s v="(blank)"/>
    <s v="99 - MULTIPROVINCIAL"/>
    <n v="51420000"/>
    <n v="38993"/>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5 - ALQUILERES Y RENTAS"/>
    <s v="N"/>
    <s v="00 - N/A"/>
    <s v="30 - FONDOS PROPIOS"/>
    <s v="(blank)"/>
    <s v="99 - MULTIPROVINCIAL"/>
    <n v="121560293"/>
    <n v="724506.3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6 - SEGUROS"/>
    <s v="N"/>
    <s v="00 - N/A"/>
    <s v="30 - FONDOS PROPIOS"/>
    <s v="(blank)"/>
    <s v="99 - MULTIPROVINCIAL"/>
    <n v="190308711"/>
    <n v="10611718.5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7 - SERVICIOS DE CONSERVACIÓN, REPARACIONES MENORES E INSTALACIONES TEMPORALES"/>
    <s v="N"/>
    <s v="00 - N/A"/>
    <s v="30 - FONDOS PROPIOS"/>
    <s v="(blank)"/>
    <s v="99 - MULTIPROVINCIAL"/>
    <n v="57877400"/>
    <n v="1078497.51999999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8 - OTROS SERVICIOS NO INCLUIDOS EN CONCEPTOS ANTERIORES"/>
    <s v="N"/>
    <s v="00 - N/A"/>
    <s v="30 - FONDOS PROPIOS"/>
    <s v="(blank)"/>
    <s v="99 - MULTIPROVINCIAL"/>
    <n v="248950001"/>
    <n v="13636936.71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9 - OTRAS CONTRATACIONES DE SERVICIOS"/>
    <s v="N"/>
    <s v="00 - N/A"/>
    <s v="30 - FONDOS PROPIOS"/>
    <s v="(blank)"/>
    <s v="99 - MULTIPROVINCIAL"/>
    <n v="97000000"/>
    <n v="4144401.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1 - ALIMENTOS Y PRODUCTOS AGROFORESTALES"/>
    <s v="N"/>
    <s v="00 - N/A"/>
    <s v="30 - FONDOS PROPIOS"/>
    <s v="(blank)"/>
    <s v="99 - MULTIPROVINCIAL"/>
    <n v="8300000"/>
    <n v="247374.2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2 - TEXTILES Y VESTUARIOS"/>
    <s v="N"/>
    <s v="00 - N/A"/>
    <s v="30 - FONDOS PROPIOS"/>
    <s v="(blank)"/>
    <s v="99 - MULTIPROVINCIAL"/>
    <n v="9508624"/>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3 - PAPEL, CARTÓN E IMPRESOS"/>
    <s v="N"/>
    <s v="00 - N/A"/>
    <s v="30 - FONDOS PROPIOS"/>
    <s v="(blank)"/>
    <s v="99 - MULTIPROVINCIAL"/>
    <n v="16347550"/>
    <n v="5043000.63"/>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4 - PRODUCTOS FARMACÉUTICOS"/>
    <s v="N"/>
    <s v="00 - N/A"/>
    <s v="30 - FONDOS PROPIOS"/>
    <s v="(blank)"/>
    <s v="99 - MULTIPROVINCIAL"/>
    <n v="2888360"/>
    <n v="109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5 - CUERO, CAUCHO Y PLÁSTICO"/>
    <s v="N"/>
    <s v="00 - N/A"/>
    <s v="30 - FONDOS PROPIOS"/>
    <s v="(blank)"/>
    <s v="99 - MULTIPROVINCIAL"/>
    <n v="500000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6 - PRODUCTOS DE MINERALES, METÁLICOS Y NO METÁLICOS"/>
    <s v="N"/>
    <s v="00 - N/A"/>
    <s v="30 - FONDOS PROPIOS"/>
    <s v="(blank)"/>
    <s v="99 - MULTIPROVINCIAL"/>
    <n v="1299220"/>
    <n v="1246.0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7 - COMBUSTIBLES, LUBRICANTES, PRODUCTOS QUÍMICOS Y CONEXOS"/>
    <s v="N"/>
    <s v="00 - N/A"/>
    <s v="30 - FONDOS PROPIOS"/>
    <s v="(blank)"/>
    <s v="99 - MULTIPROVINCIAL"/>
    <n v="100525090"/>
    <n v="2719412.3600000003"/>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9 - PRODUCTOS Y ÚTILES VARIOS"/>
    <s v="N"/>
    <s v="00 - N/A"/>
    <s v="30 - FONDOS PROPIOS"/>
    <s v="(blank)"/>
    <s v="99 - MULTIPROVINCIAL"/>
    <n v="51758980"/>
    <n v="1527807.2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10 - FONDO GENERAL"/>
    <s v="(blank)"/>
    <s v="99 - MULTIPROVINCIAL"/>
    <n v="87121275"/>
    <n v="12208212.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30 - FONDOS PROPIOS"/>
    <s v="(blank)"/>
    <s v="99 - MULTIPROVINCIAL"/>
    <n v="62180000"/>
    <n v="8165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10 - FONDO GENERAL"/>
    <s v="(blank)"/>
    <s v="99 - MULTIPROVINCIAL"/>
    <n v="23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30 - FONDOS PROPIOS"/>
    <s v="(blank)"/>
    <s v="99 - MULTIPROVINCIAL"/>
    <n v="28232000"/>
    <n v="1130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3 - DIETAS Y GASTOS DE REPRESENTACIÓN"/>
    <s v="N"/>
    <s v="00 - N/A"/>
    <s v="10 - FONDO GENERAL"/>
    <s v="(blank)"/>
    <s v="99 - MULTIPROVINCIAL"/>
    <n v="432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10 - FONDO GENERAL"/>
    <s v="(blank)"/>
    <s v="99 - MULTIPROVINCIAL"/>
    <n v="12106943"/>
    <n v="1849353.74"/>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30 - FONDOS PROPIOS"/>
    <s v="(blank)"/>
    <s v="99 - MULTIPROVINCIAL"/>
    <n v="8589400"/>
    <n v="1245829.63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10 - FONDO GENERAL"/>
    <s v="(blank)"/>
    <s v="99 - MULTIPROVINCIAL"/>
    <n v="4200000"/>
    <n v="150105.6100000000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30 - FONDOS PROPIOS"/>
    <s v="(blank)"/>
    <s v="99 - MULTIPROVINCIAL"/>
    <n v="4479600"/>
    <n v="525564.37"/>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2 - PUBLICIDAD, IMPRESIÓN Y ENCUADERNACIÓN"/>
    <s v="N"/>
    <s v="00 - N/A"/>
    <s v="10 - FONDO GENERAL"/>
    <s v="(blank)"/>
    <s v="99 - MULTIPROVINCIAL"/>
    <n v="792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10 - FONDO GENERAL"/>
    <s v="(blank)"/>
    <s v="99 - MULTIPROVINCIAL"/>
    <n v="1000000"/>
    <n v="574959.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30 - FONDOS PROPIOS"/>
    <s v="(blank)"/>
    <s v="99 - MULTIPROVINCIAL"/>
    <n v="4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30 - FONDOS PROPIOS"/>
    <s v="(blank)"/>
    <s v="99 - MULTIPROVINCIAL"/>
    <n v="5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10 - FONDO GENERAL"/>
    <s v="(blank)"/>
    <s v="99 - MULTIPROVINCIAL"/>
    <n v="2421000"/>
    <n v="237838.90999999997"/>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30 - FONDOS PROPIOS"/>
    <s v="(blank)"/>
    <s v="99 - MULTIPROVINCIAL"/>
    <n v="10885000"/>
    <n v="126521.959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30 - FONDOS PROPIOS"/>
    <s v="(blank)"/>
    <s v="99 - MULTIPROVINCIAL"/>
    <n v="6020000"/>
    <n v="827206.2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10 - FONDO GENERAL"/>
    <s v="(blank)"/>
    <s v="99 - MULTIPROVINCIAL"/>
    <n v="1412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30 - FONDOS PROPIOS"/>
    <s v="(blank)"/>
    <s v="99 - MULTIPROVINCIAL"/>
    <n v="1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10 - FONDO GENERAL"/>
    <s v="(blank)"/>
    <s v="99 - MULTIPROVINCIAL"/>
    <n v="635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30 - FONDOS PROPIOS"/>
    <s v="(blank)"/>
    <s v="99 - MULTIPROVINCIAL"/>
    <n v="634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9 - OTRAS CONTRATACIONES DE SERVICIOS"/>
    <s v="N"/>
    <s v="00 - N/A"/>
    <s v="10 - FONDO GENERAL"/>
    <s v="(blank)"/>
    <s v="99 - MULTIPROVINCIAL"/>
    <n v="3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10 - FONDO GENERAL"/>
    <s v="(blank)"/>
    <s v="99 - MULTIPROVINCIAL"/>
    <n v="2258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30 - FONDOS PROPIOS"/>
    <s v="(blank)"/>
    <s v="99 - MULTIPROVINCIAL"/>
    <n v="4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2 - TEXTILES Y VESTUARIOS"/>
    <s v="N"/>
    <s v="00 - N/A"/>
    <s v="30 - FONDOS PROPIOS"/>
    <s v="(blank)"/>
    <s v="99 - MULTIPROVINCIAL"/>
    <n v="38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3 - PAPEL, CARTÓN E IMPRESOS"/>
    <s v="N"/>
    <s v="00 - N/A"/>
    <s v="10 - FONDO GENERAL"/>
    <s v="(blank)"/>
    <s v="99 - MULTIPROVINCIAL"/>
    <n v="9373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10 - FONDO GENERAL"/>
    <s v="(blank)"/>
    <s v="99 - MULTIPROVINCIAL"/>
    <n v="8278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30 - FONDOS PROPIOS"/>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6 - PRODUCTOS DE MINERALES, METÁLICOS Y NO METÁLICOS"/>
    <s v="N"/>
    <s v="00 - N/A"/>
    <s v="10 - FONDO GENERAL"/>
    <s v="(blank)"/>
    <s v="99 - MULTIPROVINCIAL"/>
    <n v="7455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10 - FONDO GENERAL"/>
    <s v="(blank)"/>
    <s v="99 - MULTIPROVINCIAL"/>
    <n v="7167232"/>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30 - FONDOS PROPIOS"/>
    <s v="(blank)"/>
    <s v="99 - MULTIPROVINCIAL"/>
    <n v="5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10 - FONDO GENERAL"/>
    <s v="(blank)"/>
    <s v="99 - MULTIPROVINCIAL"/>
    <n v="34574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1 - REMUNERACIONES"/>
    <s v="N"/>
    <s v="00 - N/A"/>
    <s v="10 - FONDO GENERAL"/>
    <s v="(blank)"/>
    <s v="99 - MULTIPROVINCIAL"/>
    <n v="43266334"/>
    <n v="59160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2 - SOBRESUELDOS"/>
    <s v="N"/>
    <s v="00 - N/A"/>
    <s v="10 - FONDO GENERAL"/>
    <s v="(blank)"/>
    <s v="99 - MULTIPROVINCIAL"/>
    <n v="7377334"/>
    <n v="1240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370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3469334"/>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742357"/>
    <n v="856197.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1 - SERVICIOS BÁSICOS"/>
    <s v="N"/>
    <s v="00 - N/A"/>
    <s v="10 - FONDO GENERAL"/>
    <s v="(blank)"/>
    <s v="99 - MULTIPROVINCIAL"/>
    <n v="2181320"/>
    <n v="333554.7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605226"/>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3 - VIÁTICOS"/>
    <s v="N"/>
    <s v="00 - N/A"/>
    <s v="10 - FONDO GENERAL"/>
    <s v="(blank)"/>
    <s v="99 - MULTIPROVINCIAL"/>
    <n v="3180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4 - TRANSPORTE Y ALMACENAJE"/>
    <s v="N"/>
    <s v="00 - N/A"/>
    <s v="10 - FONDO GENERAL"/>
    <s v="(blank)"/>
    <s v="99 - MULTIPROVINCIAL"/>
    <n v="2579364"/>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5 - ALQUILERES Y RENTAS"/>
    <s v="N"/>
    <s v="00 - N/A"/>
    <s v="10 - FONDO GENERAL"/>
    <s v="(blank)"/>
    <s v="99 - MULTIPROVINCIAL"/>
    <n v="8426480"/>
    <n v="1167271.1000000001"/>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6 - SEGUROS"/>
    <s v="N"/>
    <s v="00 - N/A"/>
    <s v="10 - FONDO GENERAL"/>
    <s v="(blank)"/>
    <s v="99 - MULTIPROVINCIAL"/>
    <n v="7130100"/>
    <n v="960929.8300000000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660000"/>
    <n v="190046.94"/>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166618"/>
    <n v="283050.02"/>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02030"/>
    <n v="213072.42"/>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81050"/>
    <n v="236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2 - TEXTILES Y VESTUARIOS"/>
    <s v="N"/>
    <s v="00 - N/A"/>
    <s v="10 - FONDO GENERAL"/>
    <s v="(blank)"/>
    <s v="99 - MULTIPROVINCIAL"/>
    <n v="114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3 - PAPEL, CARTÓN E IMPRESOS"/>
    <s v="N"/>
    <s v="00 - N/A"/>
    <s v="10 - FONDO GENERAL"/>
    <s v="(blank)"/>
    <s v="99 - MULTIPROVINCIAL"/>
    <n v="747380"/>
    <n v="99412"/>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4 - PRODUCTOS FARMACÉUTICOS"/>
    <s v="N"/>
    <s v="00 - N/A"/>
    <s v="10 - FONDO GENERAL"/>
    <s v="(blank)"/>
    <s v="99 - MULTIPROVINCIAL"/>
    <n v="6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5 - CUERO, CAUCHO Y PLÁSTICO"/>
    <s v="N"/>
    <s v="00 - N/A"/>
    <s v="10 - FONDO GENERAL"/>
    <s v="(blank)"/>
    <s v="99 - MULTIPROVINCIAL"/>
    <n v="1275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2579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9 - PRODUCTOS Y ÚTILES VARIOS"/>
    <s v="N"/>
    <s v="00 - N/A"/>
    <s v="10 - FONDO GENERAL"/>
    <s v="(blank)"/>
    <s v="99 - MULTIPROVINCIAL"/>
    <n v="314952"/>
    <n v="168144.1200000000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1 - REMUNERACIONES"/>
    <s v="N"/>
    <s v="00 - N/A"/>
    <s v="10 - FONDO GENERAL"/>
    <s v="(blank)"/>
    <s v="99 - MULTIPROVINCIAL"/>
    <n v="123406232"/>
    <n v="17243616"/>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2 - SOBRESUELDOS"/>
    <s v="N"/>
    <s v="00 - N/A"/>
    <s v="10 - FONDO GENERAL"/>
    <s v="(blank)"/>
    <s v="99 - MULTIPROVINCIAL"/>
    <n v="13212768"/>
    <n v="5160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5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3966000"/>
    <n v="2299115.8099999996"/>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1 - SERVICIOS BÁSICOS"/>
    <s v="N"/>
    <s v="00 - N/A"/>
    <s v="10 - FONDO GENERAL"/>
    <s v="(blank)"/>
    <s v="99 - MULTIPROVINCIAL"/>
    <n v="3095946"/>
    <n v="239842.4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55000"/>
    <n v="107020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3 - VIÁTICOS"/>
    <s v="N"/>
    <s v="00 - N/A"/>
    <s v="10 - FONDO GENERAL"/>
    <s v="(blank)"/>
    <s v="99 - MULTIPROVINCIAL"/>
    <n v="1100000"/>
    <n v="767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4 - TRANSPORTE Y ALMACENAJE"/>
    <s v="N"/>
    <s v="00 - N/A"/>
    <s v="10 - FONDO GENERAL"/>
    <s v="(blank)"/>
    <s v="99 - MULTIPROVINCIAL"/>
    <n v="50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5 - ALQUILERES Y RENTAS"/>
    <s v="N"/>
    <s v="00 - N/A"/>
    <s v="10 - FONDO GENERAL"/>
    <s v="(blank)"/>
    <s v="99 - MULTIPROVINCIAL"/>
    <n v="1435000"/>
    <n v="65365.34"/>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6 - SEGUROS"/>
    <s v="N"/>
    <s v="00 - N/A"/>
    <s v="10 - FONDO GENERAL"/>
    <s v="(blank)"/>
    <s v="99 - MULTIPROVINCIAL"/>
    <n v="9117500"/>
    <n v="1325475.7699999998"/>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97000"/>
    <n v="61408.990000000005"/>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46000"/>
    <n v="703443.2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00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475000"/>
    <n v="483074.3"/>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80000"/>
    <n v="68166"/>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2 - TEXTILES Y VESTUARIOS"/>
    <s v="N"/>
    <s v="00 - N/A"/>
    <s v="10 - FONDO GENERAL"/>
    <s v="(blank)"/>
    <s v="99 - MULTIPROVINCIAL"/>
    <n v="129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3 - PAPEL, CARTÓN E IMPRESOS"/>
    <s v="N"/>
    <s v="00 - N/A"/>
    <s v="10 - FONDO GENERAL"/>
    <s v="(blank)"/>
    <s v="99 - MULTIPROVINCIAL"/>
    <n v="37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615000"/>
    <n v="4600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9 - PRODUCTOS Y ÚTILES VARIOS"/>
    <s v="N"/>
    <s v="00 - N/A"/>
    <s v="10 - FONDO GENERAL"/>
    <s v="(blank)"/>
    <s v="99 - MULTIPROVINCIAL"/>
    <n v="66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10 - FONDO GENERAL"/>
    <s v="(blank)"/>
    <s v="99 - MULTIPROVINCIAL"/>
    <n v="189776000"/>
    <n v="26780068.71999999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30 - FONDOS PROPIOS"/>
    <s v="(blank)"/>
    <s v="99 - MULTIPROVINCIAL"/>
    <n v="3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10 - FONDO GENERAL"/>
    <s v="(blank)"/>
    <s v="99 - MULTIPROVINCIAL"/>
    <n v="39207000"/>
    <n v="1667078.589999999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30 - FONDOS PROPIOS"/>
    <s v="(blank)"/>
    <s v="99 - MULTIPROVINCIAL"/>
    <n v="1400000"/>
    <n v="113082.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3 - DIETAS Y GASTOS DE REPRESENTACIÓN"/>
    <s v="N"/>
    <s v="00 - N/A"/>
    <s v="10 - FONDO GENERAL"/>
    <s v="(blank)"/>
    <s v="99 - MULTIPROVINCIAL"/>
    <n v="1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5 - CONTRIBUCIONES A LA SEGURIDAD SOCIAL"/>
    <s v="N"/>
    <s v="00 - N/A"/>
    <s v="10 - FONDO GENERAL"/>
    <s v="(blank)"/>
    <s v="99 - MULTIPROVINCIAL"/>
    <n v="34706901"/>
    <n v="4079934.009999999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1 - SERVICIOS BÁSICOS"/>
    <s v="N"/>
    <s v="00 - N/A"/>
    <s v="10 - FONDO GENERAL"/>
    <s v="(blank)"/>
    <s v="99 - MULTIPROVINCIAL"/>
    <n v="13100000"/>
    <n v="1881583.9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2 - PUBLICIDAD, IMPRESIÓN Y ENCUADERNACIÓN"/>
    <s v="N"/>
    <s v="00 - N/A"/>
    <s v="10 - FONDO GENERAL"/>
    <s v="(blank)"/>
    <s v="99 - MULTIPROVINCIAL"/>
    <n v="102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3 - VIÁTICOS"/>
    <s v="N"/>
    <s v="00 - N/A"/>
    <s v="10 - FONDO GENERAL"/>
    <s v="(blank)"/>
    <s v="99 - MULTIPROVINCIAL"/>
    <n v="6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4 - TRANSPORTE Y ALMACENAJE"/>
    <s v="N"/>
    <s v="00 - N/A"/>
    <s v="10 - FONDO GENERAL"/>
    <s v="(blank)"/>
    <s v="99 - MULTIPROVINCIAL"/>
    <n v="6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5 - ALQUILERES Y RENTAS"/>
    <s v="N"/>
    <s v="00 - N/A"/>
    <s v="10 - FONDO GENERAL"/>
    <s v="(blank)"/>
    <s v="99 - MULTIPROVINCIAL"/>
    <n v="5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6 - SEGUROS"/>
    <s v="N"/>
    <s v="00 - N/A"/>
    <s v="10 - FONDO GENERAL"/>
    <s v="(blank)"/>
    <s v="99 - MULTIPROVINCIAL"/>
    <n v="5000000"/>
    <n v="889245.95"/>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1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3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9 - OTRAS CONTRATACIONES DE SERVICIOS"/>
    <s v="N"/>
    <s v="00 - N/A"/>
    <s v="10 - FONDO GENERAL"/>
    <s v="(blank)"/>
    <s v="99 - MULTIPROVINCIAL"/>
    <n v="110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1 - ALIMENTOS Y PRODUCTOS AGROFORESTALES"/>
    <s v="N"/>
    <s v="00 - N/A"/>
    <s v="10 - FONDO GENERAL"/>
    <s v="(blank)"/>
    <s v="99 - MULTIPROVINCIAL"/>
    <n v="62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2 - TEXTILES Y VESTUARIOS"/>
    <s v="N"/>
    <s v="00 - N/A"/>
    <s v="10 - FONDO GENERAL"/>
    <s v="(blank)"/>
    <s v="99 - MULTIPROVINCIAL"/>
    <n v="71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3 - PAPEL, CARTÓN E IMPRESOS"/>
    <s v="N"/>
    <s v="00 - N/A"/>
    <s v="10 - FONDO GENERAL"/>
    <s v="(blank)"/>
    <s v="99 - MULTIPROVINCIAL"/>
    <n v="52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4 - PRODUCTOS FARMACÉUTICOS"/>
    <s v="N"/>
    <s v="00 - N/A"/>
    <s v="10 - FONDO GENERAL"/>
    <s v="(blank)"/>
    <s v="99 - MULTIPROVINCIAL"/>
    <n v="17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5 - CUERO, CAUCHO Y PLÁSTICO"/>
    <s v="N"/>
    <s v="00 - N/A"/>
    <s v="10 - FONDO GENERAL"/>
    <s v="(blank)"/>
    <s v="99 - MULTIPROVINCIAL"/>
    <n v="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485000"/>
    <n v="368341.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9 - PRODUCTOS Y ÚTILES VARIOS"/>
    <s v="N"/>
    <s v="00 - N/A"/>
    <s v="10 - FONDO GENERAL"/>
    <s v="(blank)"/>
    <s v="99 - MULTIPROVINCIAL"/>
    <n v="751761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1 - REMUNERACIONES"/>
    <s v="N"/>
    <s v="00 - N/A"/>
    <s v="10 - FONDO GENERAL"/>
    <s v="(blank)"/>
    <s v="99 - MULTIPROVINCIAL"/>
    <n v="62001750"/>
    <n v="6981837.639999999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2 - SOBRESUELDOS"/>
    <s v="N"/>
    <s v="00 - N/A"/>
    <s v="10 - FONDO GENERAL"/>
    <s v="(blank)"/>
    <s v="99 - MULTIPROVINCIAL"/>
    <n v="13606250"/>
    <n v="168417.5800000000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3 - DIETAS Y GASTOS DE REPRESENTACIÓN"/>
    <s v="N"/>
    <s v="00 - N/A"/>
    <s v="10 - FONDO GENERAL"/>
    <s v="(blank)"/>
    <s v="99 - MULTIPROVINCIAL"/>
    <n v="871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4 - GRATIFICACIONES Y BONIFICACIONES"/>
    <s v="N"/>
    <s v="00 - N/A"/>
    <s v="10 - FONDO GENERAL"/>
    <s v="(blank)"/>
    <s v="99 - MULTIPROVINCIAL"/>
    <n v="18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5 - CONTRIBUCIONES A LA SEGURIDAD SOCIAL"/>
    <s v="N"/>
    <s v="00 - N/A"/>
    <s v="10 - FONDO GENERAL"/>
    <s v="(blank)"/>
    <s v="99 - MULTIPROVINCIAL"/>
    <n v="8912000"/>
    <n v="1044091.0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1 - SERVICIOS BÁSICOS"/>
    <s v="N"/>
    <s v="00 - N/A"/>
    <s v="10 - FONDO GENERAL"/>
    <s v="(blank)"/>
    <s v="99 - MULTIPROVINCIAL"/>
    <n v="4502000"/>
    <n v="231114.3000000000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2 - PUBLICIDAD, IMPRESIÓN Y ENCUADERNACIÓN"/>
    <s v="N"/>
    <s v="00 - N/A"/>
    <s v="10 - FONDO GENERAL"/>
    <s v="(blank)"/>
    <s v="99 - MULTIPROVINCIAL"/>
    <n v="8675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3 - VIÁTICOS"/>
    <s v="N"/>
    <s v="00 - N/A"/>
    <s v="10 - FONDO GENERAL"/>
    <s v="(blank)"/>
    <s v="99 - MULTIPROVINCIAL"/>
    <n v="1926000"/>
    <n v="210599.1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4 - TRANSPORTE Y ALMACENAJE"/>
    <s v="N"/>
    <s v="00 - N/A"/>
    <s v="10 - FONDO GENERAL"/>
    <s v="(blank)"/>
    <s v="99 - MULTIPROVINCIAL"/>
    <n v="1140000"/>
    <n v="95627.3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5 - ALQUILERES Y RENTAS"/>
    <s v="N"/>
    <s v="00 - N/A"/>
    <s v="10 - FONDO GENERAL"/>
    <s v="(blank)"/>
    <s v="99 - MULTIPROVINCIAL"/>
    <n v="11818348"/>
    <n v="1606506.4000000001"/>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6 - SEGUROS"/>
    <s v="N"/>
    <s v="00 - N/A"/>
    <s v="10 - FONDO GENERAL"/>
    <s v="(blank)"/>
    <s v="99 - MULTIPROVINCIAL"/>
    <n v="6870000"/>
    <n v="914986.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672319"/>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797113"/>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10 - FONDO GENERAL"/>
    <s v="(blank)"/>
    <s v="99 - MULTIPROVINCIAL"/>
    <n v="3606800"/>
    <n v="91431.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1 - ALIMENTOS Y PRODUCTOS AGROFORESTALES"/>
    <s v="N"/>
    <s v="00 - N/A"/>
    <s v="10 - FONDO GENERAL"/>
    <s v="(blank)"/>
    <s v="99 - MULTIPROVINCIAL"/>
    <n v="3195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2 - TEXTILES Y VESTUARIOS"/>
    <s v="N"/>
    <s v="00 - N/A"/>
    <s v="10 - FONDO GENERAL"/>
    <s v="(blank)"/>
    <s v="99 - MULTIPROVINCIAL"/>
    <n v="17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3 - PAPEL, CARTÓN E IMPRESOS"/>
    <s v="N"/>
    <s v="00 - N/A"/>
    <s v="10 - FONDO GENERAL"/>
    <s v="(blank)"/>
    <s v="99 - MULTIPROVINCIAL"/>
    <n v="521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45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5537400"/>
    <n v="52650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9 - PRODUCTOS Y ÚTILES VARIOS"/>
    <s v="N"/>
    <s v="00 - N/A"/>
    <s v="10 - FONDO GENERAL"/>
    <s v="(blank)"/>
    <s v="99 - MULTIPROVINCIAL"/>
    <n v="89189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10 - FONDO GENERAL"/>
    <s v="(blank)"/>
    <s v="99 - MULTIPROVINCIAL"/>
    <n v="163804192"/>
    <n v="23183124.65999999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30 - FONDOS PROPIOS"/>
    <s v="(blank)"/>
    <s v="99 - MULTIPROVINCIAL"/>
    <n v="68488490"/>
    <n v="958542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10 - FONDO GENERAL"/>
    <s v="(blank)"/>
    <s v="99 - MULTIPROVINCIAL"/>
    <n v="18071366"/>
    <n v="120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30 - FONDOS PROPIOS"/>
    <s v="(blank)"/>
    <s v="99 - MULTIPROVINCIAL"/>
    <n v="27192185"/>
    <n v="1677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32000"/>
    <n v="32661.4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1612956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22341785"/>
    <n v="3527240.4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9189765"/>
    <n v="1466213.269999999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10 - FONDO GENERAL"/>
    <s v="(blank)"/>
    <s v="99 - MULTIPROVINCIAL"/>
    <n v="8541130"/>
    <n v="1541064.9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30 - FONDOS PROPIOS"/>
    <s v="(blank)"/>
    <s v="99 - MULTIPROVINCIAL"/>
    <n v="4100000"/>
    <n v="45306.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34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3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10 - FONDO GENERAL"/>
    <s v="(blank)"/>
    <s v="99 - MULTIPROVINCIAL"/>
    <n v="1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30 - FONDOS PROPIOS"/>
    <s v="(blank)"/>
    <s v="99 - MULTIPROVINCIAL"/>
    <n v="5300011"/>
    <n v="217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4 - TRANSPORTE Y ALMACENAJE"/>
    <s v="N"/>
    <s v="00 - N/A"/>
    <s v="10 - FONDO GENERAL"/>
    <s v="(blank)"/>
    <s v="99 - MULTIPROVINCIAL"/>
    <n v="101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10 - FONDO GENERAL"/>
    <s v="(blank)"/>
    <s v="99 - MULTIPROVINCIAL"/>
    <n v="5574000"/>
    <n v="768910.6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30 - FONDOS PROPIOS"/>
    <s v="(blank)"/>
    <s v="99 - MULTIPROVINCIAL"/>
    <n v="62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10 - FONDO GENERAL"/>
    <s v="(blank)"/>
    <s v="99 - MULTIPROVINCIAL"/>
    <n v="4200000"/>
    <n v="3509360.1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30 - FONDOS PROPIOS"/>
    <s v="(blank)"/>
    <s v="99 - MULTIPROVINCIAL"/>
    <n v="3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4029989"/>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356213"/>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10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5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10 - FONDO GENERAL"/>
    <s v="(blank)"/>
    <s v="99 - MULTIPROVINCIAL"/>
    <n v="8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30 - FONDOS PROPIOS"/>
    <s v="(blank)"/>
    <s v="99 - MULTIPROVINCIAL"/>
    <n v="6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10 - FONDO GENERAL"/>
    <s v="(blank)"/>
    <s v="99 - MULTIPROVINCIAL"/>
    <n v="158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30 - FONDOS PROPIOS"/>
    <s v="(blank)"/>
    <s v="99 - MULTIPROVINCIAL"/>
    <n v="28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10 - FONDO GENERAL"/>
    <s v="(blank)"/>
    <s v="99 - MULTIPROVINCIAL"/>
    <n v="2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7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786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425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10 - FONDO GENERAL"/>
    <s v="(blank)"/>
    <s v="99 - MULTIPROVINCIAL"/>
    <n v="37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30 - FONDOS PROPIOS"/>
    <s v="(blank)"/>
    <s v="99 - MULTIPROVINCIAL"/>
    <n v="555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1 - REMUNERACIONES"/>
    <s v="N"/>
    <s v="00 - N/A"/>
    <s v="10 - FONDO GENERAL"/>
    <s v="(blank)"/>
    <s v="99 - MULTIPROVINCIAL"/>
    <n v="50479000"/>
    <n v="7549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2 - SOBRESUELDOS"/>
    <s v="N"/>
    <s v="00 - N/A"/>
    <s v="10 - FONDO GENERAL"/>
    <s v="(blank)"/>
    <s v="99 - MULTIPROVINCIAL"/>
    <n v="9669000"/>
    <n v="674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41000"/>
    <n v="28621.59999999999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1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6963372"/>
    <n v="1133397.889999999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1 - SERVICIOS BÁSICOS"/>
    <s v="N"/>
    <s v="00 - N/A"/>
    <s v="10 - FONDO GENERAL"/>
    <s v="(blank)"/>
    <s v="99 - MULTIPROVINCIAL"/>
    <n v="3232500"/>
    <n v="34316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32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3 - VIÁTICOS"/>
    <s v="N"/>
    <s v="00 - N/A"/>
    <s v="10 - FONDO GENERAL"/>
    <s v="(blank)"/>
    <s v="99 - MULTIPROVINCIAL"/>
    <n v="700000"/>
    <n v="26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4 - TRANSPORTE Y ALMACENAJE"/>
    <s v="N"/>
    <s v="00 - N/A"/>
    <s v="10 - FONDO GENERAL"/>
    <s v="(blank)"/>
    <s v="99 - MULTIPROVINCIAL"/>
    <n v="41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5 - ALQUILERES Y RENTAS"/>
    <s v="N"/>
    <s v="00 - N/A"/>
    <s v="10 - FONDO GENERAL"/>
    <s v="(blank)"/>
    <s v="99 - MULTIPROVINCIAL"/>
    <n v="11875128"/>
    <n v="2023457.619999999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6 - SEGUROS"/>
    <s v="N"/>
    <s v="00 - N/A"/>
    <s v="10 - FONDO GENERAL"/>
    <s v="(blank)"/>
    <s v="99 - MULTIPROVINCIAL"/>
    <n v="2173000"/>
    <n v="266802.5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2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704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250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800000"/>
    <n v="267902.8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2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2 - TEXTILES Y VESTUARIOS"/>
    <s v="N"/>
    <s v="00 - N/A"/>
    <s v="10 - FONDO GENERAL"/>
    <s v="(blank)"/>
    <s v="99 - MULTIPROVINCIAL"/>
    <n v="7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3 - PAPEL, CARTÓN E IMPRESOS"/>
    <s v="N"/>
    <s v="00 - N/A"/>
    <s v="10 - FONDO GENERAL"/>
    <s v="(blank)"/>
    <s v="99 - MULTIPROVINCIAL"/>
    <n v="23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4 - PRODUCTOS FARMACÉUTICOS"/>
    <s v="N"/>
    <s v="00 - N/A"/>
    <s v="10 - FONDO GENERAL"/>
    <s v="(blank)"/>
    <s v="99 - MULTIPROVINCIAL"/>
    <n v="3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253000"/>
    <n v="1050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9 - PRODUCTOS Y ÚTILES VARIOS"/>
    <s v="N"/>
    <s v="00 - N/A"/>
    <s v="10 - FONDO GENERAL"/>
    <s v="(blank)"/>
    <s v="99 - MULTIPROVINCIAL"/>
    <n v="620000"/>
    <n v="91235.4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10 - FONDO GENERAL"/>
    <s v="(blank)"/>
    <s v="99 - MULTIPROVINCIAL"/>
    <n v="122767000"/>
    <n v="1811707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30 - FONDOS PROPIOS"/>
    <s v="(blank)"/>
    <s v="99 - MULTIPROVINCIAL"/>
    <n v="2000000"/>
    <n v="64605.5999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10 - FONDO GENERAL"/>
    <s v="(blank)"/>
    <s v="99 - MULTIPROVINCIAL"/>
    <n v="29500000"/>
    <n v="9416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30 - FONDOS PROPIOS"/>
    <s v="(blank)"/>
    <s v="99 - MULTIPROVINCIAL"/>
    <n v="70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5 - CONTRIBUCIONES A LA SEGURIDAD SOCIAL"/>
    <s v="N"/>
    <s v="00 - N/A"/>
    <s v="10 - FONDO GENERAL"/>
    <s v="(blank)"/>
    <s v="99 - MULTIPROVINCIAL"/>
    <n v="17310000"/>
    <n v="2759108.0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10 - FONDO GENERAL"/>
    <s v="(blank)"/>
    <s v="99 - MULTIPROVINCIAL"/>
    <n v="156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30 - FONDOS PROPIOS"/>
    <s v="(blank)"/>
    <s v="99 - MULTIPROVINCIAL"/>
    <n v="5384680"/>
    <n v="366613.1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2 - PUBLICIDAD, IMPRESIÓN Y ENCUADERNACIÓN"/>
    <s v="N"/>
    <s v="00 - N/A"/>
    <s v="30 - FONDOS PROPIOS"/>
    <s v="(blank)"/>
    <s v="99 - MULTIPROVINCIAL"/>
    <n v="354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3 - VIÁTICOS"/>
    <s v="N"/>
    <s v="00 - N/A"/>
    <s v="10 - FONDO GENERAL"/>
    <s v="(blank)"/>
    <s v="99 - MULTIPROVINCIAL"/>
    <n v="20618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5 - ALQUILERES Y RENTAS"/>
    <s v="N"/>
    <s v="00 - N/A"/>
    <s v="30 - FONDOS PROPIOS"/>
    <s v="(blank)"/>
    <s v="99 - MULTIPROVINCIAL"/>
    <n v="9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6 - SEGUROS"/>
    <s v="N"/>
    <s v="00 - N/A"/>
    <s v="30 - FONDOS PROPIOS"/>
    <s v="(blank)"/>
    <s v="99 - MULTIPROVINCIAL"/>
    <n v="1350000"/>
    <n v="14994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5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10 - FONDO GENERAL"/>
    <s v="(blank)"/>
    <s v="99 - MULTIPROVINCIAL"/>
    <n v="35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30 - FONDOS PROPIOS"/>
    <s v="(blank)"/>
    <s v="99 - MULTIPROVINCIAL"/>
    <n v="8304860"/>
    <n v="120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30 - FONDOS PROPIOS"/>
    <s v="(blank)"/>
    <s v="99 - MULTIPROVINCIAL"/>
    <n v="93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30 - FONDOS PROPIOS"/>
    <s v="(blank)"/>
    <s v="99 - MULTIPROVINCIAL"/>
    <n v="1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2 - TEXTILES Y VESTUARIOS"/>
    <s v="N"/>
    <s v="00 - N/A"/>
    <s v="30 - FONDOS PROPIOS"/>
    <s v="(blank)"/>
    <s v="99 - MULTIPROVINCIAL"/>
    <n v="45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3 - PAPEL, CARTÓN E IMPRESOS"/>
    <s v="N"/>
    <s v="00 - N/A"/>
    <s v="30 - FONDOS PROPIOS"/>
    <s v="(blank)"/>
    <s v="99 - MULTIPROVINCIAL"/>
    <n v="343046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30 - FONDOS PROPIOS"/>
    <s v="(blank)"/>
    <s v="99 - MULTIPROVINCIAL"/>
    <n v="3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30 - FONDOS PROPIOS"/>
    <s v="(blank)"/>
    <s v="99 - MULTIPROVINCIAL"/>
    <n v="8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30 - FONDOS PROPIOS"/>
    <s v="(blank)"/>
    <s v="99 - MULTIPROVINCIAL"/>
    <n v="84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30 - FONDOS PROPIOS"/>
    <s v="(blank)"/>
    <s v="99 - MULTIPROVINCIAL"/>
    <n v="962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N"/>
    <s v="00 - N/A"/>
    <s v="10 - FONDO GENERAL"/>
    <s v="(blank)"/>
    <s v="99 - MULTIPROVINCIAL"/>
    <n v="119091901"/>
    <n v="1653195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N"/>
    <s v="00 - N/A"/>
    <s v="10 - FONDO GENERAL"/>
    <s v="(blank)"/>
    <s v="99 - MULTIPROVINCIAL"/>
    <n v="14904060"/>
    <n v="25550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00000"/>
    <n v="44294.400000000001"/>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6354182"/>
    <n v="2379036.6900000004"/>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1 - SERVICIOS BÁSICOS"/>
    <s v="N"/>
    <s v="00 - N/A"/>
    <s v="10 - FONDO GENERAL"/>
    <s v="(blank)"/>
    <s v="99 - MULTIPROVINCIAL"/>
    <n v="7808844"/>
    <n v="853423.6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N"/>
    <s v="00 - N/A"/>
    <s v="10 - FONDO GENERAL"/>
    <s v="(blank)"/>
    <s v="99 - MULTIPROVINCIAL"/>
    <n v="5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N"/>
    <s v="00 - N/A"/>
    <s v="10 - FONDO GENERAL"/>
    <s v="(blank)"/>
    <s v="99 - MULTIPROVINCIAL"/>
    <n v="10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5 - ALQUILERES Y RENTAS"/>
    <s v="N"/>
    <s v="00 - N/A"/>
    <s v="10 - FONDO GENERAL"/>
    <s v="(blank)"/>
    <s v="99 - MULTIPROVINCIAL"/>
    <n v="29645371"/>
    <n v="4870022.66"/>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6 - SEGUROS"/>
    <s v="N"/>
    <s v="00 - N/A"/>
    <s v="10 - FONDO GENERAL"/>
    <s v="(blank)"/>
    <s v="99 - MULTIPROVINCIAL"/>
    <n v="6042960"/>
    <n v="2550469.88"/>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712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8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1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3 - PAPEL, CARTÓN E IMPRESOS"/>
    <s v="N"/>
    <s v="00 - N/A"/>
    <s v="10 - FONDO GENERAL"/>
    <s v="(blank)"/>
    <s v="99 - MULTIPROVINCIAL"/>
    <n v="22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4 - PRODUCTOS FARMACÉUTICOS"/>
    <s v="N"/>
    <s v="00 - N/A"/>
    <s v="10 - FONDO GENERAL"/>
    <s v="(blank)"/>
    <s v="99 - MULTIPROVINCIAL"/>
    <n v="7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96700"/>
    <n v="449788.57"/>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9 - PRODUCTOS Y ÚTILES VARIOS"/>
    <s v="N"/>
    <s v="00 - N/A"/>
    <s v="10 - FONDO GENERAL"/>
    <s v="(blank)"/>
    <s v="99 - MULTIPROVINCIAL"/>
    <n v="57802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1 - REMUNERACIONES"/>
    <s v="N"/>
    <s v="00 - N/A"/>
    <s v="10 - FONDO GENERAL"/>
    <s v="(blank)"/>
    <s v="99 - MULTIPROVINCIAL"/>
    <n v="86513247"/>
    <n v="6695186.2400000002"/>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2 - SOBRESUELDOS"/>
    <s v="N"/>
    <s v="00 - N/A"/>
    <s v="10 - FONDO GENERAL"/>
    <s v="(blank)"/>
    <s v="99 - MULTIPROVINCIAL"/>
    <n v="16061207"/>
    <n v="512333.33999999997"/>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5 - CONTRIBUCIONES A LA SEGURIDAD SOCIAL"/>
    <s v="N"/>
    <s v="00 - N/A"/>
    <s v="10 - FONDO GENERAL"/>
    <s v="(blank)"/>
    <s v="99 - MULTIPROVINCIAL"/>
    <n v="12278826"/>
    <n v="914073.48"/>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1 - SERVICIOS BÁSICOS"/>
    <s v="N"/>
    <s v="00 - N/A"/>
    <s v="10 - FONDO GENERAL"/>
    <s v="(blank)"/>
    <s v="99 - MULTIPROVINCIAL"/>
    <n v="3768000"/>
    <n v="604716.0500000000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2 - PUBLICIDAD, IMPRESIÓN Y ENCUADERNACIÓN"/>
    <s v="N"/>
    <s v="00 - N/A"/>
    <s v="10 - FONDO GENERAL"/>
    <s v="(blank)"/>
    <s v="99 - MULTIPROVINCIAL"/>
    <n v="22269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3 - VIÁTICOS"/>
    <s v="N"/>
    <s v="00 - N/A"/>
    <s v="10 - FONDO GENERAL"/>
    <s v="(blank)"/>
    <s v="99 - MULTIPROVINCIAL"/>
    <n v="3645550"/>
    <n v="199704.52"/>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4 - TRANSPORTE Y ALMACENAJE"/>
    <s v="N"/>
    <s v="00 - N/A"/>
    <s v="10 - FONDO GENERAL"/>
    <s v="(blank)"/>
    <s v="99 - MULTIPROVINCIAL"/>
    <n v="865000"/>
    <n v="86971.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5 - ALQUILERES Y RENTAS"/>
    <s v="N"/>
    <s v="00 - N/A"/>
    <s v="10 - FONDO GENERAL"/>
    <s v="(blank)"/>
    <s v="99 - MULTIPROVINCIAL"/>
    <n v="45115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6 - SEGUROS"/>
    <s v="N"/>
    <s v="00 - N/A"/>
    <s v="10 - FONDO GENERAL"/>
    <s v="(blank)"/>
    <s v="99 - MULTIPROVINCIAL"/>
    <n v="1585000"/>
    <n v="140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7 - SERVICIOS DE CONSERVACIÓN, REPARACIONES MENORES E INSTALACIONES TEMPORALES"/>
    <s v="N"/>
    <s v="00 - N/A"/>
    <s v="10 - FONDO GENERAL"/>
    <s v="(blank)"/>
    <s v="99 - MULTIPROVINCIAL"/>
    <n v="2118024"/>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8 - OTROS SERVICIOS NO INCLUIDOS EN CONCEPTOS ANTERIORES"/>
    <s v="N"/>
    <s v="00 - N/A"/>
    <s v="10 - FONDO GENERAL"/>
    <s v="(blank)"/>
    <s v="99 - MULTIPROVINCIAL"/>
    <n v="1038534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9 - OTRAS CONTRATACIONES DE SERVICIOS"/>
    <s v="N"/>
    <s v="00 - N/A"/>
    <s v="10 - FONDO GENERAL"/>
    <s v="(blank)"/>
    <s v="99 - MULTIPROVINCIAL"/>
    <n v="61868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1 - ALIMENTOS Y PRODUCTOS AGROFORESTALES"/>
    <s v="N"/>
    <s v="00 - N/A"/>
    <s v="10 - FONDO GENERAL"/>
    <s v="(blank)"/>
    <s v="99 - MULTIPROVINCIAL"/>
    <n v="57465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2 - TEXTILES Y VESTUARIOS"/>
    <s v="N"/>
    <s v="00 - N/A"/>
    <s v="10 - FONDO GENERAL"/>
    <s v="(blank)"/>
    <s v="99 - MULTIPROVINCIAL"/>
    <n v="627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3 - PAPEL, CARTÓN E IMPRESOS"/>
    <s v="N"/>
    <s v="00 - N/A"/>
    <s v="10 - FONDO GENERAL"/>
    <s v="(blank)"/>
    <s v="99 - MULTIPROVINCIAL"/>
    <n v="112266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4 - PRODUCTOS FARMACÉUTICOS"/>
    <s v="N"/>
    <s v="00 - N/A"/>
    <s v="10 - FONDO GENERAL"/>
    <s v="(blank)"/>
    <s v="99 - MULTIPROVINCIAL"/>
    <n v="4999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5 - CUERO, CAUCHO Y PLÁSTICO"/>
    <s v="N"/>
    <s v="00 - N/A"/>
    <s v="10 - FONDO GENERAL"/>
    <s v="(blank)"/>
    <s v="99 - MULTIPROVINCIAL"/>
    <n v="280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6 - PRODUCTOS DE MINERALES, METÁLICOS Y NO METÁLICOS"/>
    <s v="N"/>
    <s v="00 - N/A"/>
    <s v="10 - FONDO GENERAL"/>
    <s v="(blank)"/>
    <s v="99 - MULTIPROVINCIAL"/>
    <n v="100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7 - COMBUSTIBLES, LUBRICANTES, PRODUCTOS QUÍMICOS Y CONEXOS"/>
    <s v="N"/>
    <s v="00 - N/A"/>
    <s v="10 - FONDO GENERAL"/>
    <s v="(blank)"/>
    <s v="99 - MULTIPROVINCIAL"/>
    <n v="3704600"/>
    <n v="110000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9 - PRODUCTOS Y ÚTILES VARIOS"/>
    <s v="N"/>
    <s v="00 - N/A"/>
    <s v="10 - FONDO GENERAL"/>
    <s v="(blank)"/>
    <s v="99 - MULTIPROVINCIAL"/>
    <n v="131183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1 - REMUNERACIONES"/>
    <s v="N"/>
    <s v="00 - N/A"/>
    <s v="10 - FONDO GENERAL"/>
    <s v="(blank)"/>
    <s v="99 - MULTIPROVINCIAL"/>
    <n v="34253121"/>
    <n v="4964595.28"/>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2 - SOBRESUELDOS"/>
    <s v="N"/>
    <s v="00 - N/A"/>
    <s v="10 - FONDO GENERAL"/>
    <s v="(blank)"/>
    <s v="99 - MULTIPROVINCIAL"/>
    <n v="5749605"/>
    <n v="130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4 - GRATIFICACIONES Y BONIFICACIONES"/>
    <s v="N"/>
    <s v="00 - N/A"/>
    <s v="10 - FONDO GENERAL"/>
    <s v="(blank)"/>
    <s v="99 - MULTIPROVINCIAL"/>
    <n v="2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5 - CONTRIBUCIONES A LA SEGURIDAD SOCIAL"/>
    <s v="N"/>
    <s v="00 - N/A"/>
    <s v="10 - FONDO GENERAL"/>
    <s v="(blank)"/>
    <s v="99 - MULTIPROVINCIAL"/>
    <n v="4659126"/>
    <n v="736495.66"/>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1 - SERVICIOS BÁSICOS"/>
    <s v="N"/>
    <s v="00 - N/A"/>
    <s v="10 - FONDO GENERAL"/>
    <s v="(blank)"/>
    <s v="99 - MULTIPROVINCIAL"/>
    <n v="2633902"/>
    <n v="264366.65000000002"/>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2 - PUBLICIDAD, IMPRESIÓN Y ENCUADERNACIÓN"/>
    <s v="N"/>
    <s v="00 - N/A"/>
    <s v="10 - FONDO GENERAL"/>
    <s v="(blank)"/>
    <s v="99 - MULTIPROVINCIAL"/>
    <n v="624901"/>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3 - VIÁTICOS"/>
    <s v="N"/>
    <s v="00 - N/A"/>
    <s v="10 - FONDO GENERAL"/>
    <s v="(blank)"/>
    <s v="99 - MULTIPROVINCIAL"/>
    <n v="2500000"/>
    <n v="312106.8"/>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4 - TRANSPORTE Y ALMACENAJE"/>
    <s v="N"/>
    <s v="00 - N/A"/>
    <s v="10 - FONDO GENERAL"/>
    <s v="(blank)"/>
    <s v="99 - MULTIPROVINCIAL"/>
    <n v="55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5 - ALQUILERES Y RENTAS"/>
    <s v="N"/>
    <s v="00 - N/A"/>
    <s v="10 - FONDO GENERAL"/>
    <s v="(blank)"/>
    <s v="99 - MULTIPROVINCIAL"/>
    <n v="1094999"/>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6 - SEGUROS"/>
    <s v="N"/>
    <s v="00 - N/A"/>
    <s v="10 - FONDO GENERAL"/>
    <s v="(blank)"/>
    <s v="99 - MULTIPROVINCIAL"/>
    <n v="4418272"/>
    <n v="685691.47"/>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144705"/>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N"/>
    <s v="00 - N/A"/>
    <s v="10 - FONDO GENERAL"/>
    <s v="(blank)"/>
    <s v="99 - MULTIPROVINCIAL"/>
    <n v="1680997"/>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9 - OTRAS CONTRATACIONES DE SERVICIOS"/>
    <s v="N"/>
    <s v="00 - N/A"/>
    <s v="10 - FONDO GENERAL"/>
    <s v="(blank)"/>
    <s v="99 - MULTIPROVINCIAL"/>
    <n v="4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1 - ALIMENTOS Y PRODUCTOS AGROFORESTALES"/>
    <s v="N"/>
    <s v="00 - N/A"/>
    <s v="10 - FONDO GENERAL"/>
    <s v="(blank)"/>
    <s v="99 - MULTIPROVINCIAL"/>
    <n v="1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2 - TEXTILES Y VESTUARIOS"/>
    <s v="N"/>
    <s v="00 - N/A"/>
    <s v="10 - FONDO GENERAL"/>
    <s v="(blank)"/>
    <s v="99 - MULTIPROVINCIAL"/>
    <n v="6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3 - PAPEL, CARTÓN E IMPRESOS"/>
    <s v="N"/>
    <s v="00 - N/A"/>
    <s v="10 - FONDO GENERAL"/>
    <s v="(blank)"/>
    <s v="99 - MULTIPROVINCIAL"/>
    <n v="3544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4 - PRODUCTOS FARMACÉUTICOS"/>
    <s v="N"/>
    <s v="00 - N/A"/>
    <s v="10 - FONDO GENERAL"/>
    <s v="(blank)"/>
    <s v="99 - MULTIPROVINCIAL"/>
    <n v="8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5 - CUERO, CAUCHO Y PLÁSTICO"/>
    <s v="N"/>
    <s v="00 - N/A"/>
    <s v="10 - FONDO GENERAL"/>
    <s v="(blank)"/>
    <s v="99 - MULTIPROVINCIAL"/>
    <n v="325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6 - PRODUCTOS DE MINERALES, METÁLICOS Y NO METÁLICOS"/>
    <s v="N"/>
    <s v="00 - N/A"/>
    <s v="10 - FONDO GENERAL"/>
    <s v="(blank)"/>
    <s v="99 - MULTIPROVINCIAL"/>
    <n v="185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7 - COMBUSTIBLES, LUBRICANTES, PRODUCTOS QUÍMICOS Y CONEXOS"/>
    <s v="N"/>
    <s v="00 - N/A"/>
    <s v="10 - FONDO GENERAL"/>
    <s v="(blank)"/>
    <s v="99 - MULTIPROVINCIAL"/>
    <n v="2569999"/>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9 - PRODUCTOS Y ÚTILES VARIOS"/>
    <s v="N"/>
    <s v="00 - N/A"/>
    <s v="10 - FONDO GENERAL"/>
    <s v="(blank)"/>
    <s v="99 - MULTIPROVINCIAL"/>
    <n v="793151"/>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1 - REMUNERACIONES"/>
    <s v="N"/>
    <s v="00 - N/A"/>
    <s v="10 - FONDO GENERAL"/>
    <s v="(blank)"/>
    <s v="99 - MULTIPROVINCIAL"/>
    <n v="27851000"/>
    <n v="3906500.05"/>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2 - SOBRESUELDOS"/>
    <s v="N"/>
    <s v="00 - N/A"/>
    <s v="10 - FONDO GENERAL"/>
    <s v="(blank)"/>
    <s v="99 - MULTIPROVINCIAL"/>
    <n v="4254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3 - DIETAS Y GASTOS DE REPRESENTACIÓN"/>
    <s v="N"/>
    <s v="00 - N/A"/>
    <s v="10 - FONDO GENERAL"/>
    <s v="(blank)"/>
    <s v="99 - MULTIPROVINCIAL"/>
    <n v="4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5 - CONTRIBUCIONES A LA SEGURIDAD SOCIAL"/>
    <s v="N"/>
    <s v="00 - N/A"/>
    <s v="10 - FONDO GENERAL"/>
    <s v="(blank)"/>
    <s v="99 - MULTIPROVINCIAL"/>
    <n v="3916000"/>
    <n v="583037.67999999993"/>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1 - SERVICIOS BÁSICOS"/>
    <s v="N"/>
    <s v="00 - N/A"/>
    <s v="10 - FONDO GENERAL"/>
    <s v="(blank)"/>
    <s v="99 - MULTIPROVINCIAL"/>
    <n v="1124000"/>
    <n v="81514.149999999994"/>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2 - PUBLICIDAD, IMPRESIÓN Y ENCUADERNACIÓN"/>
    <s v="N"/>
    <s v="00 - N/A"/>
    <s v="10 - FONDO GENERAL"/>
    <s v="(blank)"/>
    <s v="99 - MULTIPROVINCIAL"/>
    <n v="400000"/>
    <n v="649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3 - VIÁTICOS"/>
    <s v="N"/>
    <s v="00 - N/A"/>
    <s v="10 - FONDO GENERAL"/>
    <s v="(blank)"/>
    <s v="99 - MULTIPROVINCIAL"/>
    <n v="1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4 - TRANSPORTE Y ALMACENAJE"/>
    <s v="N"/>
    <s v="00 - N/A"/>
    <s v="10 - FONDO GENERAL"/>
    <s v="(blank)"/>
    <s v="99 - MULTIPROVINCIAL"/>
    <n v="50000"/>
    <n v="25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5 - ALQUILERES Y RENTAS"/>
    <s v="N"/>
    <s v="00 - N/A"/>
    <s v="10 - FONDO GENERAL"/>
    <s v="(blank)"/>
    <s v="99 - MULTIPROVINCIAL"/>
    <n v="49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6 - SEGUROS"/>
    <s v="N"/>
    <s v="00 - N/A"/>
    <s v="10 - FONDO GENERAL"/>
    <s v="(blank)"/>
    <s v="99 - MULTIPROVINCIAL"/>
    <n v="2000000"/>
    <n v="274425.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7 - SERVICIOS DE CONSERVACIÓN, REPARACIONES MENORES E INSTALACIONES TEMPORALES"/>
    <s v="N"/>
    <s v="00 - N/A"/>
    <s v="10 - FONDO GENERAL"/>
    <s v="(blank)"/>
    <s v="99 - MULTIPROVINCIAL"/>
    <n v="57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8 - OTROS SERVICIOS NO INCLUIDOS EN CONCEPTOS ANTERIORES"/>
    <s v="N"/>
    <s v="00 - N/A"/>
    <s v="10 - FONDO GENERAL"/>
    <s v="(blank)"/>
    <s v="99 - MULTIPROVINCIAL"/>
    <n v="84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1 - ALIMENTOS Y PRODUCTOS AGROFORESTALES"/>
    <s v="N"/>
    <s v="00 - N/A"/>
    <s v="10 - FONDO GENERAL"/>
    <s v="(blank)"/>
    <s v="99 - MULTIPROVINCIAL"/>
    <n v="2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2 - TEXTILES Y VESTUARIOS"/>
    <s v="N"/>
    <s v="00 - N/A"/>
    <s v="10 - FONDO GENERAL"/>
    <s v="(blank)"/>
    <s v="99 - MULTIPROVINCIAL"/>
    <n v="55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3 - PAPEL, CARTÓN E IMPRESOS"/>
    <s v="N"/>
    <s v="00 - N/A"/>
    <s v="10 - FONDO GENERAL"/>
    <s v="(blank)"/>
    <s v="99 - MULTIPROVINCIAL"/>
    <n v="1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4 - PRODUCTOS FARMACÉUTICOS"/>
    <s v="N"/>
    <s v="00 - N/A"/>
    <s v="10 - FONDO GENERAL"/>
    <s v="(blank)"/>
    <s v="99 - MULTIPROVINCIAL"/>
    <n v="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5 - CUERO, CAUCHO Y PLÁSTICO"/>
    <s v="N"/>
    <s v="00 - N/A"/>
    <s v="10 - FONDO GENERAL"/>
    <s v="(blank)"/>
    <s v="99 - MULTIPROVINCIAL"/>
    <n v="1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7 - COMBUSTIBLES, LUBRICANTES, PRODUCTOS QUÍMICOS Y CONEXOS"/>
    <s v="N"/>
    <s v="00 - N/A"/>
    <s v="10 - FONDO GENERAL"/>
    <s v="(blank)"/>
    <s v="99 - MULTIPROVINCIAL"/>
    <n v="20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9 - PRODUCTOS Y ÚTILES VARIOS"/>
    <s v="N"/>
    <s v="00 - N/A"/>
    <s v="10 - FONDO GENERAL"/>
    <s v="(blank)"/>
    <s v="99 - MULTIPROVINCIAL"/>
    <n v="77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1 - REMUNERACIONES"/>
    <s v="N"/>
    <s v="00 - N/A"/>
    <s v="10 - FONDO GENERAL"/>
    <s v="(blank)"/>
    <s v="99 - MULTIPROVINCIAL"/>
    <n v="39063000"/>
    <n v="489470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2 - SOBRESUELDOS"/>
    <s v="N"/>
    <s v="00 - N/A"/>
    <s v="10 - FONDO GENERAL"/>
    <s v="(blank)"/>
    <s v="99 - MULTIPROVINCIAL"/>
    <n v="7123050"/>
    <n v="26000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70000"/>
    <n v="736217.35999999975"/>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1 - SERVICIOS BÁSICOS"/>
    <s v="N"/>
    <s v="00 - N/A"/>
    <s v="10 - FONDO GENERAL"/>
    <s v="(blank)"/>
    <s v="99 - MULTIPROVINCIAL"/>
    <n v="3100000"/>
    <n v="409731.69000000006"/>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10 - FONDO GENERAL"/>
    <s v="(blank)"/>
    <s v="99 - MULTIPROVINCIAL"/>
    <n v="3300000"/>
    <n v="30661.08"/>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5 - ALQUILERES Y RENTAS"/>
    <s v="N"/>
    <s v="00 - N/A"/>
    <s v="10 - FONDO GENERAL"/>
    <s v="(blank)"/>
    <s v="99 - MULTIPROVINCIAL"/>
    <n v="3734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6 - SEGUROS"/>
    <s v="N"/>
    <s v="00 - N/A"/>
    <s v="10 - FONDO GENERAL"/>
    <s v="(blank)"/>
    <s v="99 - MULTIPROVINCIAL"/>
    <n v="760000"/>
    <n v="83197.899999999994"/>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2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2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1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4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4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9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1700000"/>
    <n v="0"/>
  </r>
  <r>
    <s v="2025"/>
    <x v="1"/>
    <x v="0"/>
    <x v="0"/>
    <x v="0"/>
    <s v="9 - N/A - Instituciones públicas descentralizadas y autónomas no financieras"/>
    <s v="5180 - DIRECCION CENTRAL DEL SERVICIO NACIONAL DE SALUD"/>
    <s v="0001 - DIRECCIÓN CENTRAL DEL SERVICIO NACIONAL DE SALUD"/>
    <s v="3 - PROTECCIÓN DEL MEDIO AMBIENTE"/>
    <s v="3.3 - Cambio Climático"/>
    <s v="3.3.06 - Respuesta y recuperación de desastres climáticos"/>
    <s v="2.3 - MATERIALES Y SUMINISTROS"/>
    <s v="2.3.9 - PRODUCTOS Y ÚTILES VARIOS"/>
    <s v="N"/>
    <s v="00 - N/A"/>
    <s v="10 - FONDO GENERAL"/>
    <s v="(blank)"/>
    <s v="99 - MULTIPROVINCIAL"/>
    <n v="25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1 - REMUNERACIONES"/>
    <s v="N"/>
    <s v="00 - N/A"/>
    <s v="10 - FONDO GENERAL"/>
    <s v="(blank)"/>
    <s v="99 - MULTIPROVINCIAL"/>
    <n v="1945310596"/>
    <n v="180873290.47"/>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2 - SOBRESUELDOS"/>
    <s v="N"/>
    <s v="00 - N/A"/>
    <s v="10 - FONDO GENERAL"/>
    <s v="(blank)"/>
    <s v="99 - MULTIPROVINCIAL"/>
    <n v="150742236"/>
    <n v="9339456.4800000004"/>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5 - CONTRIBUCIONES A LA SEGURIDAD SOCIAL"/>
    <s v="N"/>
    <s v="00 - N/A"/>
    <s v="10 - FONDO GENERAL"/>
    <s v="(blank)"/>
    <s v="99 - MULTIPROVINCIAL"/>
    <n v="294957690"/>
    <n v="27832419.809999999"/>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1 - SERVICIOS BÁSICOS"/>
    <s v="N"/>
    <s v="00 - N/A"/>
    <s v="10 - FONDO GENERAL"/>
    <s v="(blank)"/>
    <s v="99 - MULTIPROVINCIAL"/>
    <n v="281088017"/>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2 - PUBLICIDAD, IMPRESIÓN Y ENCUADERNACIÓN"/>
    <s v="N"/>
    <s v="00 - N/A"/>
    <s v="10 - FONDO GENERAL"/>
    <s v="(blank)"/>
    <s v="99 - MULTIPROVINCIAL"/>
    <n v="148106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3 - VIÁTICOS"/>
    <s v="N"/>
    <s v="00 - N/A"/>
    <s v="10 - FONDO GENERAL"/>
    <s v="(blank)"/>
    <s v="99 - MULTIPROVINCIAL"/>
    <n v="20737671"/>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4 - TRANSPORTE Y ALMACENAJE"/>
    <s v="N"/>
    <s v="00 - N/A"/>
    <s v="10 - FONDO GENERAL"/>
    <s v="(blank)"/>
    <s v="99 - MULTIPROVINCIAL"/>
    <n v="6355235"/>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5 - ALQUILERES Y RENTAS"/>
    <s v="N"/>
    <s v="00 - N/A"/>
    <s v="10 - FONDO GENERAL"/>
    <s v="(blank)"/>
    <s v="99 - MULTIPROVINCIAL"/>
    <n v="1669808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6 - SEGUROS"/>
    <s v="N"/>
    <s v="00 - N/A"/>
    <s v="10 - FONDO GENERAL"/>
    <s v="(blank)"/>
    <s v="99 - MULTIPROVINCIAL"/>
    <n v="2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7 - SERVICIOS DE CONSERVACIÓN, REPARACIONES MENORES E INSTALACIONES TEMPORALES"/>
    <s v="N"/>
    <s v="00 - N/A"/>
    <s v="10 - FONDO GENERAL"/>
    <s v="(blank)"/>
    <s v="99 - MULTIPROVINCIAL"/>
    <n v="129610372"/>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8 - OTROS SERVICIOS NO INCLUIDOS EN CONCEPTOS ANTERIORES"/>
    <s v="N"/>
    <s v="00 - N/A"/>
    <s v="10 - FONDO GENERAL"/>
    <s v="(blank)"/>
    <s v="99 - MULTIPROVINCIAL"/>
    <n v="13711719"/>
    <n v="1845724.5"/>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9 - OTRAS CONTRATACIONES DE SERVICIOS"/>
    <s v="N"/>
    <s v="00 - N/A"/>
    <s v="10 - FONDO GENERAL"/>
    <s v="(blank)"/>
    <s v="99 - MULTIPROVINCIAL"/>
    <n v="12156482"/>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1 - ALIMENTOS Y PRODUCTOS AGROFORESTALES"/>
    <s v="N"/>
    <s v="00 - N/A"/>
    <s v="10 - FONDO GENERAL"/>
    <s v="(blank)"/>
    <s v="99 - MULTIPROVINCIAL"/>
    <n v="284934324"/>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2 - TEXTILES Y VESTUARIOS"/>
    <s v="N"/>
    <s v="00 - N/A"/>
    <s v="10 - FONDO GENERAL"/>
    <s v="(blank)"/>
    <s v="99 - MULTIPROVINCIAL"/>
    <n v="3112959"/>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3 - PAPEL, CARTÓN E IMPRESOS"/>
    <s v="N"/>
    <s v="00 - N/A"/>
    <s v="10 - FONDO GENERAL"/>
    <s v="(blank)"/>
    <s v="99 - MULTIPROVINCIAL"/>
    <n v="134471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4 - PRODUCTOS FARMACÉUTICOS"/>
    <s v="N"/>
    <s v="00 - N/A"/>
    <s v="10 - FONDO GENERAL"/>
    <s v="(blank)"/>
    <s v="99 - MULTIPROVINCIAL"/>
    <n v="12767733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5 - CUERO, CAUCHO Y PLÁSTICO"/>
    <s v="N"/>
    <s v="00 - N/A"/>
    <s v="10 - FONDO GENERAL"/>
    <s v="(blank)"/>
    <s v="99 - MULTIPROVINCIAL"/>
    <n v="29176174"/>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6 - PRODUCTOS DE MINERALES, METÁLICOS Y NO METÁLICOS"/>
    <s v="N"/>
    <s v="00 - N/A"/>
    <s v="10 - FONDO GENERAL"/>
    <s v="(blank)"/>
    <s v="99 - MULTIPROVINCIAL"/>
    <n v="7133363"/>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7 - COMBUSTIBLES, LUBRICANTES, PRODUCTOS QUÍMICOS Y CONEXOS"/>
    <s v="N"/>
    <s v="00 - N/A"/>
    <s v="10 - FONDO GENERAL"/>
    <s v="(blank)"/>
    <s v="99 - MULTIPROVINCIAL"/>
    <n v="2684343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9 - PRODUCTOS Y ÚTILES VARIOS"/>
    <s v="N"/>
    <s v="00 - N/A"/>
    <s v="10 - FONDO GENERAL"/>
    <s v="(blank)"/>
    <s v="99 - MULTIPROVINCIAL"/>
    <n v="275954337"/>
    <n v="3654836.46"/>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1 - REMUNERACIONES"/>
    <s v="N"/>
    <s v="00 - N/A"/>
    <s v="10 - FONDO GENERAL"/>
    <s v="(blank)"/>
    <s v="99 - MULTIPROVINCIAL"/>
    <n v="98773340"/>
    <n v="6037782.8599999994"/>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2 - SOBRESUELDOS"/>
    <s v="N"/>
    <s v="00 - N/A"/>
    <s v="10 - FONDO GENERAL"/>
    <s v="(blank)"/>
    <s v="99 - MULTIPROVINCIAL"/>
    <n v="312947"/>
    <n v="32494.4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5 - CONTRIBUCIONES A LA SEGURIDAD SOCIAL"/>
    <s v="N"/>
    <s v="00 - N/A"/>
    <s v="10 - FONDO GENERAL"/>
    <s v="(blank)"/>
    <s v="99 - MULTIPROVINCIAL"/>
    <n v="14011973"/>
    <n v="926762.55"/>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1 - SERVICIOS BÁSICOS"/>
    <s v="N"/>
    <s v="00 - N/A"/>
    <s v="10 - FONDO GENERAL"/>
    <s v="(blank)"/>
    <s v="99 - MULTIPROVINCIAL"/>
    <n v="300869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2 - PUBLICIDAD, IMPRESIÓN Y ENCUADERNACIÓN"/>
    <s v="N"/>
    <s v="00 - N/A"/>
    <s v="10 - FONDO GENERAL"/>
    <s v="(blank)"/>
    <s v="99 - MULTIPROVINCIAL"/>
    <n v="207950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5 - ALQUILERES Y RENTAS"/>
    <s v="N"/>
    <s v="00 - N/A"/>
    <s v="10 - FONDO GENERAL"/>
    <s v="(blank)"/>
    <s v="99 - MULTIPROVINCIAL"/>
    <n v="741889"/>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6 - SEGUROS"/>
    <s v="N"/>
    <s v="00 - N/A"/>
    <s v="10 - FONDO GENERAL"/>
    <s v="(blank)"/>
    <s v="99 - MULTIPROVINCIAL"/>
    <n v="18260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7 - SERVICIOS DE CONSERVACIÓN, REPARACIONES MENORES E INSTALACIONES TEMPORALES"/>
    <s v="N"/>
    <s v="00 - N/A"/>
    <s v="10 - FONDO GENERAL"/>
    <s v="(blank)"/>
    <s v="99 - MULTIPROVINCIAL"/>
    <n v="3817261"/>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8 - OTROS SERVICIOS NO INCLUIDOS EN CONCEPTOS ANTERIORES"/>
    <s v="N"/>
    <s v="00 - N/A"/>
    <s v="10 - FONDO GENERAL"/>
    <s v="(blank)"/>
    <s v="99 - MULTIPROVINCIAL"/>
    <n v="92521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9 - OTRAS CONTRATACIONES DE SERVICIOS"/>
    <s v="N"/>
    <s v="00 - N/A"/>
    <s v="10 - FONDO GENERAL"/>
    <s v="(blank)"/>
    <s v="99 - MULTIPROVINCIAL"/>
    <n v="5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1 - ALIMENTOS Y PRODUCTOS AGROFORESTALES"/>
    <s v="N"/>
    <s v="00 - N/A"/>
    <s v="10 - FONDO GENERAL"/>
    <s v="(blank)"/>
    <s v="99 - MULTIPROVINCIAL"/>
    <n v="630435"/>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2 - TEXTILES Y VESTUARIOS"/>
    <s v="N"/>
    <s v="00 - N/A"/>
    <s v="10 - FONDO GENERAL"/>
    <s v="(blank)"/>
    <s v="99 - MULTIPROVINCIAL"/>
    <n v="5043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3 - PAPEL, CARTÓN E IMPRESOS"/>
    <s v="N"/>
    <s v="00 - N/A"/>
    <s v="10 - FONDO GENERAL"/>
    <s v="(blank)"/>
    <s v="99 - MULTIPROVINCIAL"/>
    <n v="61755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4 - PRODUCTOS FARMACÉUTICOS"/>
    <s v="N"/>
    <s v="00 - N/A"/>
    <s v="10 - FONDO GENERAL"/>
    <s v="(blank)"/>
    <s v="99 - MULTIPROVINCIAL"/>
    <n v="81304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5 - CUERO, CAUCHO Y PLÁSTICO"/>
    <s v="N"/>
    <s v="00 - N/A"/>
    <s v="10 - FONDO GENERAL"/>
    <s v="(blank)"/>
    <s v="99 - MULTIPROVINCIAL"/>
    <n v="14608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6 - PRODUCTOS DE MINERALES, METÁLICOS Y NO METÁLICOS"/>
    <s v="N"/>
    <s v="00 - N/A"/>
    <s v="10 - FONDO GENERAL"/>
    <s v="(blank)"/>
    <s v="99 - MULTIPROVINCIAL"/>
    <n v="24347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7 - COMBUSTIBLES, LUBRICANTES, PRODUCTOS QUÍMICOS Y CONEXOS"/>
    <s v="N"/>
    <s v="00 - N/A"/>
    <s v="10 - FONDO GENERAL"/>
    <s v="(blank)"/>
    <s v="99 - MULTIPROVINCIAL"/>
    <n v="198249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9 - PRODUCTOS Y ÚTILES VARIOS"/>
    <s v="N"/>
    <s v="00 - N/A"/>
    <s v="10 - FONDO GENERAL"/>
    <s v="(blank)"/>
    <s v="99 - MULTIPROVINCIAL"/>
    <n v="31772742"/>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1 - REMUNERACIONES"/>
    <s v="N"/>
    <s v="00 - N/A"/>
    <s v="10 - FONDO GENERAL"/>
    <s v="(blank)"/>
    <s v="99 - MULTIPROVINCIAL"/>
    <n v="405853313"/>
    <n v="22927943.920000002"/>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2 - SOBRESUELDOS"/>
    <s v="N"/>
    <s v="00 - N/A"/>
    <s v="10 - FONDO GENERAL"/>
    <s v="(blank)"/>
    <s v="99 - MULTIPROVINCIAL"/>
    <n v="21418012"/>
    <n v="30180.11"/>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5 - CONTRIBUCIONES A LA SEGURIDAD SOCIAL"/>
    <s v="N"/>
    <s v="00 - N/A"/>
    <s v="10 - FONDO GENERAL"/>
    <s v="(blank)"/>
    <s v="99 - MULTIPROVINCIAL"/>
    <n v="55779447"/>
    <n v="3526168.9700000007"/>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1 - SERVICIOS BÁSICOS"/>
    <s v="N"/>
    <s v="00 - N/A"/>
    <s v="10 - FONDO GENERAL"/>
    <s v="(blank)"/>
    <s v="99 - MULTIPROVINCIAL"/>
    <n v="18726400"/>
    <n v="1979619.23"/>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2 - PUBLICIDAD, IMPRESIÓN Y ENCUADERNACIÓN"/>
    <s v="N"/>
    <s v="00 - N/A"/>
    <s v="10 - FONDO GENERAL"/>
    <s v="(blank)"/>
    <s v="99 - MULTIPROVINCIAL"/>
    <n v="6543477"/>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3 - VIÁTICOS"/>
    <s v="N"/>
    <s v="00 - N/A"/>
    <s v="10 - FONDO GENERAL"/>
    <s v="(blank)"/>
    <s v="99 - MULTIPROVINCIAL"/>
    <n v="54286150"/>
    <n v="3797817.5"/>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4 - TRANSPORTE Y ALMACENAJE"/>
    <s v="N"/>
    <s v="00 - N/A"/>
    <s v="10 - FONDO GENERAL"/>
    <s v="(blank)"/>
    <s v="99 - MULTIPROVINCIAL"/>
    <n v="0"/>
    <n v="14159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5 - ALQUILERES Y RENTAS"/>
    <s v="N"/>
    <s v="00 - N/A"/>
    <s v="10 - FONDO GENERAL"/>
    <s v="(blank)"/>
    <s v="99 - MULTIPROVINCIAL"/>
    <n v="15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2158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8 - OTROS SERVICIOS NO INCLUIDOS EN CONCEPTOS ANTERIORES"/>
    <s v="N"/>
    <s v="00 - N/A"/>
    <s v="10 - FONDO GENERAL"/>
    <s v="(blank)"/>
    <s v="99 - MULTIPROVINCIAL"/>
    <n v="5056250"/>
    <n v="35000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9 - OTRAS CONTRATACIONES DE SERVICIOS"/>
    <s v="N"/>
    <s v="00 - N/A"/>
    <s v="10 - FONDO GENERAL"/>
    <s v="(blank)"/>
    <s v="99 - MULTIPROVINCIAL"/>
    <n v="1703139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2 - TEXTILES Y VESTUARIOS"/>
    <s v="N"/>
    <s v="00 - N/A"/>
    <s v="10 - FONDO GENERAL"/>
    <s v="(blank)"/>
    <s v="99 - MULTIPROVINCIAL"/>
    <n v="580033"/>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3 - PAPEL, CARTÓN E IMPRESOS"/>
    <s v="N"/>
    <s v="00 - N/A"/>
    <s v="10 - FONDO GENERAL"/>
    <s v="(blank)"/>
    <s v="99 - MULTIPROVINCIAL"/>
    <n v="239716"/>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4 - PRODUCTOS FARMACÉUTICOS"/>
    <s v="N"/>
    <s v="00 - N/A"/>
    <s v="10 - FONDO GENERAL"/>
    <s v="(blank)"/>
    <s v="99 - MULTIPROVINCIAL"/>
    <n v="5029991"/>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7 - COMBUSTIBLES, LUBRICANTES, PRODUCTOS QUÍMICOS Y CONEXOS"/>
    <s v="N"/>
    <s v="00 - N/A"/>
    <s v="10 - FONDO GENERAL"/>
    <s v="(blank)"/>
    <s v="99 - MULTIPROVINCIAL"/>
    <n v="28399984"/>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9 - PRODUCTOS Y ÚTILES VARIOS"/>
    <s v="N"/>
    <s v="00 - N/A"/>
    <s v="10 - FONDO GENERAL"/>
    <s v="(blank)"/>
    <s v="99 - MULTIPROVINCIAL"/>
    <n v="337447535"/>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1 - REMUNERACIONES"/>
    <s v="N"/>
    <s v="00 - N/A"/>
    <s v="10 - FONDO GENERAL"/>
    <s v="(blank)"/>
    <s v="99 - MULTIPROVINCIAL"/>
    <n v="41980637703"/>
    <n v="331344769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2 - SOBRESUELDOS"/>
    <s v="N"/>
    <s v="00 - N/A"/>
    <s v="10 - FONDO GENERAL"/>
    <s v="(blank)"/>
    <s v="99 - MULTIPROVINCIAL"/>
    <n v="3491643033"/>
    <n v="309070912.5200000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4 - GRATIFICACIONES Y BONIFICACIONES"/>
    <s v="N"/>
    <s v="00 - N/A"/>
    <s v="10 - FONDO GENERAL"/>
    <s v="(blank)"/>
    <s v="99 - MULTIPROVINCIAL"/>
    <n v="150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5 - CONTRIBUCIONES A LA SEGURIDAD SOCIAL"/>
    <s v="N"/>
    <s v="00 - N/A"/>
    <s v="10 - FONDO GENERAL"/>
    <s v="(blank)"/>
    <s v="99 - MULTIPROVINCIAL"/>
    <n v="6118056965"/>
    <n v="509408243.0200000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1 - SERVICIOS BÁSICOS"/>
    <s v="N"/>
    <s v="00 - N/A"/>
    <s v="10 - FONDO GENERAL"/>
    <s v="(blank)"/>
    <s v="99 - MULTIPROVINCIAL"/>
    <n v="2143393244"/>
    <n v="167825808.6700000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2 - PUBLICIDAD, IMPRESIÓN Y ENCUADERNACIÓN"/>
    <s v="N"/>
    <s v="00 - N/A"/>
    <s v="10 - FONDO GENERAL"/>
    <s v="(blank)"/>
    <s v="99 - MULTIPROVINCIAL"/>
    <n v="980497"/>
    <n v="215354.1699999999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3 - VIÁTICOS"/>
    <s v="N"/>
    <s v="00 - N/A"/>
    <s v="10 - FONDO GENERAL"/>
    <s v="(blank)"/>
    <s v="99 - MULTIPROVINCIAL"/>
    <n v="44334998"/>
    <n v="380495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4 - TRANSPORTE Y ALMACENAJE"/>
    <s v="N"/>
    <s v="00 - N/A"/>
    <s v="10 - FONDO GENERAL"/>
    <s v="(blank)"/>
    <s v="99 - MULTIPROVINCIAL"/>
    <n v="46765633"/>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10 - FONDO GENERAL"/>
    <s v="(blank)"/>
    <s v="99 - MULTIPROVINCIAL"/>
    <n v="94017508"/>
    <n v="16796020.26000000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6 - SEGUROS"/>
    <s v="N"/>
    <s v="00 - N/A"/>
    <s v="10 - FONDO GENERAL"/>
    <s v="(blank)"/>
    <s v="99 - MULTIPROVINCIAL"/>
    <n v="4291695"/>
    <n v="10049609.4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82818414"/>
    <n v="532411.1599999999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1501030294"/>
    <n v="7877294.789999999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9 - OTRAS CONTRATACIONES DE SERVICIOS"/>
    <s v="N"/>
    <s v="00 - N/A"/>
    <s v="10 - FONDO GENERAL"/>
    <s v="(blank)"/>
    <s v="99 - MULTIPROVINCIAL"/>
    <n v="414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1 - ALIMENTOS Y PRODUCTOS AGROFORESTALES"/>
    <s v="N"/>
    <s v="00 - N/A"/>
    <s v="10 - FONDO GENERAL"/>
    <s v="(blank)"/>
    <s v="99 - MULTIPROVINCIAL"/>
    <n v="245160295"/>
    <n v="172872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10 - FONDO GENERAL"/>
    <s v="(blank)"/>
    <s v="99 - MULTIPROVINCIAL"/>
    <n v="2505911"/>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3 - PAPEL, CARTÓN E IMPRESOS"/>
    <s v="N"/>
    <s v="00 - N/A"/>
    <s v="10 - FONDO GENERAL"/>
    <s v="(blank)"/>
    <s v="99 - MULTIPROVINCIAL"/>
    <n v="183982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10 - FONDO GENERAL"/>
    <s v="(blank)"/>
    <s v="99 - MULTIPROVINCIAL"/>
    <n v="880872366"/>
    <n v="308870419.3299999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60 - CREDITO EX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5 - CUERO, CAUCHO Y PLÁSTICO"/>
    <s v="N"/>
    <s v="00 - N/A"/>
    <s v="10 - FONDO GENERAL"/>
    <s v="(blank)"/>
    <s v="99 - MULTIPROVINCIAL"/>
    <n v="15472385"/>
    <n v="1812183.4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10 - FONDO GENERAL"/>
    <s v="(blank)"/>
    <s v="99 - MULTIPROVINCIAL"/>
    <n v="1655429"/>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60 - CREDITO EX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10 - FONDO GENERAL"/>
    <s v="(blank)"/>
    <s v="99 - MULTIPROVINCIAL"/>
    <n v="234212286"/>
    <n v="2552735.8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60 - CREDITO EX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10 - FONDO GENERAL"/>
    <s v="(blank)"/>
    <s v="99 - MULTIPROVINCIAL"/>
    <n v="688227876"/>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60 - CREDITO EXTERNO"/>
    <s v="(blank)"/>
    <s v="99 - MULTIPROVINCIAL"/>
    <n v="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1 - REMUNERACIONES"/>
    <s v="N"/>
    <s v="00 - N/A"/>
    <s v="10 - FONDO GENERAL"/>
    <s v="(blank)"/>
    <s v="32 - SANTO DOMINGO"/>
    <n v="456353042"/>
    <n v="40544102.129999995"/>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10 - FONDO GENERAL"/>
    <s v="(blank)"/>
    <s v="32 - SANTO DOMINGO"/>
    <n v="21650000"/>
    <n v="138750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30 - FONDOS PROPIOS"/>
    <s v="(blank)"/>
    <s v="32 - SANTO DOMINGO"/>
    <n v="22583743"/>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5 - CONTRIBUCIONES A LA SEGURIDAD SOCIAL"/>
    <s v="N"/>
    <s v="00 - N/A"/>
    <s v="10 - FONDO GENERAL"/>
    <s v="(blank)"/>
    <s v="32 - SANTO DOMINGO"/>
    <n v="70066663"/>
    <n v="6074941.6699999999"/>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1 - SERVICIOS BÁSICOS"/>
    <s v="N"/>
    <s v="00 - N/A"/>
    <s v="30 - FONDOS PROPIOS"/>
    <s v="(blank)"/>
    <s v="32 - SANTO DOMINGO"/>
    <n v="7500000"/>
    <n v="447154.8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2 - PUBLICIDAD, IMPRESIÓN Y ENCUADERNACIÓN"/>
    <s v="N"/>
    <s v="00 - N/A"/>
    <s v="30 - FONDOS PROPIOS"/>
    <s v="(blank)"/>
    <s v="32 - SANTO DOMINGO"/>
    <n v="4000000"/>
    <n v="846566.16"/>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4 - TRANSPORTE Y ALMACENAJE"/>
    <s v="N"/>
    <s v="00 - N/A"/>
    <s v="30 - FONDOS PROPIOS"/>
    <s v="(blank)"/>
    <s v="32 - SANTO DOMINGO"/>
    <n v="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7 - SERVICIOS DE CONSERVACIÓN, REPARACIONES MENORES E INSTALACIONES TEMPORALES"/>
    <s v="N"/>
    <s v="00 - N/A"/>
    <s v="30 - FONDOS PROPIOS"/>
    <s v="(blank)"/>
    <s v="32 - SANTO DOMINGO"/>
    <n v="7500000"/>
    <n v="32627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8 - OTROS SERVICIOS NO INCLUIDOS EN CONCEPTOS ANTERIORES"/>
    <s v="N"/>
    <s v="00 - N/A"/>
    <s v="30 - FONDOS PROPIOS"/>
    <s v="(blank)"/>
    <s v="32 - SANTO DOMINGO"/>
    <n v="5200000"/>
    <n v="4550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9 - OTRAS CONTRATACIONES DE SERVICIOS"/>
    <s v="N"/>
    <s v="00 - N/A"/>
    <s v="30 - FONDOS PROPIOS"/>
    <s v="(blank)"/>
    <s v="32 - SANTO DOMINGO"/>
    <n v="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1 - ALIMENTOS Y PRODUCTOS AGROFORESTALES"/>
    <s v="N"/>
    <s v="00 - N/A"/>
    <s v="30 - FONDOS PROPIOS"/>
    <s v="(blank)"/>
    <s v="32 - SANTO DOMINGO"/>
    <n v="20500000"/>
    <n v="1793582.519999999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2 - TEXTILES Y VESTUARIOS"/>
    <s v="N"/>
    <s v="00 - N/A"/>
    <s v="30 - FONDOS PROPIOS"/>
    <s v="(blank)"/>
    <s v="32 - SANTO DOMINGO"/>
    <n v="32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3 - PAPEL, CARTÓN E IMPRESOS"/>
    <s v="N"/>
    <s v="00 - N/A"/>
    <s v="30 - FONDOS PROPIOS"/>
    <s v="(blank)"/>
    <s v="32 - SANTO DOMINGO"/>
    <n v="6500000"/>
    <n v="4543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4 - PRODUCTOS FARMACÉUTICOS"/>
    <s v="N"/>
    <s v="00 - N/A"/>
    <s v="30 - FONDOS PROPIOS"/>
    <s v="(blank)"/>
    <s v="32 - SANTO DOMINGO"/>
    <n v="33000000"/>
    <n v="2439709.819999999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5 - CUERO, CAUCHO Y PLÁSTICO"/>
    <s v="N"/>
    <s v="00 - N/A"/>
    <s v="30 - FONDOS PROPIOS"/>
    <s v="(blank)"/>
    <s v="32 - SANTO DOMINGO"/>
    <n v="2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6 - PRODUCTOS DE MINERALES, METÁLICOS Y NO METÁLICOS"/>
    <s v="N"/>
    <s v="00 - N/A"/>
    <s v="30 - FONDOS PROPIOS"/>
    <s v="(blank)"/>
    <s v="32 - SANTO DOMINGO"/>
    <n v="6100000"/>
    <n v="3894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7 - COMBUSTIBLES, LUBRICANTES, PRODUCTOS QUÍMICOS Y CONEXOS"/>
    <s v="N"/>
    <s v="00 - N/A"/>
    <s v="30 - FONDOS PROPIOS"/>
    <s v="(blank)"/>
    <s v="32 - SANTO DOMINGO"/>
    <n v="32869600"/>
    <n v="4281559.8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9 - PRODUCTOS Y ÚTILES VARIOS"/>
    <s v="N"/>
    <s v="00 - N/A"/>
    <s v="30 - FONDOS PROPIOS"/>
    <s v="(blank)"/>
    <s v="32 - SANTO DOMINGO"/>
    <n v="50000400"/>
    <n v="3110095.34"/>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1 - REMUNERACIONES"/>
    <s v="N"/>
    <s v="00 - N/A"/>
    <s v="10 - FONDO GENERAL"/>
    <s v="(blank)"/>
    <s v="99 - MULTIPROVINCIAL"/>
    <n v="183905242"/>
    <n v="17151618.399999999"/>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2 - SOBRESUELDOS"/>
    <s v="N"/>
    <s v="00 - N/A"/>
    <s v="10 - FONDO GENERAL"/>
    <s v="(blank)"/>
    <s v="99 - MULTIPROVINCIAL"/>
    <n v="2660471"/>
    <n v="131330.59"/>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5 - CONTRIBUCIONES A LA SEGURIDAD SOCIAL"/>
    <s v="N"/>
    <s v="00 - N/A"/>
    <s v="10 - FONDO GENERAL"/>
    <s v="(blank)"/>
    <s v="99 - MULTIPROVINCIAL"/>
    <n v="25938952"/>
    <n v="2620884.049999999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10 - FONDO GENERAL"/>
    <s v="(blank)"/>
    <s v="32 - SANTO DOMINGO"/>
    <n v="824422720"/>
    <n v="65412076.78999999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30 - FONDOS PROPIOS"/>
    <s v="(blank)"/>
    <s v="32 - SANTO DOMINGO"/>
    <n v="4000000"/>
    <n v="2712503.2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10 - FONDO GENERAL"/>
    <s v="(blank)"/>
    <s v="32 - SANTO DOMINGO"/>
    <n v="18928509"/>
    <n v="2743916.4299999997"/>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30 - FONDOS PROPIOS"/>
    <s v="(blank)"/>
    <s v="32 - SANTO DOMINGO"/>
    <n v="1502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5 - CONTRIBUCIONES A LA SEGURIDAD SOCIAL"/>
    <s v="N"/>
    <s v="00 - N/A"/>
    <s v="10 - FONDO GENERAL"/>
    <s v="(blank)"/>
    <s v="32 - SANTO DOMINGO"/>
    <n v="106827721"/>
    <n v="9578915.219999998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1 - SERVICIOS BÁSICOS"/>
    <s v="N"/>
    <s v="00 - N/A"/>
    <s v="30 - FONDOS PROPIOS"/>
    <s v="(blank)"/>
    <s v="32 - SANTO DOMINGO"/>
    <n v="17000000"/>
    <n v="994955.2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2 - PUBLICIDAD, IMPRESIÓN Y ENCUADERNACIÓN"/>
    <s v="N"/>
    <s v="00 - N/A"/>
    <s v="30 - FONDOS PROPIOS"/>
    <s v="(blank)"/>
    <s v="32 - SANTO DOMINGO"/>
    <n v="130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4 - TRANSPORTE Y ALMACENAJE"/>
    <s v="N"/>
    <s v="00 - N/A"/>
    <s v="30 - FONDOS PROPIOS"/>
    <s v="(blank)"/>
    <s v="32 - SANTO DOMINGO"/>
    <n v="1450000"/>
    <n v="75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5 - ALQUILERES Y RENTAS"/>
    <s v="N"/>
    <s v="00 - N/A"/>
    <s v="30 - FONDOS PROPIOS"/>
    <s v="(blank)"/>
    <s v="32 - SANTO DOMINGO"/>
    <n v="4056400"/>
    <n v="94116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6 - SEGUROS"/>
    <s v="N"/>
    <s v="00 - N/A"/>
    <s v="30 - FONDOS PROPIOS"/>
    <s v="(blank)"/>
    <s v="32 - SANTO DOMINGO"/>
    <n v="75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7 - SERVICIOS DE CONSERVACIÓN, REPARACIONES MENORES E INSTALACIONES TEMPORALES"/>
    <s v="N"/>
    <s v="00 - N/A"/>
    <s v="30 - FONDOS PROPIOS"/>
    <s v="(blank)"/>
    <s v="32 - SANTO DOMINGO"/>
    <n v="19875000"/>
    <n v="633600.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8 - OTROS SERVICIOS NO INCLUIDOS EN CONCEPTOS ANTERIORES"/>
    <s v="N"/>
    <s v="00 - N/A"/>
    <s v="30 - FONDOS PROPIOS"/>
    <s v="(blank)"/>
    <s v="32 - SANTO DOMINGO"/>
    <n v="11245000"/>
    <n v="95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9 - OTRAS CONTRATACIONES DE SERVICIOS"/>
    <s v="N"/>
    <s v="00 - N/A"/>
    <s v="30 - FONDOS PROPIOS"/>
    <s v="(blank)"/>
    <s v="32 - SANTO DOMINGO"/>
    <n v="4500000"/>
    <n v="515247"/>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30 - FONDOS PROPIOS"/>
    <s v="(blank)"/>
    <s v="32 - SANTO DOMINGO"/>
    <n v="8971684"/>
    <n v="2790088.4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30 - FONDOS PROPIOS"/>
    <s v="(blank)"/>
    <s v="32 - SANTO DOMINGO"/>
    <n v="12366500"/>
    <n v="1021974.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3 - PAPEL, CARTÓN E IMPRESOS"/>
    <s v="N"/>
    <s v="00 - N/A"/>
    <s v="30 - FONDOS PROPIOS"/>
    <s v="(blank)"/>
    <s v="32 - SANTO DOMINGO"/>
    <n v="15860000"/>
    <n v="488934.5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10 - FONDO GENERAL"/>
    <s v="(blank)"/>
    <s v="32 - SANTO DOMINGO"/>
    <n v="24468909"/>
    <n v="3906004.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30 - FONDOS PROPIOS"/>
    <s v="(blank)"/>
    <s v="32 - SANTO DOMINGO"/>
    <n v="30000000"/>
    <n v="5544485.740000000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5 - CUERO, CAUCHO Y PLÁSTICO"/>
    <s v="N"/>
    <s v="00 - N/A"/>
    <s v="30 - FONDOS PROPIOS"/>
    <s v="(blank)"/>
    <s v="32 - SANTO DOMINGO"/>
    <n v="6270500"/>
    <n v="342.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6 - PRODUCTOS DE MINERALES, METÁLICOS Y NO METÁLICOS"/>
    <s v="N"/>
    <s v="00 - N/A"/>
    <s v="30 - FONDOS PROPIOS"/>
    <s v="(blank)"/>
    <s v="32 - SANTO DOMINGO"/>
    <n v="8300000"/>
    <n v="172366.1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30 - FONDOS PROPIOS"/>
    <s v="(blank)"/>
    <s v="32 - SANTO DOMINGO"/>
    <n v="54450000"/>
    <n v="7994782.620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10 - FONDO GENERAL"/>
    <s v="(blank)"/>
    <s v="32 - SANTO DOMINGO"/>
    <n v="30000000"/>
    <n v="5158538.650000000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30 - FONDOS PROPIOS"/>
    <s v="(blank)"/>
    <s v="32 - SANTO DOMINGO"/>
    <n v="61875000"/>
    <n v="6042051.819999999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10 - FONDO GENERAL"/>
    <s v="(blank)"/>
    <s v="99 - MULTIPROVINCIAL"/>
    <n v="363810308"/>
    <n v="28655696.93999999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30 - FONDOS PROPIOS"/>
    <s v="(blank)"/>
    <s v="99 - MULTIPROVINCIAL"/>
    <n v="20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10 - FONDO GENERAL"/>
    <s v="(blank)"/>
    <s v="99 - MULTIPROVINCIAL"/>
    <n v="2634800"/>
    <n v="781028.8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30 - FONDOS PROPIOS"/>
    <s v="(blank)"/>
    <s v="99 - MULTIPROVINCIAL"/>
    <n v="1557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5 - CONTRIBUCIONES A LA SEGURIDAD SOCIAL"/>
    <s v="N"/>
    <s v="00 - N/A"/>
    <s v="10 - FONDO GENERAL"/>
    <s v="(blank)"/>
    <s v="99 - MULTIPROVINCIAL"/>
    <n v="48543770"/>
    <n v="4408263.479999999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1 - SERVICIOS BÁSICOS"/>
    <s v="N"/>
    <s v="00 - N/A"/>
    <s v="30 - FONDOS PROPIOS"/>
    <s v="(blank)"/>
    <s v="99 - MULTIPROVINCIAL"/>
    <n v="3220000"/>
    <n v="632841.5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2 - PUBLICIDAD, IMPRESIÓN Y ENCUADERNACIÓN"/>
    <s v="N"/>
    <s v="00 - N/A"/>
    <s v="30 - FONDOS PROPIOS"/>
    <s v="(blank)"/>
    <s v="99 - MULTIPROVINCIAL"/>
    <n v="225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3 - VIÁTICOS"/>
    <s v="N"/>
    <s v="00 - N/A"/>
    <s v="30 - FONDOS PROPIOS"/>
    <s v="(blank)"/>
    <s v="99 - MULTIPROVINCIAL"/>
    <n v="5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4 - TRANSPORTE Y ALMACENAJE"/>
    <s v="N"/>
    <s v="00 - N/A"/>
    <s v="30 - FONDOS PROPIOS"/>
    <s v="(blank)"/>
    <s v="99 - MULTIPROVINCIAL"/>
    <n v="4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5 - ALQUILERES Y RENTAS"/>
    <s v="N"/>
    <s v="00 - N/A"/>
    <s v="30 - FONDOS PROPIOS"/>
    <s v="(blank)"/>
    <s v="99 - MULTIPROVINCIAL"/>
    <n v="6050000"/>
    <n v="128006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6 - SEGUROS"/>
    <s v="N"/>
    <s v="00 - N/A"/>
    <s v="30 - FONDOS PROPIOS"/>
    <s v="(blank)"/>
    <s v="99 - MULTIPROVINCIAL"/>
    <n v="900000"/>
    <n v="522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7 - SERVICIOS DE CONSERVACIÓN, REPARACIONES MENORES E INSTALACIONES TEMPORALES"/>
    <s v="N"/>
    <s v="00 - N/A"/>
    <s v="30 - FONDOS PROPIOS"/>
    <s v="(blank)"/>
    <s v="99 - MULTIPROVINCIAL"/>
    <n v="11000000"/>
    <n v="738332.3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8 - OTROS SERVICIOS NO INCLUIDOS EN CONCEPTOS ANTERIORES"/>
    <s v="N"/>
    <s v="00 - N/A"/>
    <s v="30 - FONDOS PROPIOS"/>
    <s v="(blank)"/>
    <s v="99 - MULTIPROVINCIAL"/>
    <n v="5200000"/>
    <n v="344133.3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9 - OTRAS CONTRATACIONES DE SERVICIOS"/>
    <s v="N"/>
    <s v="00 - N/A"/>
    <s v="30 - FONDOS PROPIOS"/>
    <s v="(blank)"/>
    <s v="99 - MULTIPROVINCIAL"/>
    <n v="105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30 - FONDOS PROPIOS"/>
    <s v="(blank)"/>
    <s v="99 - MULTIPROVINCIAL"/>
    <n v="10100000"/>
    <n v="2766382.7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2 - TEXTILES Y VESTUARIOS"/>
    <s v="N"/>
    <s v="00 - N/A"/>
    <s v="30 - FONDOS PROPIOS"/>
    <s v="(blank)"/>
    <s v="99 - MULTIPROVINCIAL"/>
    <n v="1800000"/>
    <n v="414542.9700000000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3 - PAPEL, CARTÓN E IMPRESOS"/>
    <s v="N"/>
    <s v="00 - N/A"/>
    <s v="30 - FONDOS PROPIOS"/>
    <s v="(blank)"/>
    <s v="99 - MULTIPROVINCIAL"/>
    <n v="3950000"/>
    <n v="663823.7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30 - FONDOS PROPIOS"/>
    <s v="(blank)"/>
    <s v="99 - MULTIPROVINCIAL"/>
    <n v="25139243"/>
    <n v="3144471.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5 - CUERO, CAUCHO Y PLÁSTICO"/>
    <s v="N"/>
    <s v="00 - N/A"/>
    <s v="30 - FONDOS PROPIOS"/>
    <s v="(blank)"/>
    <s v="99 - MULTIPROVINCIAL"/>
    <n v="618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6 - PRODUCTOS DE MINERALES, METÁLICOS Y NO METÁLICOS"/>
    <s v="N"/>
    <s v="00 - N/A"/>
    <s v="30 - FONDOS PROPIOS"/>
    <s v="(blank)"/>
    <s v="99 - MULTIPROVINCIAL"/>
    <n v="2151300"/>
    <n v="42751.51999999999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30 - FONDOS PROPIOS"/>
    <s v="(blank)"/>
    <s v="99 - MULTIPROVINCIAL"/>
    <n v="30250000"/>
    <n v="8265448.79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30 - FONDOS PROPIOS"/>
    <s v="(blank)"/>
    <s v="99 - MULTIPROVINCIAL"/>
    <n v="35530000"/>
    <n v="5596084.0199999996"/>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10 - FONDO GENERAL"/>
    <s v="(blank)"/>
    <s v="32 - SANTO DOMINGO"/>
    <n v="548478222"/>
    <n v="43170892.650000006"/>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30 - FONDOS PROPIOS"/>
    <s v="(blank)"/>
    <s v="32 - SANTO DOMINGO"/>
    <n v="315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10 - FONDO GENERAL"/>
    <s v="(blank)"/>
    <s v="32 - SANTO DOMINGO"/>
    <n v="7396358"/>
    <n v="47935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30 - FONDOS PROPIOS"/>
    <s v="(blank)"/>
    <s v="32 - SANTO DOMINGO"/>
    <n v="47271246"/>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5 - CONTRIBUCIONES A LA SEGURIDAD SOCIAL"/>
    <s v="N"/>
    <s v="00 - N/A"/>
    <s v="10 - FONDO GENERAL"/>
    <s v="(blank)"/>
    <s v="32 - SANTO DOMINGO"/>
    <n v="77870339"/>
    <n v="6244119.650000000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1 - SERVICIOS BÁSICOS"/>
    <s v="N"/>
    <s v="00 - N/A"/>
    <s v="30 - FONDOS PROPIOS"/>
    <s v="(blank)"/>
    <s v="32 - SANTO DOMINGO"/>
    <n v="8878100"/>
    <n v="1143716.259999999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2 - PUBLICIDAD, IMPRESIÓN Y ENCUADERNACIÓN"/>
    <s v="N"/>
    <s v="00 - N/A"/>
    <s v="30 - FONDOS PROPIOS"/>
    <s v="(blank)"/>
    <s v="32 - SANTO DOMINGO"/>
    <n v="2110000"/>
    <n v="15552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3 - VIÁTICOS"/>
    <s v="N"/>
    <s v="00 - N/A"/>
    <s v="30 - FONDOS PROPIOS"/>
    <s v="(blank)"/>
    <s v="32 - SANTO DOMINGO"/>
    <n v="5562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4 - TRANSPORTE Y ALMACENAJE"/>
    <s v="N"/>
    <s v="00 - N/A"/>
    <s v="30 - FONDOS PROPIOS"/>
    <s v="(blank)"/>
    <s v="32 - SANTO DOMINGO"/>
    <n v="20754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5 - ALQUILERES Y RENTAS"/>
    <s v="N"/>
    <s v="00 - N/A"/>
    <s v="30 - FONDOS PROPIOS"/>
    <s v="(blank)"/>
    <s v="32 - SANTO DOMINGO"/>
    <n v="4353220"/>
    <n v="21570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6 - SEGUROS"/>
    <s v="N"/>
    <s v="00 - N/A"/>
    <s v="30 - FONDOS PROPIOS"/>
    <s v="(blank)"/>
    <s v="32 - SANTO DOMINGO"/>
    <n v="18500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7 - SERVICIOS DE CONSERVACIÓN, REPARACIONES MENORES E INSTALACIONES TEMPORALES"/>
    <s v="N"/>
    <s v="00 - N/A"/>
    <s v="30 - FONDOS PROPIOS"/>
    <s v="(blank)"/>
    <s v="32 - SANTO DOMINGO"/>
    <n v="23804750"/>
    <n v="1094323.3500000001"/>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8 - OTROS SERVICIOS NO INCLUIDOS EN CONCEPTOS ANTERIORES"/>
    <s v="N"/>
    <s v="00 - N/A"/>
    <s v="30 - FONDOS PROPIOS"/>
    <s v="(blank)"/>
    <s v="32 - SANTO DOMINGO"/>
    <n v="118630900"/>
    <n v="194696.2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9 - OTRAS CONTRATACIONES DE SERVICIOS"/>
    <s v="N"/>
    <s v="00 - N/A"/>
    <s v="30 - FONDOS PROPIOS"/>
    <s v="(blank)"/>
    <s v="32 - SANTO DOMINGO"/>
    <n v="5500000"/>
    <n v="114802.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1 - ALIMENTOS Y PRODUCTOS AGROFORESTALES"/>
    <s v="N"/>
    <s v="00 - N/A"/>
    <s v="30 - FONDOS PROPIOS"/>
    <s v="(blank)"/>
    <s v="32 - SANTO DOMINGO"/>
    <n v="21268609"/>
    <n v="909597.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2 - TEXTILES Y VESTUARIOS"/>
    <s v="N"/>
    <s v="00 - N/A"/>
    <s v="30 - FONDOS PROPIOS"/>
    <s v="(blank)"/>
    <s v="32 - SANTO DOMINGO"/>
    <n v="473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3 - PAPEL, CARTÓN E IMPRESOS"/>
    <s v="N"/>
    <s v="00 - N/A"/>
    <s v="30 - FONDOS PROPIOS"/>
    <s v="(blank)"/>
    <s v="32 - SANTO DOMINGO"/>
    <n v="9812600"/>
    <n v="27601.3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4 - PRODUCTOS FARMACÉUTICOS"/>
    <s v="N"/>
    <s v="00 - N/A"/>
    <s v="30 - FONDOS PROPIOS"/>
    <s v="(blank)"/>
    <s v="32 - SANTO DOMINGO"/>
    <n v="90105940"/>
    <n v="5471437.400000000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5 - CUERO, CAUCHO Y PLÁSTICO"/>
    <s v="N"/>
    <s v="00 - N/A"/>
    <s v="30 - FONDOS PROPIOS"/>
    <s v="(blank)"/>
    <s v="32 - SANTO DOMINGO"/>
    <n v="261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6 - PRODUCTOS DE MINERALES, METÁLICOS Y NO METÁLICOS"/>
    <s v="N"/>
    <s v="00 - N/A"/>
    <s v="30 - FONDOS PROPIOS"/>
    <s v="(blank)"/>
    <s v="32 - SANTO DOMINGO"/>
    <n v="44114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7 - COMBUSTIBLES, LUBRICANTES, PRODUCTOS QUÍMICOS Y CONEXOS"/>
    <s v="N"/>
    <s v="00 - N/A"/>
    <s v="30 - FONDOS PROPIOS"/>
    <s v="(blank)"/>
    <s v="32 - SANTO DOMINGO"/>
    <n v="57017768"/>
    <n v="3045217.21"/>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9 - PRODUCTOS Y ÚTILES VARIOS"/>
    <s v="N"/>
    <s v="00 - N/A"/>
    <s v="30 - FONDOS PROPIOS"/>
    <s v="(blank)"/>
    <s v="32 - SANTO DOMINGO"/>
    <n v="82616400"/>
    <n v="5829904.4499999993"/>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1 - REMUNERACIONES"/>
    <s v="N"/>
    <s v="00 - N/A"/>
    <s v="10 - FONDO GENERAL"/>
    <s v="(blank)"/>
    <s v="99 - MULTIPROVINCIAL"/>
    <n v="660397262"/>
    <n v="79650756.07000000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10 - FONDO GENERAL"/>
    <s v="(blank)"/>
    <s v="99 - MULTIPROVINCIAL"/>
    <n v="3157556"/>
    <n v="432927.9399999999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30 - FONDOS PROPIOS"/>
    <s v="(blank)"/>
    <s v="99 - MULTIPROVINCIAL"/>
    <n v="8398104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5 - CONTRIBUCIONES A LA SEGURIDAD SOCIAL"/>
    <s v="N"/>
    <s v="00 - N/A"/>
    <s v="10 - FONDO GENERAL"/>
    <s v="(blank)"/>
    <s v="99 - MULTIPROVINCIAL"/>
    <n v="87166971"/>
    <n v="12165002.32999999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10 - FONDO GENERAL"/>
    <s v="(blank)"/>
    <s v="99 - MULTIPROVINCIAL"/>
    <n v="0"/>
    <n v="1253067.0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30 - FONDOS PROPIOS"/>
    <s v="(blank)"/>
    <s v="99 - MULTIPROVINCIAL"/>
    <n v="8609780"/>
    <n v="10567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2 - PUBLICIDAD, IMPRESIÓN Y ENCUADERNACIÓN"/>
    <s v="N"/>
    <s v="00 - N/A"/>
    <s v="30 - FONDOS PROPIOS"/>
    <s v="(blank)"/>
    <s v="99 - MULTIPROVINCIAL"/>
    <n v="12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3 - VIÁTICOS"/>
    <s v="N"/>
    <s v="00 - N/A"/>
    <s v="30 - FONDOS PROPIOS"/>
    <s v="(blank)"/>
    <s v="99 - MULTIPROVINCIAL"/>
    <n v="16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4 - TRANSPORTE Y ALMACENAJE"/>
    <s v="N"/>
    <s v="00 - N/A"/>
    <s v="30 - FONDOS PROPIOS"/>
    <s v="(blank)"/>
    <s v="99 - MULTIPROVINCIAL"/>
    <n v="650000"/>
    <n v="58341.3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5 - ALQUILERES Y RENTAS"/>
    <s v="N"/>
    <s v="00 - N/A"/>
    <s v="30 - FONDOS PROPIOS"/>
    <s v="(blank)"/>
    <s v="99 - MULTIPROVINCIAL"/>
    <n v="28094000"/>
    <n v="886723.3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6 - SEGUROS"/>
    <s v="N"/>
    <s v="00 - N/A"/>
    <s v="30 - FONDOS PROPIOS"/>
    <s v="(blank)"/>
    <s v="99 - MULTIPROVINCIAL"/>
    <n v="11000000"/>
    <n v="170916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30 - FONDOS PROPIOS"/>
    <s v="(blank)"/>
    <s v="99 - MULTIPROVINCIAL"/>
    <n v="32358963"/>
    <n v="2879213.1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8 - OTROS SERVICIOS NO INCLUIDOS EN CONCEPTOS ANTERIORES"/>
    <s v="N"/>
    <s v="00 - N/A"/>
    <s v="30 - FONDOS PROPIOS"/>
    <s v="(blank)"/>
    <s v="99 - MULTIPROVINCIAL"/>
    <n v="32359000"/>
    <n v="312919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30 - FONDOS PROPIOS"/>
    <s v="(blank)"/>
    <s v="99 - MULTIPROVINCIAL"/>
    <n v="52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1 - ALIMENTOS Y PRODUCTOS AGROFORESTALES"/>
    <s v="N"/>
    <s v="00 - N/A"/>
    <s v="30 - FONDOS PROPIOS"/>
    <s v="(blank)"/>
    <s v="99 - MULTIPROVINCIAL"/>
    <n v="18022000"/>
    <n v="2615075.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30 - FONDOS PROPIOS"/>
    <s v="(blank)"/>
    <s v="99 - MULTIPROVINCIAL"/>
    <n v="3600000"/>
    <n v="4670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3 - PAPEL, CARTÓN E IMPRESOS"/>
    <s v="N"/>
    <s v="00 - N/A"/>
    <s v="30 - FONDOS PROPIOS"/>
    <s v="(blank)"/>
    <s v="99 - MULTIPROVINCIAL"/>
    <n v="5706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10 - FONDO GENERAL"/>
    <s v="(blank)"/>
    <s v="99 - MULTIPROVINCIAL"/>
    <n v="10124305"/>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30 - FONDOS PROPIOS"/>
    <s v="(blank)"/>
    <s v="99 - MULTIPROVINCIAL"/>
    <n v="397629402"/>
    <n v="25239719.0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5 - CUERO, CAUCHO Y PLÁSTICO"/>
    <s v="N"/>
    <s v="00 - N/A"/>
    <s v="30 - FONDOS PROPIOS"/>
    <s v="(blank)"/>
    <s v="99 - MULTIPROVINCIAL"/>
    <n v="1287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6 - PRODUCTOS DE MINERALES, METÁLICOS Y NO METÁLICOS"/>
    <s v="N"/>
    <s v="00 - N/A"/>
    <s v="30 - FONDOS PROPIOS"/>
    <s v="(blank)"/>
    <s v="99 - MULTIPROVINCIAL"/>
    <n v="4245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10 - FONDO GENERAL"/>
    <s v="(blank)"/>
    <s v="99 - MULTIPROVINCIAL"/>
    <n v="0"/>
    <n v="64730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30 - FONDOS PROPIOS"/>
    <s v="(blank)"/>
    <s v="99 - MULTIPROVINCIAL"/>
    <n v="118734316"/>
    <n v="61455.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10 - FONDO GENERAL"/>
    <s v="(blank)"/>
    <s v="99 - MULTIPROVINCIAL"/>
    <n v="20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30 - FONDOS PROPIOS"/>
    <s v="(blank)"/>
    <s v="99 - MULTIPROVINCIAL"/>
    <n v="64974381"/>
    <n v="2403829.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10 - FONDO GENERAL"/>
    <s v="(blank)"/>
    <s v="32 - SANTO DOMINGO"/>
    <n v="452199024"/>
    <n v="74379904.120000005"/>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30 - FONDOS PROPIOS"/>
    <s v="(blank)"/>
    <s v="32 - SANTO DOMINGO"/>
    <n v="966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10 - FONDO GENERAL"/>
    <s v="(blank)"/>
    <s v="32 - SANTO DOMINGO"/>
    <n v="6434000"/>
    <n v="544673.3299999999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30 - FONDOS PROPIOS"/>
    <s v="(blank)"/>
    <s v="32 - SANTO DOMINGO"/>
    <n v="38520904"/>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5 - CONTRIBUCIONES A LA SEGURIDAD SOCIAL"/>
    <s v="N"/>
    <s v="00 - N/A"/>
    <s v="10 - FONDO GENERAL"/>
    <s v="(blank)"/>
    <s v="32 - SANTO DOMINGO"/>
    <n v="64292286"/>
    <n v="11435184.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1 - SERVICIOS BÁSICOS"/>
    <s v="N"/>
    <s v="00 - N/A"/>
    <s v="30 - FONDOS PROPIOS"/>
    <s v="(blank)"/>
    <s v="32 - SANTO DOMINGO"/>
    <n v="5500000"/>
    <n v="1604650.9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2 - PUBLICIDAD, IMPRESIÓN Y ENCUADERNACIÓN"/>
    <s v="N"/>
    <s v="00 - N/A"/>
    <s v="30 - FONDOS PROPIOS"/>
    <s v="(blank)"/>
    <s v="32 - SANTO DOMINGO"/>
    <n v="1709866"/>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4 - TRANSPORTE Y ALMACENAJE"/>
    <s v="N"/>
    <s v="00 - N/A"/>
    <s v="30 - FONDOS PROPIOS"/>
    <s v="(blank)"/>
    <s v="32 - SANTO DOMINGO"/>
    <n v="800668"/>
    <n v="180927.63"/>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5 - ALQUILERES Y RENTAS"/>
    <s v="N"/>
    <s v="00 - N/A"/>
    <s v="30 - FONDOS PROPIOS"/>
    <s v="(blank)"/>
    <s v="32 - SANTO DOMINGO"/>
    <n v="1899343"/>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6 - SEGUROS"/>
    <s v="N"/>
    <s v="00 - N/A"/>
    <s v="30 - FONDOS PROPIOS"/>
    <s v="(blank)"/>
    <s v="32 - SANTO DOMINGO"/>
    <n v="5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7 - SERVICIOS DE CONSERVACIÓN, REPARACIONES MENORES E INSTALACIONES TEMPORALES"/>
    <s v="N"/>
    <s v="00 - N/A"/>
    <s v="30 - FONDOS PROPIOS"/>
    <s v="(blank)"/>
    <s v="32 - SANTO DOMINGO"/>
    <n v="20560500"/>
    <n v="492423.2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8 - OTROS SERVICIOS NO INCLUIDOS EN CONCEPTOS ANTERIORES"/>
    <s v="N"/>
    <s v="00 - N/A"/>
    <s v="30 - FONDOS PROPIOS"/>
    <s v="(blank)"/>
    <s v="32 - SANTO DOMINGO"/>
    <n v="43545021"/>
    <n v="46846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9 - OTRAS CONTRATACIONES DE SERVICIOS"/>
    <s v="N"/>
    <s v="00 - N/A"/>
    <s v="30 - FONDOS PROPIOS"/>
    <s v="(blank)"/>
    <s v="32 - SANTO DOMINGO"/>
    <n v="4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1 - ALIMENTOS Y PRODUCTOS AGROFORESTALES"/>
    <s v="N"/>
    <s v="00 - N/A"/>
    <s v="30 - FONDOS PROPIOS"/>
    <s v="(blank)"/>
    <s v="32 - SANTO DOMINGO"/>
    <n v="35086312"/>
    <n v="4879709.399999999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2 - TEXTILES Y VESTUARIOS"/>
    <s v="N"/>
    <s v="00 - N/A"/>
    <s v="30 - FONDOS PROPIOS"/>
    <s v="(blank)"/>
    <s v="32 - SANTO DOMINGO"/>
    <n v="2384535"/>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3 - PAPEL, CARTÓN E IMPRESOS"/>
    <s v="N"/>
    <s v="00 - N/A"/>
    <s v="30 - FONDOS PROPIOS"/>
    <s v="(blank)"/>
    <s v="32 - SANTO DOMINGO"/>
    <n v="38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4 - PRODUCTOS FARMACÉUTICOS"/>
    <s v="N"/>
    <s v="00 - N/A"/>
    <s v="30 - FONDOS PROPIOS"/>
    <s v="(blank)"/>
    <s v="32 - SANTO DOMINGO"/>
    <n v="50000000"/>
    <n v="1855952.9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5 - CUERO, CAUCHO Y PLÁSTICO"/>
    <s v="N"/>
    <s v="00 - N/A"/>
    <s v="30 - FONDOS PROPIOS"/>
    <s v="(blank)"/>
    <s v="32 - SANTO DOMINGO"/>
    <n v="108018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6 - PRODUCTOS DE MINERALES, METÁLICOS Y NO METÁLICOS"/>
    <s v="N"/>
    <s v="00 - N/A"/>
    <s v="30 - FONDOS PROPIOS"/>
    <s v="(blank)"/>
    <s v="32 - SANTO DOMINGO"/>
    <n v="343187"/>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7 - COMBUSTIBLES, LUBRICANTES, PRODUCTOS QUÍMICOS Y CONEXOS"/>
    <s v="N"/>
    <s v="00 - N/A"/>
    <s v="30 - FONDOS PROPIOS"/>
    <s v="(blank)"/>
    <s v="32 - SANTO DOMINGO"/>
    <n v="36261416"/>
    <n v="961210.1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9 - PRODUCTOS Y ÚTILES VARIOS"/>
    <s v="N"/>
    <s v="00 - N/A"/>
    <s v="30 - FONDOS PROPIOS"/>
    <s v="(blank)"/>
    <s v="32 - SANTO DOMINGO"/>
    <n v="55924707"/>
    <n v="3036630.07"/>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1 - REMUNERACIONES"/>
    <s v="N"/>
    <s v="00 - N/A"/>
    <s v="10 - FONDO GENERAL"/>
    <s v="(blank)"/>
    <s v="32 - SANTO DOMINGO"/>
    <n v="464874510"/>
    <n v="38150340.82999999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10 - FONDO GENERAL"/>
    <s v="(blank)"/>
    <s v="32 - SANTO DOMINGO"/>
    <n v="11712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30 - FONDOS PROPIOS"/>
    <s v="(blank)"/>
    <s v="32 - SANTO DOMINGO"/>
    <n v="6049127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5 - CONTRIBUCIONES A LA SEGURIDAD SOCIAL"/>
    <s v="N"/>
    <s v="00 - N/A"/>
    <s v="10 - FONDO GENERAL"/>
    <s v="(blank)"/>
    <s v="32 - SANTO DOMINGO"/>
    <n v="65769599"/>
    <n v="5869589.0800000001"/>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1 - SERVICIOS BÁSICOS"/>
    <s v="N"/>
    <s v="00 - N/A"/>
    <s v="30 - FONDOS PROPIOS"/>
    <s v="(blank)"/>
    <s v="32 - SANTO DOMINGO"/>
    <n v="6735000"/>
    <n v="762416.44"/>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2 - PUBLICIDAD, IMPRESIÓN Y ENCUADERNACIÓN"/>
    <s v="N"/>
    <s v="00 - N/A"/>
    <s v="30 - FONDOS PROPIOS"/>
    <s v="(blank)"/>
    <s v="32 - SANTO DOMINGO"/>
    <n v="5665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4 - TRANSPORTE Y ALMACENAJE"/>
    <s v="N"/>
    <s v="00 - N/A"/>
    <s v="30 - FONDOS PROPIOS"/>
    <s v="(blank)"/>
    <s v="32 - SANTO DOMINGO"/>
    <n v="60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5 - ALQUILERES Y RENTAS"/>
    <s v="N"/>
    <s v="00 - N/A"/>
    <s v="30 - FONDOS PROPIOS"/>
    <s v="(blank)"/>
    <s v="32 - SANTO DOMINGO"/>
    <n v="3360000"/>
    <n v="168718.23"/>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6 - SEGUROS"/>
    <s v="N"/>
    <s v="00 - N/A"/>
    <s v="30 - FONDOS PROPIOS"/>
    <s v="(blank)"/>
    <s v="32 - SANTO DOMINGO"/>
    <n v="25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7 - SERVICIOS DE CONSERVACIÓN, REPARACIONES MENORES E INSTALACIONES TEMPORALES"/>
    <s v="N"/>
    <s v="00 - N/A"/>
    <s v="30 - FONDOS PROPIOS"/>
    <s v="(blank)"/>
    <s v="32 - SANTO DOMINGO"/>
    <n v="18079844"/>
    <n v="20296"/>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8 - OTROS SERVICIOS NO INCLUIDOS EN CONCEPTOS ANTERIORES"/>
    <s v="N"/>
    <s v="00 - N/A"/>
    <s v="30 - FONDOS PROPIOS"/>
    <s v="(blank)"/>
    <s v="32 - SANTO DOMINGO"/>
    <n v="6224734"/>
    <n v="12880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9 - OTRAS CONTRATACIONES DE SERVICIOS"/>
    <s v="N"/>
    <s v="00 - N/A"/>
    <s v="30 - FONDOS PROPIOS"/>
    <s v="(blank)"/>
    <s v="32 - SANTO DOMINGO"/>
    <n v="5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1 - ALIMENTOS Y PRODUCTOS AGROFORESTALES"/>
    <s v="N"/>
    <s v="00 - N/A"/>
    <s v="30 - FONDOS PROPIOS"/>
    <s v="(blank)"/>
    <s v="32 - SANTO DOMINGO"/>
    <n v="18153424"/>
    <n v="2064807.86"/>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2 - TEXTILES Y VESTUARIOS"/>
    <s v="N"/>
    <s v="00 - N/A"/>
    <s v="30 - FONDOS PROPIOS"/>
    <s v="(blank)"/>
    <s v="32 - SANTO DOMINGO"/>
    <n v="103792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3 - PAPEL, CARTÓN E IMPRESOS"/>
    <s v="N"/>
    <s v="00 - N/A"/>
    <s v="30 - FONDOS PROPIOS"/>
    <s v="(blank)"/>
    <s v="32 - SANTO DOMINGO"/>
    <n v="13121134"/>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30 - FONDOS PROPIOS"/>
    <s v="(blank)"/>
    <s v="32 - SANTO DOMINGO"/>
    <n v="170101917"/>
    <n v="40702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5 - CUERO, CAUCHO Y PLÁSTICO"/>
    <s v="N"/>
    <s v="00 - N/A"/>
    <s v="30 - FONDOS PROPIOS"/>
    <s v="(blank)"/>
    <s v="32 - SANTO DOMINGO"/>
    <n v="446992"/>
    <n v="50297.5"/>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6 - PRODUCTOS DE MINERALES, METÁLICOS Y NO METÁLICOS"/>
    <s v="N"/>
    <s v="00 - N/A"/>
    <s v="30 - FONDOS PROPIOS"/>
    <s v="(blank)"/>
    <s v="32 - SANTO DOMINGO"/>
    <n v="639743"/>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7 - COMBUSTIBLES, LUBRICANTES, PRODUCTOS QUÍMICOS Y CONEXOS"/>
    <s v="N"/>
    <s v="00 - N/A"/>
    <s v="30 - FONDOS PROPIOS"/>
    <s v="(blank)"/>
    <s v="32 - SANTO DOMINGO"/>
    <n v="87438519"/>
    <n v="198521.82000000007"/>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9 - PRODUCTOS Y ÚTILES VARIOS"/>
    <s v="N"/>
    <s v="00 - N/A"/>
    <s v="30 - FONDOS PROPIOS"/>
    <s v="(blank)"/>
    <s v="32 - SANTO DOMINGO"/>
    <n v="193114931"/>
    <n v="1656935.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10 - FONDO GENERAL"/>
    <s v="(blank)"/>
    <s v="99 - MULTIPROVINCIAL"/>
    <n v="348370024"/>
    <n v="54562323.15999999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30 - FONDOS PROPIOS"/>
    <s v="(blank)"/>
    <s v="99 - MULTIPROVINCIAL"/>
    <n v="3821544"/>
    <n v="798368.4299999999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10 - FONDO GENERAL"/>
    <s v="(blank)"/>
    <s v="99 - MULTIPROVINCIAL"/>
    <n v="6376956"/>
    <n v="101323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30 - FONDOS PROPIOS"/>
    <s v="(blank)"/>
    <s v="99 - MULTIPROVINCIAL"/>
    <n v="230000000"/>
    <n v="16419721.05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5 - CONTRIBUCIONES A LA SEGURIDAD SOCIAL"/>
    <s v="N"/>
    <s v="00 - N/A"/>
    <s v="10 - FONDO GENERAL"/>
    <s v="(blank)"/>
    <s v="99 - MULTIPROVINCIAL"/>
    <n v="49409828"/>
    <n v="8389890.310000000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1 - SERVICIOS BÁSICOS"/>
    <s v="N"/>
    <s v="00 - N/A"/>
    <s v="30 - FONDOS PROPIOS"/>
    <s v="(blank)"/>
    <s v="99 - MULTIPROVINCIAL"/>
    <n v="10458941"/>
    <n v="507188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5 - ALQUILERES Y RENTAS"/>
    <s v="N"/>
    <s v="00 - N/A"/>
    <s v="30 - FONDOS PROPIOS"/>
    <s v="(blank)"/>
    <s v="99 - MULTIPROVINCIAL"/>
    <n v="6847448"/>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6 - SEGUROS"/>
    <s v="N"/>
    <s v="00 - N/A"/>
    <s v="30 - FONDOS PROPIOS"/>
    <s v="(blank)"/>
    <s v="99 - MULTIPROVINCIAL"/>
    <n v="15572455"/>
    <n v="1430404.4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30 - FONDOS PROPIOS"/>
    <s v="(blank)"/>
    <s v="99 - MULTIPROVINCIAL"/>
    <n v="14284781"/>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4840186"/>
    <n v="85534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9 - OTRAS CONTRATACIONES DE SERVICIOS"/>
    <s v="N"/>
    <s v="00 - N/A"/>
    <s v="30 - FONDOS PROPIOS"/>
    <s v="(blank)"/>
    <s v="99 - MULTIPROVINCIAL"/>
    <n v="2000000"/>
    <n v="1821110.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1 - ALIMENTOS Y PRODUCTOS AGROFORESTALES"/>
    <s v="N"/>
    <s v="00 - N/A"/>
    <s v="30 - FONDOS PROPIOS"/>
    <s v="(blank)"/>
    <s v="99 - MULTIPROVINCIAL"/>
    <n v="15000000"/>
    <n v="328900.9099999999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2 - TEXTILES Y VESTUARIOS"/>
    <s v="N"/>
    <s v="00 - N/A"/>
    <s v="30 - FONDOS PROPIOS"/>
    <s v="(blank)"/>
    <s v="99 - MULTIPROVINCIAL"/>
    <n v="900543"/>
    <n v="722260.8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3 - PAPEL, CARTÓN E IMPRESOS"/>
    <s v="N"/>
    <s v="00 - N/A"/>
    <s v="30 - FONDOS PROPIOS"/>
    <s v="(blank)"/>
    <s v="99 - MULTIPROVINCIAL"/>
    <n v="226119356"/>
    <n v="2442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30 - FONDOS PROPIOS"/>
    <s v="(blank)"/>
    <s v="99 - MULTIPROVINCIAL"/>
    <n v="32130265"/>
    <n v="3180281.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5 - CUERO, CAUCHO Y PLÁSTICO"/>
    <s v="N"/>
    <s v="00 - N/A"/>
    <s v="30 - FONDOS PROPIOS"/>
    <s v="(blank)"/>
    <s v="99 - MULTIPROVINCIAL"/>
    <n v="20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6 - PRODUCTOS DE MINERALES, METÁLICOS Y NO METÁLICOS"/>
    <s v="N"/>
    <s v="00 - N/A"/>
    <s v="30 - FONDOS PROPIOS"/>
    <s v="(blank)"/>
    <s v="99 - MULTIPROVINCIAL"/>
    <n v="1076858"/>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30 - FONDOS PROPIOS"/>
    <s v="(blank)"/>
    <s v="99 - MULTIPROVINCIAL"/>
    <n v="56484132"/>
    <n v="4864165.5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30 - FONDOS PROPIOS"/>
    <s v="(blank)"/>
    <s v="99 - MULTIPROVINCIAL"/>
    <n v="34164500"/>
    <n v="8917567.470000000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10 - FONDO GENERAL"/>
    <s v="(blank)"/>
    <s v="99 - MULTIPROVINCIAL"/>
    <n v="83110894"/>
    <n v="12568952.3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30 - FONDOS PROPIOS"/>
    <s v="(blank)"/>
    <s v="99 - MULTIPROVINCIAL"/>
    <n v="3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10 - FONDO GENERAL"/>
    <s v="(blank)"/>
    <s v="99 - MULTIPROVINCIAL"/>
    <n v="1615040"/>
    <n v="15438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30 - FONDOS PROPIOS"/>
    <s v="(blank)"/>
    <s v="99 - MULTIPROVINCIAL"/>
    <n v="219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5 - CONTRIBUCIONES A LA SEGURIDAD SOCIAL"/>
    <s v="N"/>
    <s v="00 - N/A"/>
    <s v="10 - FONDO GENERAL"/>
    <s v="(blank)"/>
    <s v="99 - MULTIPROVINCIAL"/>
    <n v="12891384"/>
    <n v="1928783.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1 - SERVICIOS BÁSICOS"/>
    <s v="N"/>
    <s v="00 - N/A"/>
    <s v="30 - FONDOS PROPIOS"/>
    <s v="(blank)"/>
    <s v="99 - MULTIPROVINCIAL"/>
    <n v="3498000"/>
    <n v="417760.91000000003"/>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3 - VIÁTICOS"/>
    <s v="N"/>
    <s v="00 - N/A"/>
    <s v="30 - FONDOS PROPIOS"/>
    <s v="(blank)"/>
    <s v="99 - MULTIPROVINCIAL"/>
    <n v="15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4 - TRANSPORTE Y ALMACENAJE"/>
    <s v="N"/>
    <s v="00 - N/A"/>
    <s v="30 - FONDOS PROPIOS"/>
    <s v="(blank)"/>
    <s v="99 - MULTIPROVINCIAL"/>
    <n v="77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5 - ALQUILERES Y RENTAS"/>
    <s v="N"/>
    <s v="00 - N/A"/>
    <s v="30 - FONDOS PROPIOS"/>
    <s v="(blank)"/>
    <s v="99 - MULTIPROVINCIAL"/>
    <n v="8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6 - SEGUROS"/>
    <s v="N"/>
    <s v="00 - N/A"/>
    <s v="30 - FONDOS PROPIOS"/>
    <s v="(blank)"/>
    <s v="99 - MULTIPROVINCIAL"/>
    <n v="200000"/>
    <n v="16472"/>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7 - SERVICIOS DE CONSERVACIÓN, REPARACIONES MENORES E INSTALACIONES TEMPORALES"/>
    <s v="N"/>
    <s v="00 - N/A"/>
    <s v="30 - FONDOS PROPIOS"/>
    <s v="(blank)"/>
    <s v="99 - MULTIPROVINCIAL"/>
    <n v="20229551"/>
    <n v="684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8 - OTROS SERVICIOS NO INCLUIDOS EN CONCEPTOS ANTERIORES"/>
    <s v="N"/>
    <s v="00 - N/A"/>
    <s v="30 - FONDOS PROPIOS"/>
    <s v="(blank)"/>
    <s v="99 - MULTIPROVINCIAL"/>
    <n v="3095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9 - OTRAS CONTRATACIONES DE SERVICIOS"/>
    <s v="N"/>
    <s v="00 - N/A"/>
    <s v="30 - FONDOS PROPIOS"/>
    <s v="(blank)"/>
    <s v="99 - MULTIPROVINCIAL"/>
    <n v="21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1 - ALIMENTOS Y PRODUCTOS AGROFORESTALES"/>
    <s v="N"/>
    <s v="00 - N/A"/>
    <s v="30 - FONDOS PROPIOS"/>
    <s v="(blank)"/>
    <s v="99 - MULTIPROVINCIAL"/>
    <n v="430000"/>
    <n v="7772"/>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2 - TEXTILES Y VESTUARIOS"/>
    <s v="N"/>
    <s v="00 - N/A"/>
    <s v="30 - FONDOS PROPIOS"/>
    <s v="(blank)"/>
    <s v="99 - MULTIPROVINCIAL"/>
    <n v="10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3 - PAPEL, CARTÓN E IMPRESOS"/>
    <s v="N"/>
    <s v="00 - N/A"/>
    <s v="30 - FONDOS PROPIOS"/>
    <s v="(blank)"/>
    <s v="99 - MULTIPROVINCIAL"/>
    <n v="50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4 - PRODUCTOS FARMACÉUTICOS"/>
    <s v="N"/>
    <s v="00 - N/A"/>
    <s v="30 - FONDOS PROPIOS"/>
    <s v="(blank)"/>
    <s v="99 - MULTIPROVINCIAL"/>
    <n v="1000000"/>
    <n v="2772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5 - CUERO, CAUCHO Y PLÁSTICO"/>
    <s v="N"/>
    <s v="00 - N/A"/>
    <s v="30 - FONDOS PROPIOS"/>
    <s v="(blank)"/>
    <s v="99 - MULTIPROVINCIAL"/>
    <n v="8804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6 - PRODUCTOS DE MINERALES, METÁLICOS Y NO METÁLICOS"/>
    <s v="N"/>
    <s v="00 - N/A"/>
    <s v="30 - FONDOS PROPIOS"/>
    <s v="(blank)"/>
    <s v="99 - MULTIPROVINCIAL"/>
    <n v="1797691"/>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7 - COMBUSTIBLES, LUBRICANTES, PRODUCTOS QUÍMICOS Y CONEXOS"/>
    <s v="N"/>
    <s v="00 - N/A"/>
    <s v="30 - FONDOS PROPIOS"/>
    <s v="(blank)"/>
    <s v="99 - MULTIPROVINCIAL"/>
    <n v="23596085"/>
    <n v="7500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9 - PRODUCTOS Y ÚTILES VARIOS"/>
    <s v="N"/>
    <s v="00 - N/A"/>
    <s v="30 - FONDOS PROPIOS"/>
    <s v="(blank)"/>
    <s v="99 - MULTIPROVINCIAL"/>
    <n v="29170066"/>
    <n v="330293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10 - FONDO GENERAL"/>
    <s v="(blank)"/>
    <s v="99 - MULTIPROVINCIAL"/>
    <n v="207655509"/>
    <n v="15776239.539999999"/>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30 - FONDOS PROPIOS"/>
    <s v="(blank)"/>
    <s v="99 - MULTIPROVINCIAL"/>
    <n v="1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10 - FONDO GENERAL"/>
    <s v="(blank)"/>
    <s v="99 - MULTIPROVINCIAL"/>
    <n v="2625000"/>
    <n v="172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5 - CONTRIBUCIONES A LA SEGURIDAD SOCIAL"/>
    <s v="N"/>
    <s v="00 - N/A"/>
    <s v="10 - FONDO GENERAL"/>
    <s v="(blank)"/>
    <s v="99 - MULTIPROVINCIAL"/>
    <n v="29252018"/>
    <n v="2427779.54"/>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1 - SERVICIOS BÁSICOS"/>
    <s v="N"/>
    <s v="00 - N/A"/>
    <s v="30 - FONDOS PROPIOS"/>
    <s v="(blank)"/>
    <s v="99 - MULTIPROVINCIAL"/>
    <n v="4300000"/>
    <n v="267578.52"/>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2 - PUBLICIDAD, IMPRESIÓN Y ENCUADERNACIÓN"/>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3 - VIÁTIC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10 - FONDO GENERAL"/>
    <s v="(blank)"/>
    <s v="99 - MULTIPROVINCIAL"/>
    <n v="500198"/>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5 - ALQUILERES Y RENTA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10 - FONDO GENERAL"/>
    <s v="(blank)"/>
    <s v="99 - MULTIPROVINCIAL"/>
    <n v="27615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30 - FONDOS PROPIOS"/>
    <s v="(blank)"/>
    <s v="99 - MULTIPROVINCIAL"/>
    <n v="3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8 - OTROS SERVICIOS NO INCLUIDOS EN CONCEPTOS ANTERIORES"/>
    <s v="N"/>
    <s v="00 - N/A"/>
    <s v="30 - FONDOS PROPIOS"/>
    <s v="(blank)"/>
    <s v="99 - MULTIPROVINCIAL"/>
    <n v="36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10 - FONDO GENERAL"/>
    <s v="(blank)"/>
    <s v="99 - MULTIPROVINCIAL"/>
    <n v="5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30 - FONDOS PROPIOS"/>
    <s v="(blank)"/>
    <s v="99 - MULTIPROVINCIAL"/>
    <n v="4500000"/>
    <n v="1149576.6399999999"/>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2 - TEXTILES Y VESTUARI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3 - PAPEL, CARTÓN E IMPRESOS"/>
    <s v="N"/>
    <s v="00 - N/A"/>
    <s v="30 - FONDOS PROPIOS"/>
    <s v="(blank)"/>
    <s v="99 - MULTIPROVINCIAL"/>
    <n v="135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10 - FONDO GENERAL"/>
    <s v="(blank)"/>
    <s v="99 - MULTIPROVINCIAL"/>
    <n v="6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30 - FONDOS PROPIOS"/>
    <s v="(blank)"/>
    <s v="99 - MULTIPROVINCIAL"/>
    <n v="10622203"/>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5 - CUERO, CAUCHO Y PLÁSTICO"/>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10 - FONDO GENERAL"/>
    <s v="(blank)"/>
    <s v="99 - MULTIPROVINCIAL"/>
    <n v="8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30 - FONDOS PROPIOS"/>
    <s v="(blank)"/>
    <s v="99 - MULTIPROVINCIAL"/>
    <n v="4200000"/>
    <n v="82525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10 - FONDO GENERAL"/>
    <s v="(blank)"/>
    <s v="99 - MULTIPROVINCIAL"/>
    <n v="7054575"/>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30 - FONDOS PROPIOS"/>
    <s v="(blank)"/>
    <s v="99 - MULTIPROVINCIAL"/>
    <n v="11292599"/>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1 - REMUNERACIONES"/>
    <s v="N"/>
    <s v="00 - N/A"/>
    <s v="10 - FONDO GENERAL"/>
    <s v="(blank)"/>
    <s v="99 - MULTIPROVINCIAL"/>
    <n v="615764425"/>
    <n v="38576749.359999999"/>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2 - SOBRESUELDOS"/>
    <s v="N"/>
    <s v="00 - N/A"/>
    <s v="10 - FONDO GENERAL"/>
    <s v="(blank)"/>
    <s v="99 - MULTIPROVINCIAL"/>
    <n v="21676920"/>
    <n v="1443188.74"/>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5 - CONTRIBUCIONES A LA SEGURIDAD SOCIAL"/>
    <s v="N"/>
    <s v="00 - N/A"/>
    <s v="10 - FONDO GENERAL"/>
    <s v="(blank)"/>
    <s v="99 - MULTIPROVINCIAL"/>
    <n v="93000000"/>
    <n v="5920289.8700000001"/>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1 - SERVICIOS BÁSICOS"/>
    <s v="N"/>
    <s v="00 - N/A"/>
    <s v="10 - FONDO GENERAL"/>
    <s v="(blank)"/>
    <s v="99 - MULTIPROVINCIAL"/>
    <n v="196292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2 - PUBLICIDAD, IMPRESIÓN Y ENCUADERNACIÓN"/>
    <s v="N"/>
    <s v="00 - N/A"/>
    <s v="10 - FONDO GENERAL"/>
    <s v="(blank)"/>
    <s v="99 - MULTIPROVINCIAL"/>
    <n v="37872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6 - SEGUROS"/>
    <s v="N"/>
    <s v="00 - N/A"/>
    <s v="10 - FONDO GENERAL"/>
    <s v="(blank)"/>
    <s v="99 - MULTIPROVINCIAL"/>
    <n v="149163"/>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7 - SERVICIOS DE CONSERVACIÓN, REPARACIONES MENORES E INSTALACIONES TEMPORALES"/>
    <s v="N"/>
    <s v="00 - N/A"/>
    <s v="10 - FONDO GENERAL"/>
    <s v="(blank)"/>
    <s v="99 - MULTIPROVINCIAL"/>
    <n v="7623112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8 - OTROS SERVICIOS NO INCLUIDOS EN CONCEPTOS ANTERIORES"/>
    <s v="N"/>
    <s v="00 - N/A"/>
    <s v="10 - FONDO GENERAL"/>
    <s v="(blank)"/>
    <s v="99 - MULTIPROVINCIAL"/>
    <n v="161375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2 - TEXTILES Y VESTUARIOS"/>
    <s v="N"/>
    <s v="00 - N/A"/>
    <s v="10 - FONDO GENERAL"/>
    <s v="(blank)"/>
    <s v="99 - MULTIPROVINCIAL"/>
    <n v="61870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3 - PAPEL, CARTÓN E IMPRESOS"/>
    <s v="N"/>
    <s v="00 - N/A"/>
    <s v="10 - FONDO GENERAL"/>
    <s v="(blank)"/>
    <s v="99 - MULTIPROVINCIAL"/>
    <n v="80703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5 - CUERO, CAUCHO Y PLÁSTICO"/>
    <s v="N"/>
    <s v="00 - N/A"/>
    <s v="10 - FONDO GENERAL"/>
    <s v="(blank)"/>
    <s v="99 - MULTIPROVINCIAL"/>
    <n v="612158"/>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6 - PRODUCTOS DE MINERALES, METÁLICOS Y NO METÁLICOS"/>
    <s v="N"/>
    <s v="00 - N/A"/>
    <s v="10 - FONDO GENERAL"/>
    <s v="(blank)"/>
    <s v="99 - MULTIPROVINCIAL"/>
    <n v="1563690"/>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7 - COMBUSTIBLES, LUBRICANTES, PRODUCTOS QUÍMICOS Y CONEXOS"/>
    <s v="N"/>
    <s v="00 - N/A"/>
    <s v="10 - FONDO GENERAL"/>
    <s v="(blank)"/>
    <s v="99 - MULTIPROVINCIAL"/>
    <n v="8686281"/>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9 - PRODUCTOS Y ÚTILES VARIOS"/>
    <s v="N"/>
    <s v="00 - N/A"/>
    <s v="10 - FONDO GENERAL"/>
    <s v="(blank)"/>
    <s v="99 - MULTIPROVINCIAL"/>
    <n v="175638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10000000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3 - PAPEL, CARTÓN E IMPRESOS"/>
    <s v="N"/>
    <s v="00 - N/A"/>
    <s v="10 - FONDO GENERAL"/>
    <s v="(blank)"/>
    <s v="99 - MULTIPROVINCIAL"/>
    <n v="69740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5 - CUERO, CAUCHO Y PLÁSTICO"/>
    <s v="N"/>
    <s v="00 - N/A"/>
    <s v="10 - FONDO GENERAL"/>
    <s v="(blank)"/>
    <s v="99 - MULTIPROVINCIAL"/>
    <n v="2448635"/>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6 - PRODUCTOS DE MINERALES, METÁLICOS Y NO METÁLICOS"/>
    <s v="N"/>
    <s v="00 - N/A"/>
    <s v="10 - FONDO GENERAL"/>
    <s v="(blank)"/>
    <s v="99 - MULTIPROVINCIAL"/>
    <n v="4632253"/>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1019922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9 - PRODUCTOS Y ÚTILES VARIOS"/>
    <s v="N"/>
    <s v="00 - N/A"/>
    <s v="10 - FONDO GENERAL"/>
    <s v="(blank)"/>
    <s v="99 - MULTIPROVINCIAL"/>
    <n v="1505159"/>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2 - PUBLICIDAD, IMPRESIÓN Y ENCUADERNACIÓN"/>
    <s v="N"/>
    <s v="00 - N/A"/>
    <s v="10 - FONDO GENERAL"/>
    <s v="(blank)"/>
    <s v="32 - SANTO DOMINGO"/>
    <n v="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8 - OTROS SERVICIOS NO INCLUIDOS EN CONCEPTOS ANTERIORES"/>
    <s v="N"/>
    <s v="00 - N/A"/>
    <s v="10 - FONDO GENERAL"/>
    <s v="(blank)"/>
    <s v="32 - SANTO DOMINGO"/>
    <n v="1025077"/>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2 - TEXTILES Y VESTUARIOS"/>
    <s v="N"/>
    <s v="00 - N/A"/>
    <s v="10 - FONDO GENERAL"/>
    <s v="(blank)"/>
    <s v="32 - SANTO DOMINGO"/>
    <n v="81375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7 - COMBUSTIBLES, LUBRICANTES, PRODUCTOS QUÍMICOS Y CONEXOS"/>
    <s v="N"/>
    <s v="00 - N/A"/>
    <s v="10 - FONDO GENERAL"/>
    <s v="(blank)"/>
    <s v="32 - SANTO DOMINGO"/>
    <n v="100422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9 - PRODUCTOS Y ÚTILES VARIOS"/>
    <s v="N"/>
    <s v="00 - N/A"/>
    <s v="10 - FONDO GENERAL"/>
    <s v="(blank)"/>
    <s v="32 - SANTO DOMINGO"/>
    <n v="3487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1 - REMUNERACIONES"/>
    <s v="N"/>
    <s v="00 - N/A"/>
    <s v="10 - FONDO GENERAL"/>
    <s v="(blank)"/>
    <s v="32 - SANTO DOMINGO"/>
    <n v="872160754"/>
    <n v="53640338.710000001"/>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10 - FONDO GENERAL"/>
    <s v="(blank)"/>
    <s v="32 - SANTO DOMINGO"/>
    <n v="85002455"/>
    <n v="3196999.6"/>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30 - FONDOS PROPIOS"/>
    <s v="(blank)"/>
    <s v="32 - SANTO DOMINGO"/>
    <n v="92836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5 - CONTRIBUCIONES A LA SEGURIDAD SOCIAL"/>
    <s v="N"/>
    <s v="00 - N/A"/>
    <s v="10 - FONDO GENERAL"/>
    <s v="(blank)"/>
    <s v="32 - SANTO DOMINGO"/>
    <n v="101623893"/>
    <n v="8253841.6099999994"/>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1 - SERVICIOS BÁSICOS"/>
    <s v="N"/>
    <s v="00 - N/A"/>
    <s v="30 - FONDOS PROPIOS"/>
    <s v="(blank)"/>
    <s v="32 - SANTO DOMINGO"/>
    <n v="3050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4 - TRANSPORTE Y ALMACENAJE"/>
    <s v="N"/>
    <s v="00 - N/A"/>
    <s v="30 - FONDOS PROPIOS"/>
    <s v="(blank)"/>
    <s v="32 - SANTO DOMINGO"/>
    <n v="40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30 - FONDOS PROPIOS"/>
    <s v="(blank)"/>
    <s v="32 - SANTO DOMINGO"/>
    <n v="386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10 - FONDO GENERAL"/>
    <s v="(blank)"/>
    <s v="32 - SANTO DOMINGO"/>
    <n v="6145160"/>
    <n v="523061.81"/>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30 - FONDOS PROPIOS"/>
    <s v="(blank)"/>
    <s v="32 - SANTO DOMINGO"/>
    <n v="282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10 - FONDO GENERAL"/>
    <s v="(blank)"/>
    <s v="32 - SANTO DOMINGO"/>
    <n v="520243"/>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30 - FONDOS PROPIOS"/>
    <s v="(blank)"/>
    <s v="32 - SANTO DOMINGO"/>
    <n v="2296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9 - OTRAS CONTRATACIONES DE SERVICIOS"/>
    <s v="N"/>
    <s v="00 - N/A"/>
    <s v="30 - FONDOS PROPIOS"/>
    <s v="(blank)"/>
    <s v="32 - SANTO DOMINGO"/>
    <n v="15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1 - ALIMENTOS Y PRODUCTOS AGROFORESTALES"/>
    <s v="N"/>
    <s v="00 - N/A"/>
    <s v="30 - FONDOS PROPIOS"/>
    <s v="(blank)"/>
    <s v="32 - SANTO DOMINGO"/>
    <n v="456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2 - TEXTILES Y VESTUARIOS"/>
    <s v="N"/>
    <s v="00 - N/A"/>
    <s v="30 - FONDOS PROPIOS"/>
    <s v="(blank)"/>
    <s v="32 - SANTO DOMINGO"/>
    <n v="67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3 - PAPEL, CARTÓN E IMPRESOS"/>
    <s v="N"/>
    <s v="00 - N/A"/>
    <s v="30 - FONDOS PROPIOS"/>
    <s v="(blank)"/>
    <s v="32 - SANTO DOMINGO"/>
    <n v="3845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4 - PRODUCTOS FARMACÉUTICOS"/>
    <s v="N"/>
    <s v="00 - N/A"/>
    <s v="30 - FONDOS PROPIOS"/>
    <s v="(blank)"/>
    <s v="32 - SANTO DOMINGO"/>
    <n v="1997002"/>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7 - COMBUSTIBLES, LUBRICANTES, PRODUCTOS QUÍMICOS Y CONEXOS"/>
    <s v="N"/>
    <s v="00 - N/A"/>
    <s v="30 - FONDOS PROPIOS"/>
    <s v="(blank)"/>
    <s v="32 - SANTO DOMINGO"/>
    <n v="364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9 - PRODUCTOS Y ÚTILES VARIOS"/>
    <s v="N"/>
    <s v="00 - N/A"/>
    <s v="30 - FONDOS PROPIOS"/>
    <s v="(blank)"/>
    <s v="32 - SANTO DOMINGO"/>
    <n v="132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32 - SANTO DOMINGO"/>
    <n v="15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1 - ALIMENTOS Y PRODUCTOS AGROFORESTALES"/>
    <s v="N"/>
    <s v="00 - N/A"/>
    <s v="10 - FONDO GENERAL"/>
    <s v="(blank)"/>
    <s v="32 - SANTO DOMINGO"/>
    <n v="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2 - TEXTILES Y VESTUARIOS"/>
    <s v="N"/>
    <s v="00 - N/A"/>
    <s v="10 - FONDO GENERAL"/>
    <s v="(blank)"/>
    <s v="32 - SANTO DOMINGO"/>
    <n v="641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3 - PAPEL, CARTÓN E IMPRESOS"/>
    <s v="N"/>
    <s v="00 - N/A"/>
    <s v="10 - FONDO GENERAL"/>
    <s v="(blank)"/>
    <s v="32 - SANTO DOMINGO"/>
    <n v="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4 - PRODUCTOS FARMACÉUTICOS"/>
    <s v="N"/>
    <s v="00 - N/A"/>
    <s v="10 - FONDO GENERAL"/>
    <s v="(blank)"/>
    <s v="32 - SANTO DOMINGO"/>
    <n v="38732735"/>
    <n v="2978134.8"/>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5 - CUERO, CAUCHO Y PLÁSTICO"/>
    <s v="N"/>
    <s v="00 - N/A"/>
    <s v="10 - FONDO GENERAL"/>
    <s v="(blank)"/>
    <s v="32 - SANTO DOMINGO"/>
    <n v="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6 - PRODUCTOS DE MINERALES, METÁLICOS Y NO METÁLICOS"/>
    <s v="N"/>
    <s v="00 - N/A"/>
    <s v="10 - FONDO GENERAL"/>
    <s v="(blank)"/>
    <s v="32 - SANTO DOMINGO"/>
    <n v="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7 - COMBUSTIBLES, LUBRICANTES, PRODUCTOS QUÍMICOS Y CONEXOS"/>
    <s v="N"/>
    <s v="00 - N/A"/>
    <s v="10 - FONDO GENERAL"/>
    <s v="(blank)"/>
    <s v="32 - SANTO DOMINGO"/>
    <n v="48634225"/>
    <n v="2152953.41"/>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9 - PRODUCTOS Y ÚTILES VARIOS"/>
    <s v="N"/>
    <s v="00 - N/A"/>
    <s v="10 - FONDO GENERAL"/>
    <s v="(blank)"/>
    <s v="32 - SANTO DOMINGO"/>
    <n v="45983939"/>
    <n v="4055408.019999999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2 - CONTRATACIÓN DE SERVICIOS"/>
    <s v="2.2.7 - SERVICIOS DE CONSERVACIÓN, REPARACIONES MENORES E INSTALACIONES TEMPORALES"/>
    <s v="N"/>
    <s v="00 - N/A"/>
    <s v="10 - FONDO GENERAL"/>
    <s v="(blank)"/>
    <s v="01 - DISTRITO NACIONAL"/>
    <n v="274421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2 - TEXTILES Y VESTUARIOS"/>
    <s v="N"/>
    <s v="00 - N/A"/>
    <s v="10 - FONDO GENERAL"/>
    <s v="(blank)"/>
    <s v="01 - DISTRITO NACIONAL"/>
    <n v="400000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5 - CUERO, CAUCHO Y PLÁSTICO"/>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6 - PRODUCTOS DE MINERALES, METÁLICOS Y NO METÁLICOS"/>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9 - PRODUCTOS Y ÚTILES VARIOS"/>
    <s v="N"/>
    <s v="00 - N/A"/>
    <s v="10 - FONDO GENERAL"/>
    <s v="(blank)"/>
    <s v="01 - DISTRITO NACIONAL"/>
    <n v="33242"/>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1 - REMUNERACIONES"/>
    <s v="N"/>
    <s v="00 - N/A"/>
    <s v="10 - FONDO GENERAL"/>
    <s v="(blank)"/>
    <s v="01 - DISTRITO NACIONAL"/>
    <n v="635556867"/>
    <n v="101612714.05"/>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2 - SOBRESUELDOS"/>
    <s v="N"/>
    <s v="00 - N/A"/>
    <s v="10 - FONDO GENERAL"/>
    <s v="(blank)"/>
    <s v="01 - DISTRITO NACIONAL"/>
    <n v="53360056"/>
    <n v="9551919.189999997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5 - CONTRIBUCIONES A LA SEGURIDAD SOCIAL"/>
    <s v="N"/>
    <s v="00 - N/A"/>
    <s v="10 - FONDO GENERAL"/>
    <s v="(blank)"/>
    <s v="01 - DISTRITO NACIONAL"/>
    <n v="89671126"/>
    <n v="15634622.090000002"/>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10 - FONDO GENERAL"/>
    <s v="(blank)"/>
    <s v="01 - DISTRITO NACIONAL"/>
    <n v="8125432"/>
    <n v="75745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2 - TEXTILES Y VESTUARIOS"/>
    <s v="N"/>
    <s v="00 - N/A"/>
    <s v="10 - FONDO GENERAL"/>
    <s v="(blank)"/>
    <s v="01 - DISTRITO NACIONAL"/>
    <n v="67176"/>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3 - PAPEL, CARTÓN E IMPRESOS"/>
    <s v="N"/>
    <s v="00 - N/A"/>
    <s v="10 - FONDO GENERAL"/>
    <s v="(blank)"/>
    <s v="01 - DISTRITO NACIONAL"/>
    <n v="805400"/>
    <n v="257971.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4 - PRODUCTOS FARMACÉUTICOS"/>
    <s v="N"/>
    <s v="00 - N/A"/>
    <s v="10 - FONDO GENERAL"/>
    <s v="(blank)"/>
    <s v="01 - DISTRITO NACIONAL"/>
    <n v="11103700"/>
    <n v="73972"/>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01 - DISTRITO NACIONAL"/>
    <n v="17987948"/>
    <n v="37125"/>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10 - FONDO GENERAL"/>
    <s v="(blank)"/>
    <s v="01 - DISTRITO NACIONAL"/>
    <n v="3012798"/>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2 - PUBLICIDAD, IMPRESIÓN Y ENCUADERNACIÓN"/>
    <s v="N"/>
    <s v="00 - N/A"/>
    <s v="10 - FONDO GENERAL"/>
    <s v="(blank)"/>
    <s v="99 - MULTIPROVINCIAL"/>
    <n v="420980"/>
    <n v="7080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4 - TRANSPORTE Y ALMACENAJE"/>
    <s v="N"/>
    <s v="00 - N/A"/>
    <s v="10 - FONDO GENERAL"/>
    <s v="(blank)"/>
    <s v="99 - MULTIPROVINCIAL"/>
    <n v="5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5 - ALQUILERES Y RENTAS"/>
    <s v="N"/>
    <s v="00 - N/A"/>
    <s v="10 - FONDO GENERAL"/>
    <s v="(blank)"/>
    <s v="99 - MULTIPROVINCIAL"/>
    <n v="1606808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10 - FONDO GENERAL"/>
    <s v="(blank)"/>
    <s v="99 - MULTIPROVINCIAL"/>
    <n v="197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60 - CREDITO EXTERNO"/>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168356378"/>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8 - OTROS SERVICIOS NO INCLUIDOS EN CONCEPTOS ANTERIORES"/>
    <s v="N"/>
    <s v="00 - N/A"/>
    <s v="10 - FONDO GENERAL"/>
    <s v="(blank)"/>
    <s v="99 - MULTIPROVINCIAL"/>
    <n v="7750000"/>
    <n v="16065.4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9 - OTRAS CONTRATACIONES DE SERVICIOS"/>
    <s v="N"/>
    <s v="00 - N/A"/>
    <s v="10 - FONDO GENERAL"/>
    <s v="(blank)"/>
    <s v="99 - MULTIPROVINCIAL"/>
    <n v="820210749"/>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1 - ALIMENTOS Y PRODUCTOS AGROFORESTALES"/>
    <s v="N"/>
    <s v="00 - N/A"/>
    <s v="10 - FONDO GENERAL"/>
    <s v="(blank)"/>
    <s v="99 - MULTIPROVINCIAL"/>
    <n v="71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2 - TEXTILES Y VESTUARIOS"/>
    <s v="N"/>
    <s v="00 - N/A"/>
    <s v="10 - FONDO GENERAL"/>
    <s v="(blank)"/>
    <s v="99 - MULTIPROVINCIAL"/>
    <n v="40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10 - FONDO GENERAL"/>
    <s v="(blank)"/>
    <s v="99 - MULTIPROVINCIAL"/>
    <n v="2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60 - CREDITO EXTERNO"/>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10 - FONDO GENERAL"/>
    <s v="(blank)"/>
    <s v="99 - MULTIPROVINCIAL"/>
    <n v="3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60 - CREDITO EXTERNO"/>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5 - CUERO, CAUCHO Y PLÁSTICO"/>
    <s v="N"/>
    <s v="00 - N/A"/>
    <s v="10 - FONDO GENERAL"/>
    <s v="(blank)"/>
    <s v="99 - MULTIPROVINCIAL"/>
    <n v="1080604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10 - FONDO GENERAL"/>
    <s v="(blank)"/>
    <s v="99 - MULTIPROVINCIAL"/>
    <n v="65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60 - CREDITO EXTERNO"/>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10 - FONDO GENERAL"/>
    <s v="(blank)"/>
    <s v="99 - MULTIPROVINCIAL"/>
    <n v="141337772"/>
    <n v="600000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60 - CREDITO EXTERNO"/>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10 - FONDO GENERAL"/>
    <s v="(blank)"/>
    <s v="99 - MULTIPROVINCIAL"/>
    <n v="39248973"/>
    <n v="9735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60 - CREDITO EXTERNO"/>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1 - REMUNERACIONES"/>
    <s v="N"/>
    <s v="00 - N/A"/>
    <s v="10 - FONDO GENERAL"/>
    <s v="(blank)"/>
    <s v="99 - MULTIPROVINCIAL"/>
    <n v="3853917853"/>
    <n v="604162222.6400002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2 - SOBRESUELDOS"/>
    <s v="N"/>
    <s v="00 - N/A"/>
    <s v="10 - FONDO GENERAL"/>
    <s v="(blank)"/>
    <s v="99 - MULTIPROVINCIAL"/>
    <n v="625539822"/>
    <n v="49402612.5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5 - CONTRIBUCIONES A LA SEGURIDAD SOCIAL"/>
    <s v="N"/>
    <s v="00 - N/A"/>
    <s v="10 - FONDO GENERAL"/>
    <s v="(blank)"/>
    <s v="99 - MULTIPROVINCIAL"/>
    <n v="541256659"/>
    <n v="92913938.949999988"/>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1 - SERVICIOS BÁSICOS"/>
    <s v="N"/>
    <s v="00 - N/A"/>
    <s v="10 - FONDO GENERAL"/>
    <s v="(blank)"/>
    <s v="99 - MULTIPROVINCIAL"/>
    <n v="18810011"/>
    <n v="2020289.869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2 - PUBLICIDAD, IMPRESIÓN Y ENCUADERNACIÓN"/>
    <s v="N"/>
    <s v="00 - N/A"/>
    <s v="10 - FONDO GENERAL"/>
    <s v="(blank)"/>
    <s v="99 - MULTIPROVINCIAL"/>
    <n v="3162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3 - VIÁTICOS"/>
    <s v="N"/>
    <s v="00 - N/A"/>
    <s v="10 - FONDO GENERAL"/>
    <s v="(blank)"/>
    <s v="99 - MULTIPROVINCIAL"/>
    <n v="665355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5 - ALQUILERES Y RENTAS"/>
    <s v="N"/>
    <s v="00 - N/A"/>
    <s v="10 - FONDO GENERAL"/>
    <s v="(blank)"/>
    <s v="99 - MULTIPROVINCIAL"/>
    <n v="37582947"/>
    <n v="33584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6 - SEGUROS"/>
    <s v="N"/>
    <s v="00 - N/A"/>
    <s v="10 - FONDO GENERAL"/>
    <s v="(blank)"/>
    <s v="99 - MULTIPROVINCIAL"/>
    <n v="26000000"/>
    <n v="1528517.8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9 - OTRAS CONTRATACIONES DE SERVICIOS"/>
    <s v="N"/>
    <s v="00 - N/A"/>
    <s v="10 - FONDO GENERAL"/>
    <s v="(blank)"/>
    <s v="99 - MULTIPROVINCIAL"/>
    <n v="20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1 - ALIMENTOS Y PRODUCTOS AGROFORESTALES"/>
    <s v="N"/>
    <s v="00 - N/A"/>
    <s v="10 - FONDO GENERAL"/>
    <s v="(blank)"/>
    <s v="99 - MULTIPROVINCIAL"/>
    <n v="6177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3 - PAPEL, CARTÓN E IMPRESOS"/>
    <s v="N"/>
    <s v="00 - N/A"/>
    <s v="10 - FONDO GENERAL"/>
    <s v="(blank)"/>
    <s v="99 - MULTIPROVINCIAL"/>
    <n v="58962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5 - CUERO, CAUCHO Y PLÁSTICO"/>
    <s v="N"/>
    <s v="00 - N/A"/>
    <s v="10 - FONDO GENERAL"/>
    <s v="(blank)"/>
    <s v="99 - MULTIPROVINCIAL"/>
    <n v="319485"/>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6 - PRODUCTOS DE MINERALES, METÁLICOS Y NO METÁLICOS"/>
    <s v="N"/>
    <s v="00 - N/A"/>
    <s v="10 - FONDO GENERAL"/>
    <s v="(blank)"/>
    <s v="99 - MULTIPROVINCIAL"/>
    <n v="720761"/>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7 - COMBUSTIBLES, LUBRICANTES, PRODUCTOS QUÍMICOS Y CONEXOS"/>
    <s v="N"/>
    <s v="00 - N/A"/>
    <s v="10 - FONDO GENERAL"/>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9 - PRODUCTOS Y ÚTILES VARIOS"/>
    <s v="N"/>
    <s v="00 - N/A"/>
    <s v="10 - FONDO GENERAL"/>
    <s v="(blank)"/>
    <s v="99 - MULTIPROVINCIAL"/>
    <n v="517427"/>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1 - REMUNERACIONES"/>
    <s v="N"/>
    <s v="00 - N/A"/>
    <s v="10 - FONDO GENERAL"/>
    <s v="(blank)"/>
    <s v="32 - SANTO DOMINGO"/>
    <n v="372822576"/>
    <n v="26226727.219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10 - FONDO GENERAL"/>
    <s v="(blank)"/>
    <s v="32 - SANTO DOMINGO"/>
    <n v="1899186"/>
    <n v="336163.7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5 - CONTRIBUCIONES A LA SEGURIDAD SOCIAL"/>
    <s v="N"/>
    <s v="00 - N/A"/>
    <s v="10 - FONDO GENERAL"/>
    <s v="(blank)"/>
    <s v="32 - SANTO DOMINGO"/>
    <n v="45222372"/>
    <n v="4009086.239999999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10 - FONDO GENERAL"/>
    <s v="(blank)"/>
    <s v="32 - SANTO DOMINGO"/>
    <n v="5050000"/>
    <n v="125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30 - FONDOS PROPIOS"/>
    <s v="(blank)"/>
    <s v="32 - SANTO DOMINGO"/>
    <n v="99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10 - FONDO GENERAL"/>
    <s v="(blank)"/>
    <s v="32 - SANTO DOMINGO"/>
    <n v="0"/>
    <n v="118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30 - FONDOS PROPIOS"/>
    <s v="(blank)"/>
    <s v="32 - SANTO DOMINGO"/>
    <n v="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5 - ALQUILERES Y RENTAS"/>
    <s v="N"/>
    <s v="00 - N/A"/>
    <s v="30 - FONDOS PROPIOS"/>
    <s v="(blank)"/>
    <s v="32 - SANTO DOMINGO"/>
    <n v="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10 - FONDO GENERAL"/>
    <s v="(blank)"/>
    <s v="32 - SANTO DOMINGO"/>
    <n v="5205866"/>
    <n v="235000.0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30 - FONDOS PROPIOS"/>
    <s v="(blank)"/>
    <s v="32 - SANTO DOMINGO"/>
    <n v="2315320"/>
    <n v="765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10 - FONDO GENERAL"/>
    <s v="(blank)"/>
    <s v="32 - SANTO DOMINGO"/>
    <n v="4540000"/>
    <n v="375700.2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30 - FONDOS PROPIOS"/>
    <s v="(blank)"/>
    <s v="32 - SANTO DOMINGO"/>
    <n v="3700000"/>
    <n v="2832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10 - FONDO GENERAL"/>
    <s v="(blank)"/>
    <s v="32 - SANTO DOMINGO"/>
    <n v="1200000"/>
    <n v="26358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30 - FONDOS PROPIOS"/>
    <s v="(blank)"/>
    <s v="32 - SANTO DOMINGO"/>
    <n v="1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10 - FONDO GENERAL"/>
    <s v="(blank)"/>
    <s v="32 - SANTO DOMINGO"/>
    <n v="11300000"/>
    <n v="353546.1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30 - FONDOS PROPIOS"/>
    <s v="(blank)"/>
    <s v="32 - SANTO DOMINGO"/>
    <n v="30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2 - TEXTILES Y VESTUARIOS"/>
    <s v="N"/>
    <s v="00 - N/A"/>
    <s v="30 - FONDOS PROPIOS"/>
    <s v="(blank)"/>
    <s v="32 - SANTO DOMINGO"/>
    <n v="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10 - FONDO GENERAL"/>
    <s v="(blank)"/>
    <s v="32 - SANTO DOMINGO"/>
    <n v="2580000"/>
    <n v="22479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30 - FONDOS PROPIOS"/>
    <s v="(blank)"/>
    <s v="32 - SANTO DOMINGO"/>
    <n v="9822500"/>
    <n v="73584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10 - FONDO GENERAL"/>
    <s v="(blank)"/>
    <s v="32 - SANTO DOMINGO"/>
    <n v="11500000"/>
    <n v="176999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30 - FONDOS PROPIOS"/>
    <s v="(blank)"/>
    <s v="32 - SANTO DOMINGO"/>
    <n v="38000000"/>
    <n v="315692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10 - FONDO GENERAL"/>
    <s v="(blank)"/>
    <s v="32 - SANTO DOMINGO"/>
    <n v="21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30 - FONDOS PROPIOS"/>
    <s v="(blank)"/>
    <s v="32 - SANTO DOMINGO"/>
    <n v="30012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10 - FONDO GENERAL"/>
    <s v="(blank)"/>
    <s v="32 - SANTO DOMINGO"/>
    <n v="0"/>
    <n v="601.8000000000000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30 - FONDOS PROPIOS"/>
    <s v="(blank)"/>
    <s v="32 - SANTO DOMINGO"/>
    <n v="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10 - FONDO GENERAL"/>
    <s v="(blank)"/>
    <s v="32 - SANTO DOMINGO"/>
    <n v="20480000"/>
    <n v="960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30 - FONDOS PROPIOS"/>
    <s v="(blank)"/>
    <s v="32 - SANTO DOMINGO"/>
    <n v="33304080"/>
    <n v="231667.3"/>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10 - FONDO GENERAL"/>
    <s v="(blank)"/>
    <s v="32 - SANTO DOMINGO"/>
    <n v="5900000"/>
    <n v="3229626.9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30 - FONDOS PROPIOS"/>
    <s v="(blank)"/>
    <s v="32 - SANTO DOMINGO"/>
    <n v="41450000"/>
    <n v="4169475.27"/>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N"/>
    <s v="00 - N/A"/>
    <s v="10 - FONDO GENERAL"/>
    <s v="(blank)"/>
    <s v="99 - MULTIPROVINCIAL"/>
    <n v="49348834"/>
    <n v="73640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2 - SOBRESUELDOS"/>
    <s v="N"/>
    <s v="00 - N/A"/>
    <s v="10 - FONDO GENERAL"/>
    <s v="(blank)"/>
    <s v="99 - MULTIPROVINCIAL"/>
    <n v="8770668"/>
    <n v="440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703007"/>
    <n v="1099865.6000000001"/>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1 - SERVICIOS BÁSICOS"/>
    <s v="N"/>
    <s v="00 - N/A"/>
    <s v="10 - FONDO GENERAL"/>
    <s v="(blank)"/>
    <s v="99 - MULTIPROVINCIAL"/>
    <n v="1723800"/>
    <n v="207374.5"/>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N"/>
    <s v="00 - N/A"/>
    <s v="10 - FONDO GENERAL"/>
    <s v="(blank)"/>
    <s v="99 - MULTIPROVINCIAL"/>
    <n v="272200"/>
    <n v="69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N"/>
    <s v="00 - N/A"/>
    <s v="10 - FONDO GENERAL"/>
    <s v="(blank)"/>
    <s v="99 - MULTIPROVINCIAL"/>
    <n v="3240978"/>
    <n v="409818.76"/>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N"/>
    <s v="00 - N/A"/>
    <s v="10 - FONDO GENERAL"/>
    <s v="(blank)"/>
    <s v="99 - MULTIPROVINCIAL"/>
    <n v="1954392"/>
    <n v="236425.87"/>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018073"/>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4011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835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5500"/>
    <n v="48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2 - TEXTILES Y VESTUARIOS"/>
    <s v="N"/>
    <s v="00 - N/A"/>
    <s v="10 - FONDO GENERAL"/>
    <s v="(blank)"/>
    <s v="99 - MULTIPROVINCIAL"/>
    <n v="1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N"/>
    <s v="00 - N/A"/>
    <s v="10 - FONDO GENERAL"/>
    <s v="(blank)"/>
    <s v="99 - MULTIPROVINCIAL"/>
    <n v="108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N"/>
    <s v="00 - N/A"/>
    <s v="10 - FONDO GENERAL"/>
    <s v="(blank)"/>
    <s v="99 - MULTIPROVINCIAL"/>
    <n v="455000"/>
    <n v="0"/>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10 - FONDO GENERAL"/>
    <s v="(blank)"/>
    <s v="99 - MULTIPROVINCIAL"/>
    <n v="608736165"/>
    <n v="89542293.359999999"/>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30 - FONDOS PROPIOS"/>
    <s v="(blank)"/>
    <s v="99 - MULTIPROVINCIAL"/>
    <n v="28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10 - FONDO GENERAL"/>
    <s v="(blank)"/>
    <s v="99 - MULTIPROVINCIAL"/>
    <n v="80500000"/>
    <n v="842386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30 - FONDOS PROPIOS"/>
    <s v="(blank)"/>
    <s v="99 - MULTIPROVINCIAL"/>
    <n v="105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5 - CONTRIBUCIONES A LA SEGURIDAD SOCIAL"/>
    <s v="N"/>
    <s v="00 - N/A"/>
    <s v="10 - FONDO GENERAL"/>
    <s v="(blank)"/>
    <s v="99 - MULTIPROVINCIAL"/>
    <n v="86000000"/>
    <n v="13614688.3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1 - SERVICIOS BÁSICOS"/>
    <s v="N"/>
    <s v="00 - N/A"/>
    <s v="30 - FONDOS PROPIOS"/>
    <s v="(blank)"/>
    <s v="99 - MULTIPROVINCIAL"/>
    <n v="62800000"/>
    <n v="10301001.609999999"/>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10 - FONDO GENERAL"/>
    <s v="(blank)"/>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30 - FONDOS PROPIOS"/>
    <s v="(blank)"/>
    <s v="99 - MULTIPROVINCIAL"/>
    <n v="72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3 - VIÁTICOS"/>
    <s v="N"/>
    <s v="00 - N/A"/>
    <s v="10 - FONDO GENERAL"/>
    <s v="(blank)"/>
    <s v="99 - MULTIPROVINCIAL"/>
    <n v="10244000"/>
    <n v="397344.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10 - FONDO GENERAL"/>
    <s v="(blank)"/>
    <s v="99 - MULTIPROVINCIAL"/>
    <n v="8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30 - FONDOS PROPIOS"/>
    <s v="(blank)"/>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10 - FONDO GENERAL"/>
    <s v="(blank)"/>
    <s v="99 - MULTIPROVINCIAL"/>
    <n v="1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30 - FONDOS PROPIOS"/>
    <s v="(blank)"/>
    <s v="99 - MULTIPROVINCIAL"/>
    <n v="16452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6 - SEGUROS"/>
    <s v="N"/>
    <s v="00 - N/A"/>
    <s v="30 - FONDOS PROPIOS"/>
    <s v="(blank)"/>
    <s v="99 - MULTIPROVINCIAL"/>
    <n v="17200000"/>
    <n v="4158.4799999999996"/>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10 - FONDO GENERAL"/>
    <s v="(blank)"/>
    <s v="99 - MULTIPROVINCIAL"/>
    <n v="315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30 - FONDOS PROPIOS"/>
    <s v="(blank)"/>
    <s v="99 - MULTIPROVINCIAL"/>
    <n v="18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10 - FONDO GENERAL"/>
    <s v="(blank)"/>
    <s v="99 - MULTIPROVINCIAL"/>
    <n v="12069092"/>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30 - FONDOS PROPIOS"/>
    <s v="(blank)"/>
    <s v="99 - MULTIPROVINCIAL"/>
    <n v="2014500000"/>
    <n v="3200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10 - FONDO GENERAL"/>
    <s v="(blank)"/>
    <s v="99 - MULTIPROVINCIAL"/>
    <n v="3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30 - FONDOS PROPIOS"/>
    <s v="(blank)"/>
    <s v="99 - MULTIPROVINCIAL"/>
    <n v="7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10 - FONDO GENERAL"/>
    <s v="(blank)"/>
    <s v="99 - MULTIPROVINCIAL"/>
    <n v="2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30 - FONDOS PROPIOS"/>
    <s v="(blank)"/>
    <s v="99 - MULTIPROVINCIAL"/>
    <n v="46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10 - FONDO GENERAL"/>
    <s v="(blank)"/>
    <s v="99 - MULTIPROVINCIAL"/>
    <n v="6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30 - FONDOS PROPIOS"/>
    <s v="(blank)"/>
    <s v="99 - MULTIPROVINCIAL"/>
    <n v="4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10 - FONDO GENERAL"/>
    <s v="(blank)"/>
    <s v="99 - MULTIPROVINCIAL"/>
    <n v="17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4 - PRODUCTOS FARMACÉUTICOS"/>
    <s v="N"/>
    <s v="00 - N/A"/>
    <s v="10 - FONDO GENERAL"/>
    <s v="(blank)"/>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10 - FONDO GENERAL"/>
    <s v="(blank)"/>
    <s v="99 - MULTIPROVINCIAL"/>
    <n v="125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10 - FONDO GENERAL"/>
    <s v="(blank)"/>
    <s v="99 - MULTIPROVINCIAL"/>
    <n v="195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30 - FONDOS PROPIOS"/>
    <s v="(blank)"/>
    <s v="99 - MULTIPROVINCIAL"/>
    <n v="31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10 - FONDO GENERAL"/>
    <s v="(blank)"/>
    <s v="99 - MULTIPROVINCIAL"/>
    <n v="11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30 - FONDOS PROPIOS"/>
    <s v="(blank)"/>
    <s v="99 - MULTIPROVINCIAL"/>
    <n v="4159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10 - FONDO GENERAL"/>
    <s v="(blank)"/>
    <s v="99 - MULTIPROVINCIAL"/>
    <n v="3988923"/>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30 - FONDOS PROPIOS"/>
    <s v="(blank)"/>
    <s v="99 - MULTIPROVINCIAL"/>
    <n v="8605000"/>
    <n v="0"/>
  </r>
  <r>
    <s v="2025"/>
    <x v="1"/>
    <x v="0"/>
    <x v="0"/>
    <x v="0"/>
    <s v="9 - N/A - Instituciones públicas descentralizadas y autónomas no financieras"/>
    <s v="5182 - INSTITUTO NACIONAL DE TRÁNSITO Y TRANSPORTE TERRESTRE"/>
    <s v="0001 - INSTITUTO NACIONAL DE TRÁNSITO Y TRANSPORTE TERRESTRE"/>
    <s v="3 - PROTECCIÓN DEL MEDIO AMBIENTE"/>
    <s v="3.3 - Cambio Climático"/>
    <s v="3.3.06 - Respuesta y recuperación de desastres climáticos"/>
    <s v="2.2 - CONTRATACIÓN DE SERVICIOS"/>
    <s v="2.2.8 - OTROS SERVICIOS NO INCLUIDOS EN CONCEPTOS ANTERIORES"/>
    <s v="N"/>
    <s v="00 - N/A"/>
    <s v="10 - FONDO GENERAL"/>
    <s v="(blank)"/>
    <s v="99 - MULTIPROVINCIAL"/>
    <n v="1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1 - REMUNERACIONES"/>
    <s v="N"/>
    <s v="00 - N/A"/>
    <s v="10 - FONDO GENERAL"/>
    <s v="(blank)"/>
    <s v="99 - MULTIPROVINCIAL"/>
    <n v="128099059"/>
    <n v="125437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2 - SOBRESUELDOS"/>
    <s v="N"/>
    <s v="00 - N/A"/>
    <s v="10 - FONDO GENERAL"/>
    <s v="(blank)"/>
    <s v="99 - MULTIPROVINCIAL"/>
    <n v="81492343"/>
    <n v="2069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13000"/>
    <n v="10987.89"/>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9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987736"/>
    <n v="1864182.7900000003"/>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1 - SERVICIOS BÁSICOS"/>
    <s v="N"/>
    <s v="00 - N/A"/>
    <s v="10 - FONDO GENERAL"/>
    <s v="(blank)"/>
    <s v="99 - MULTIPROVINCIAL"/>
    <n v="9506912"/>
    <n v="536745.13"/>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3 - VIÁTICOS"/>
    <s v="N"/>
    <s v="00 - N/A"/>
    <s v="10 - FONDO GENERAL"/>
    <s v="(blank)"/>
    <s v="99 - MULTIPROVINCIAL"/>
    <n v="3700000"/>
    <n v="453702.4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4 - TRANSPORTE Y ALMACENAJE"/>
    <s v="N"/>
    <s v="00 - N/A"/>
    <s v="10 - FONDO GENERAL"/>
    <s v="(blank)"/>
    <s v="99 - MULTIPROVINCIAL"/>
    <n v="2039000"/>
    <n v="209720.1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6 - SEGUROS"/>
    <s v="N"/>
    <s v="00 - N/A"/>
    <s v="10 - FONDO GENERAL"/>
    <s v="(blank)"/>
    <s v="99 - MULTIPROVINCIAL"/>
    <n v="18850000"/>
    <n v="2462956.2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50000"/>
    <n v="24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3 - PAPEL, CARTÓN E IMPRESOS"/>
    <s v="N"/>
    <s v="00 - N/A"/>
    <s v="10 - FONDO GENERAL"/>
    <s v="(blank)"/>
    <s v="99 - MULTIPROVINCIAL"/>
    <n v="5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5 - CUERO, CAUCHO Y PLÁSTICO"/>
    <s v="N"/>
    <s v="00 - N/A"/>
    <s v="10 - FONDO GENERAL"/>
    <s v="(blank)"/>
    <s v="99 - MULTIPROVINCIAL"/>
    <n v="6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024100"/>
    <n v="508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9 - PRODUCTOS Y ÚTILES VARIOS"/>
    <s v="N"/>
    <s v="00 - N/A"/>
    <s v="10 - FONDO GENERAL"/>
    <s v="(blank)"/>
    <s v="99 - MULTIPROVINCIAL"/>
    <n v="125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1 - REMUNERACIONES"/>
    <s v="N"/>
    <s v="00 - N/A"/>
    <s v="10 - FONDO GENERAL"/>
    <s v="(blank)"/>
    <s v="99 - MULTIPROVINCIAL"/>
    <n v="156190000"/>
    <n v="76890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2 - SOBRESUELDOS"/>
    <s v="N"/>
    <s v="00 - N/A"/>
    <s v="10 - FONDO GENERAL"/>
    <s v="(blank)"/>
    <s v="99 - MULTIPROVINCIAL"/>
    <n v="55984500"/>
    <n v="86775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9846384"/>
    <n v="1107127.5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1 - SERVICIOS BÁSICOS"/>
    <s v="N"/>
    <s v="00 - N/A"/>
    <s v="10 - FONDO GENERAL"/>
    <s v="(blank)"/>
    <s v="99 - MULTIPROVINCIAL"/>
    <n v="10476000"/>
    <n v="968925.7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985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3 - VIÁTICOS"/>
    <s v="N"/>
    <s v="00 - N/A"/>
    <s v="10 - FONDO GENERAL"/>
    <s v="(blank)"/>
    <s v="99 - MULTIPROVINCIAL"/>
    <n v="6200000"/>
    <n v="317467.0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4 - TRANSPORTE Y ALMACENAJE"/>
    <s v="N"/>
    <s v="00 - N/A"/>
    <s v="10 - FONDO GENERAL"/>
    <s v="(blank)"/>
    <s v="99 - MULTIPROVINCIAL"/>
    <n v="2092010"/>
    <n v="88175.5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5 - ALQUILERES Y RENTAS"/>
    <s v="N"/>
    <s v="00 - N/A"/>
    <s v="10 - FONDO GENERAL"/>
    <s v="(blank)"/>
    <s v="99 - MULTIPROVINCIAL"/>
    <n v="54192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6 - SEGUROS"/>
    <s v="N"/>
    <s v="00 - N/A"/>
    <s v="10 - FONDO GENERAL"/>
    <s v="(blank)"/>
    <s v="99 - MULTIPROVINCIAL"/>
    <n v="18394018"/>
    <n v="2249984.5"/>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52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9185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4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454328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7105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2 - TEXTILES Y VESTUARIOS"/>
    <s v="N"/>
    <s v="00 - N/A"/>
    <s v="10 - FONDO GENERAL"/>
    <s v="(blank)"/>
    <s v="99 - MULTIPROVINCIAL"/>
    <n v="1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3 - PAPEL, CARTÓN E IMPRESOS"/>
    <s v="N"/>
    <s v="00 - N/A"/>
    <s v="10 - FONDO GENERAL"/>
    <s v="(blank)"/>
    <s v="99 - MULTIPROVINCIAL"/>
    <n v="57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3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1388325"/>
    <n v="10000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9 - PRODUCTOS Y ÚTILES VARIOS"/>
    <s v="N"/>
    <s v="00 - N/A"/>
    <s v="10 - FONDO GENERAL"/>
    <s v="(blank)"/>
    <s v="99 - MULTIPROVINCIAL"/>
    <n v="1508975"/>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1 - REMUNERACIONES"/>
    <s v="N"/>
    <s v="00 - N/A"/>
    <s v="10 - FONDO GENERAL"/>
    <s v="(blank)"/>
    <s v="99 - MULTIPROVINCIAL"/>
    <n v="1686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5 - CONTRIBUCIONES A LA SEGURIDAD SOCIAL"/>
    <s v="N"/>
    <s v="00 - N/A"/>
    <s v="10 - FONDO GENERAL"/>
    <s v="(blank)"/>
    <s v="99 - MULTIPROVINCIAL"/>
    <n v="314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8 - OTROS SERVICIOS NO INCLUIDOS EN CONCEPTOS ANTERIORES"/>
    <s v="N"/>
    <s v="00 - N/A"/>
    <s v="10 - FONDO GENERAL"/>
    <s v="(blank)"/>
    <s v="99 - MULTIPROVINCIAL"/>
    <n v="1500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9 - OTRAS CONTRATACIONES DE SERVICIOS"/>
    <s v="N"/>
    <s v="00 - N/A"/>
    <s v="10 - FONDO GENERAL"/>
    <s v="(blank)"/>
    <s v="99 - MULTIPROVINCIAL"/>
    <n v="15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1 - REMUNERACIONES"/>
    <s v="N"/>
    <s v="00 - N/A"/>
    <s v="10 - FONDO GENERAL"/>
    <s v="(blank)"/>
    <s v="99 - MULTIPROVINCIAL"/>
    <n v="51847500"/>
    <n v="72800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2 - SOBRESUELDOS"/>
    <s v="N"/>
    <s v="00 - N/A"/>
    <s v="10 - FONDO GENERAL"/>
    <s v="(blank)"/>
    <s v="99 - MULTIPROVINCIAL"/>
    <n v="73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3 - DIETAS Y GASTOS DE REPRESENTACIÓN"/>
    <s v="N"/>
    <s v="00 - N/A"/>
    <s v="10 - FONDO GENERAL"/>
    <s v="(blank)"/>
    <s v="99 - MULTIPROVINCIAL"/>
    <n v="405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5 - CONTRIBUCIONES A LA SEGURIDAD SOCIAL"/>
    <s v="N"/>
    <s v="00 - N/A"/>
    <s v="10 - FONDO GENERAL"/>
    <s v="(blank)"/>
    <s v="99 - MULTIPROVINCIAL"/>
    <n v="7284966"/>
    <n v="1101278.5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1 - SERVICIOS BÁSICOS"/>
    <s v="N"/>
    <s v="00 - N/A"/>
    <s v="10 - FONDO GENERAL"/>
    <s v="(blank)"/>
    <s v="99 - MULTIPROVINCIAL"/>
    <n v="1920000"/>
    <n v="213972.2899999999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2 - PUBLICIDAD, IMPRESIÓN Y ENCUADERNACIÓN"/>
    <s v="N"/>
    <s v="00 - N/A"/>
    <s v="10 - FONDO GENERAL"/>
    <s v="(blank)"/>
    <s v="99 - MULTIPROVINCIAL"/>
    <n v="2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3 - VIÁTICOS"/>
    <s v="N"/>
    <s v="00 - N/A"/>
    <s v="10 - FONDO GENERAL"/>
    <s v="(blank)"/>
    <s v="99 - MULTIPROVINCIAL"/>
    <n v="1100000"/>
    <n v="171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4 - TRANSPORTE Y ALMACENAJE"/>
    <s v="N"/>
    <s v="00 - N/A"/>
    <s v="10 - FONDO GENERAL"/>
    <s v="(blank)"/>
    <s v="99 - MULTIPROVINCIAL"/>
    <n v="525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5 - ALQUILERES Y RENTAS"/>
    <s v="N"/>
    <s v="00 - N/A"/>
    <s v="10 - FONDO GENERAL"/>
    <s v="(blank)"/>
    <s v="99 - MULTIPROVINCIAL"/>
    <n v="1000000"/>
    <n v="720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6 - SEGUROS"/>
    <s v="N"/>
    <s v="00 - N/A"/>
    <s v="10 - FONDO GENERAL"/>
    <s v="(blank)"/>
    <s v="99 - MULTIPROVINCIAL"/>
    <n v="2300000"/>
    <n v="273046.28000000003"/>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29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8 - OTROS SERVICIOS NO INCLUIDOS EN CONCEPTOS ANTERIORES"/>
    <s v="N"/>
    <s v="00 - N/A"/>
    <s v="10 - FONDO GENERAL"/>
    <s v="(blank)"/>
    <s v="99 - MULTIPROVINCIAL"/>
    <n v="15424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9 - OTRAS CONTRATACIONES DE SERVICIOS"/>
    <s v="N"/>
    <s v="00 - N/A"/>
    <s v="10 - FONDO GENERAL"/>
    <s v="(blank)"/>
    <s v="99 - MULTIPROVINCIAL"/>
    <n v="3700000"/>
    <n v="10266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1 - ALIMENTOS Y PRODUCTOS AGROFORESTALES"/>
    <s v="N"/>
    <s v="00 - N/A"/>
    <s v="10 - FONDO GENERAL"/>
    <s v="(blank)"/>
    <s v="99 - MULTIPROVINCIAL"/>
    <n v="13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2 - TEXTILES Y VESTUARIOS"/>
    <s v="N"/>
    <s v="00 - N/A"/>
    <s v="10 - FONDO GENERAL"/>
    <s v="(blank)"/>
    <s v="99 - MULTIPROVINCIAL"/>
    <n v="15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3 - PAPEL, CARTÓN E IMPRESOS"/>
    <s v="N"/>
    <s v="00 - N/A"/>
    <s v="10 - FONDO GENERAL"/>
    <s v="(blank)"/>
    <s v="99 - MULTIPROVINCIAL"/>
    <n v="164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5 - CUERO, CAUCHO Y PLÁSTICO"/>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6 - PRODUCTOS DE MINERALES, METÁLICOS Y NO METÁLICOS"/>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7 - COMBUSTIBLES, LUBRICANTES, PRODUCTOS QUÍMICOS Y CONEXOS"/>
    <s v="N"/>
    <s v="00 - N/A"/>
    <s v="10 - FONDO GENERAL"/>
    <s v="(blank)"/>
    <s v="99 - MULTIPROVINCIAL"/>
    <n v="414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9 - PRODUCTOS Y ÚTILES VARIOS"/>
    <s v="N"/>
    <s v="00 - N/A"/>
    <s v="10 - FONDO GENERAL"/>
    <s v="(blank)"/>
    <s v="99 - MULTIPROVINCIAL"/>
    <n v="1061524"/>
    <n v="30261.1"/>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5 - ALQUILERES Y RENTAS"/>
    <s v="N"/>
    <s v="00 - N/A"/>
    <s v="10 - FONDO GENERAL"/>
    <s v="(blank)"/>
    <s v="99 - MULTIPROVINCIAL"/>
    <n v="1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5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9 - OTRAS CONTRATACIONES DE SERVICIOS"/>
    <s v="N"/>
    <s v="00 - N/A"/>
    <s v="10 - FONDO GENERAL"/>
    <s v="(blank)"/>
    <s v="99 - MULTIPROVINCIAL"/>
    <n v="2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1 - REMUNERACIONES"/>
    <s v="N"/>
    <s v="00 - N/A"/>
    <s v="10 - FONDO GENERAL"/>
    <s v="(blank)"/>
    <s v="99 - MULTIPROVINCIAL"/>
    <n v="3721990636"/>
    <n v="258184525.39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2 - SOBRESUELDOS"/>
    <s v="N"/>
    <s v="00 - N/A"/>
    <s v="10 - FONDO GENERAL"/>
    <s v="(blank)"/>
    <s v="99 - MULTIPROVINCIAL"/>
    <n v="89633617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5 - CONTRIBUCIONES A LA SEGURIDAD SOCIAL"/>
    <s v="N"/>
    <s v="00 - N/A"/>
    <s v="10 - FONDO GENERAL"/>
    <s v="(blank)"/>
    <s v="99 - MULTIPROVINCIAL"/>
    <n v="580151989"/>
    <n v="39302184.56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2 - PUBLICIDAD, IMPRESIÓN Y ENCUADERNACIÓN"/>
    <s v="N"/>
    <s v="00 - N/A"/>
    <s v="10 - FONDO GENERAL"/>
    <s v="(blank)"/>
    <s v="99 - MULTIPROVINCIAL"/>
    <n v="832430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5 - ALQUILERES Y RENTAS"/>
    <s v="N"/>
    <s v="00 - N/A"/>
    <s v="10 - FONDO GENERAL"/>
    <s v="(blank)"/>
    <s v="99 - MULTIPROVINCIAL"/>
    <n v="112828552"/>
    <n v="9946497.749999998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8 - OTROS SERVICIOS NO INCLUIDOS EN CONCEPTOS ANTERIORES"/>
    <s v="N"/>
    <s v="00 - N/A"/>
    <s v="10 - FONDO GENERAL"/>
    <s v="(blank)"/>
    <s v="99 - MULTIPROVINCIAL"/>
    <n v="579641551"/>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1 - ALIMENTOS Y PRODUCTOS AGROFORESTALES"/>
    <s v="N"/>
    <s v="00 - N/A"/>
    <s v="10 - FONDO GENERAL"/>
    <s v="(blank)"/>
    <s v="99 - MULTIPROVINCIAL"/>
    <n v="213879957"/>
    <n v="6376560.560000000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2 - TEXTILES Y VESTUARIOS"/>
    <s v="N"/>
    <s v="00 - N/A"/>
    <s v="10 - FONDO GENERAL"/>
    <s v="(blank)"/>
    <s v="99 - MULTIPROVINCIAL"/>
    <n v="94356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3 - PAPEL, CARTÓN E IMPRESOS"/>
    <s v="N"/>
    <s v="00 - N/A"/>
    <s v="10 - FONDO GENERAL"/>
    <s v="(blank)"/>
    <s v="99 - MULTIPROVINCIAL"/>
    <n v="3460753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4 - PRODUCTOS FARMACÉUTICOS"/>
    <s v="N"/>
    <s v="00 - N/A"/>
    <s v="10 - FONDO GENERAL"/>
    <s v="(blank)"/>
    <s v="99 - MULTIPROVINCIAL"/>
    <n v="325943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5 - CUERO, CAUCHO Y PLÁSTICO"/>
    <s v="N"/>
    <s v="00 - N/A"/>
    <s v="10 - FONDO GENERAL"/>
    <s v="(blank)"/>
    <s v="99 - MULTIPROVINCIAL"/>
    <n v="6940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6 - PRODUCTOS DE MINERALES, METÁLICOS Y NO METÁLICOS"/>
    <s v="N"/>
    <s v="00 - N/A"/>
    <s v="10 - FONDO GENERAL"/>
    <s v="(blank)"/>
    <s v="99 - MULTIPROVINCIAL"/>
    <n v="148861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7 - COMBUSTIBLES, LUBRICANTES, PRODUCTOS QUÍMICOS Y CONEXOS"/>
    <s v="N"/>
    <s v="00 - N/A"/>
    <s v="10 - FONDO GENERAL"/>
    <s v="(blank)"/>
    <s v="99 - MULTIPROVINCIAL"/>
    <n v="1150921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9 - PRODUCTOS Y ÚTILES VARIOS"/>
    <s v="N"/>
    <s v="00 - N/A"/>
    <s v="10 - FONDO GENERAL"/>
    <s v="(blank)"/>
    <s v="99 - MULTIPROVINCIAL"/>
    <n v="34775772"/>
    <n v="121103.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01 - DISTRITO NACIONAL"/>
    <n v="707407708"/>
    <n v="64742718.56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99 - MULTIPROVINCIAL"/>
    <n v="1345256375"/>
    <n v="90041325.81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01 - DISTRITO NACIONAL"/>
    <n v="200051925"/>
    <n v="2761807.3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99 - MULTIPROVINCIAL"/>
    <n v="29466665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3 - DIETAS Y GASTOS DE REPRESENTACIÓN"/>
    <s v="N"/>
    <s v="00 - N/A"/>
    <s v="10 - FONDO GENERAL"/>
    <s v="(blank)"/>
    <s v="01 - DISTRITO NACIONAL"/>
    <n v="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4 - GRATIFICACIONES Y BONIFICACIONES"/>
    <s v="N"/>
    <s v="00 - N/A"/>
    <s v="10 - FONDO GENERAL"/>
    <s v="(blank)"/>
    <s v="01 - DISTRITO NACIONAL"/>
    <n v="7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01 - DISTRITO NACIONAL"/>
    <n v="99462902"/>
    <n v="9408837.859999999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99 - MULTIPROVINCIAL"/>
    <n v="189918371"/>
    <n v="13554324.85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01 - DISTRITO NACIONAL"/>
    <n v="171596209"/>
    <n v="12897081.4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99 - MULTIPROVINCIAL"/>
    <n v="15655012"/>
    <n v="1394977.8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01 - DISTRITO NACIONAL"/>
    <n v="8842301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99 - MULTIPROVINCIAL"/>
    <n v="28992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3 - VIÁTICOS"/>
    <s v="N"/>
    <s v="00 - N/A"/>
    <s v="10 - FONDO GENERAL"/>
    <s v="(blank)"/>
    <s v="01 - DISTRITO NACIONAL"/>
    <n v="42000000"/>
    <n v="186770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4 - TRANSPORTE Y ALMACENAJE"/>
    <s v="N"/>
    <s v="00 - N/A"/>
    <s v="10 - FONDO GENERAL"/>
    <s v="(blank)"/>
    <s v="01 - DISTRITO NACIONAL"/>
    <n v="32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01 - DISTRITO NACIONAL"/>
    <n v="91837963"/>
    <n v="10584698.21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99 - MULTIPROVINCIAL"/>
    <n v="52672680"/>
    <n v="2149273.9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6 - SEGUROS"/>
    <s v="N"/>
    <s v="00 - N/A"/>
    <s v="10 - FONDO GENERAL"/>
    <s v="(blank)"/>
    <s v="01 - DISTRITO NACIONAL"/>
    <n v="75000000"/>
    <n v="62308286.15999999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01 - DISTRITO NACIONAL"/>
    <n v="14927686"/>
    <n v="614272.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99 - MULTIPROVINCIAL"/>
    <n v="7666204"/>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01 - DISTRITO NACIONAL"/>
    <n v="57971090"/>
    <n v="1046028.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99 - MULTIPROVINCIAL"/>
    <n v="202585870"/>
    <n v="446314.1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01 - DISTRITO NACIONAL"/>
    <n v="9908838"/>
    <n v="12177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99 - MULTIPROVINCIAL"/>
    <n v="190000000"/>
    <n v="19020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1 - ALIMENTOS Y PRODUCTOS AGROFORESTALES"/>
    <s v="N"/>
    <s v="00 - N/A"/>
    <s v="10 - FONDO GENERAL"/>
    <s v="(blank)"/>
    <s v="01 - DISTRITO NACIONAL"/>
    <n v="729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01 - DISTRITO NACIONAL"/>
    <n v="51951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99 - MULTIPROVINCIAL"/>
    <n v="229424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01 - DISTRITO NACIONAL"/>
    <n v="1228611"/>
    <n v="73168.85000000000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99 - MULTIPROVINCIAL"/>
    <n v="13014471"/>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4 - PRODUCTOS FARMACÉUTICOS"/>
    <s v="N"/>
    <s v="00 - N/A"/>
    <s v="10 - FONDO GENERAL"/>
    <s v="(blank)"/>
    <s v="01 - DISTRITO NACIONAL"/>
    <n v="5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01 - DISTRITO NACIONAL"/>
    <n v="365165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99 - MULTIPROVINCIAL"/>
    <n v="14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01 - DISTRITO NACIONAL"/>
    <n v="32877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99 - MULTIPROVINCIAL"/>
    <n v="261932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01 - DISTRITO NACIONAL"/>
    <n v="15762743"/>
    <n v="2587334.819999999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99 - MULTIPROVINCIAL"/>
    <n v="32901977"/>
    <n v="2048354.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01 - DISTRITO NACIONAL"/>
    <n v="16695859"/>
    <n v="2052638.3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99 - MULTIPROVINCIAL"/>
    <n v="64729197"/>
    <n v="673362.87"/>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1 - REMUNERACIONES"/>
    <s v="N"/>
    <s v="00 - N/A"/>
    <s v="10 - FONDO GENERAL"/>
    <s v="(blank)"/>
    <s v="99 - MULTIPROVINCIAL"/>
    <n v="20426575"/>
    <n v="97500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2 - SOBRESUELDOS"/>
    <s v="N"/>
    <s v="00 - N/A"/>
    <s v="10 - FONDO GENERAL"/>
    <s v="(blank)"/>
    <s v="99 - MULTIPROVINCIAL"/>
    <n v="31425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5 - CONTRIBUCIONES A LA SEGURIDAD SOCIAL"/>
    <s v="N"/>
    <s v="00 - N/A"/>
    <s v="10 - FONDO GENERAL"/>
    <s v="(blank)"/>
    <s v="99 - MULTIPROVINCIAL"/>
    <n v="1612128"/>
    <n v="155323.09999999998"/>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1 - SERVICIOS BÁSICOS"/>
    <s v="N"/>
    <s v="00 - N/A"/>
    <s v="10 - FONDO GENERAL"/>
    <s v="(blank)"/>
    <s v="99 - MULTIPROVINCIAL"/>
    <n v="1065029"/>
    <n v="214430.41"/>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2 - PUBLICIDAD, IMPRESIÓN Y ENCUADERNACIÓN"/>
    <s v="N"/>
    <s v="00 - N/A"/>
    <s v="10 - FONDO GENERAL"/>
    <s v="(blank)"/>
    <s v="99 - MULTIPROVINCIAL"/>
    <n v="33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3 - VIÁTICOS"/>
    <s v="N"/>
    <s v="00 - N/A"/>
    <s v="10 - FONDO GENERAL"/>
    <s v="(blank)"/>
    <s v="99 - MULTIPROVINCIAL"/>
    <n v="18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6 - SEGUROS"/>
    <s v="N"/>
    <s v="00 - N/A"/>
    <s v="10 - FONDO GENERAL"/>
    <s v="(blank)"/>
    <s v="99 - MULTIPROVINCIAL"/>
    <n v="2976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6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106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9 - OTRAS CONTRATACIONES DE SERVICIOS"/>
    <s v="N"/>
    <s v="00 - N/A"/>
    <s v="10 - FONDO GENERAL"/>
    <s v="(blank)"/>
    <s v="99 - MULTIPROVINCIAL"/>
    <n v="102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1 - ALIMENTOS Y PRODUCTOS AGROFORESTALES"/>
    <s v="N"/>
    <s v="00 - N/A"/>
    <s v="10 - FONDO GENERAL"/>
    <s v="(blank)"/>
    <s v="99 - MULTIPROVINCIAL"/>
    <n v="144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2 - TEXTILES Y VESTUARIOS"/>
    <s v="N"/>
    <s v="00 - N/A"/>
    <s v="10 - FONDO GENERAL"/>
    <s v="(blank)"/>
    <s v="99 - MULTIPROVINCIAL"/>
    <n v="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044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9 - PRODUCTOS Y ÚTILES VARIOS"/>
    <s v="N"/>
    <s v="00 - N/A"/>
    <s v="10 - FONDO GENERAL"/>
    <s v="(blank)"/>
    <s v="99 - MULTIPROVINCIAL"/>
    <n v="18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1 - REMUNERACIONES"/>
    <s v="N"/>
    <s v="00 - N/A"/>
    <s v="10 - FONDO GENERAL"/>
    <s v="(blank)"/>
    <s v="99 - MULTIPROVINCIAL"/>
    <n v="29864616"/>
    <n v="330900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2 - SOBRESUELDOS"/>
    <s v="N"/>
    <s v="00 - N/A"/>
    <s v="10 - FONDO GENERAL"/>
    <s v="(blank)"/>
    <s v="99 - MULTIPROVINCIAL"/>
    <n v="225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3 - DIETAS Y GASTOS DE REPRESENTACIÓN"/>
    <s v="N"/>
    <s v="00 - N/A"/>
    <s v="10 - FONDO GENERAL"/>
    <s v="(blank)"/>
    <s v="99 - MULTIPROVINCIAL"/>
    <n v="24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4 - GRATIFICACIONES Y BONIFICACIONES"/>
    <s v="N"/>
    <s v="00 - N/A"/>
    <s v="10 - FONDO GENERAL"/>
    <s v="(blank)"/>
    <s v="99 - MULTIPROVINCIAL"/>
    <n v="152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5 - CONTRIBUCIONES A LA SEGURIDAD SOCIAL"/>
    <s v="N"/>
    <s v="00 - N/A"/>
    <s v="10 - FONDO GENERAL"/>
    <s v="(blank)"/>
    <s v="99 - MULTIPROVINCIAL"/>
    <n v="2892000"/>
    <n v="495906.42000000004"/>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1 - SERVICIOS BÁSICOS"/>
    <s v="N"/>
    <s v="00 - N/A"/>
    <s v="10 - FONDO GENERAL"/>
    <s v="(blank)"/>
    <s v="99 - MULTIPROVINCIAL"/>
    <n v="1818600"/>
    <n v="110254.44"/>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2 - PUBLICIDAD, IMPRESIÓN Y ENCUADERNACIÓN"/>
    <s v="N"/>
    <s v="00 - N/A"/>
    <s v="10 - FONDO GENERAL"/>
    <s v="(blank)"/>
    <s v="99 - MULTIPROVINCIAL"/>
    <n v="16016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3 - VIÁTICOS"/>
    <s v="N"/>
    <s v="00 - N/A"/>
    <s v="10 - FONDO GENERAL"/>
    <s v="(blank)"/>
    <s v="99 - MULTIPROVINCIAL"/>
    <n v="30000"/>
    <n v="4320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4 - TRANSPORTE Y ALMACENAJE"/>
    <s v="N"/>
    <s v="00 - N/A"/>
    <s v="10 - FONDO GENERAL"/>
    <s v="(blank)"/>
    <s v="99 - MULTIPROVINCIAL"/>
    <n v="415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5 - ALQUILERES Y RENTAS"/>
    <s v="N"/>
    <s v="00 - N/A"/>
    <s v="10 - FONDO GENERAL"/>
    <s v="(blank)"/>
    <s v="99 - MULTIPROVINCIAL"/>
    <n v="7855000"/>
    <n v="27942.40000000000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6 - SEGUROS"/>
    <s v="N"/>
    <s v="00 - N/A"/>
    <s v="10 - FONDO GENERAL"/>
    <s v="(blank)"/>
    <s v="99 - MULTIPROVINCIAL"/>
    <n v="780000"/>
    <n v="14552.3"/>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44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8 - OTROS SERVICIOS NO INCLUIDOS EN CONCEPTOS ANTERIORES"/>
    <s v="N"/>
    <s v="00 - N/A"/>
    <s v="10 - FONDO GENERAL"/>
    <s v="(blank)"/>
    <s v="99 - MULTIPROVINCIAL"/>
    <n v="383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9 - OTRAS CONTRATACIONES DE SERVICIOS"/>
    <s v="N"/>
    <s v="00 - N/A"/>
    <s v="10 - FONDO GENERAL"/>
    <s v="(blank)"/>
    <s v="99 - MULTIPROVINCIAL"/>
    <n v="19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1 - ALIMENTOS Y PRODUCTOS AGROFORESTALES"/>
    <s v="N"/>
    <s v="00 - N/A"/>
    <s v="10 - FONDO GENERAL"/>
    <s v="(blank)"/>
    <s v="99 - MULTIPROVINCIAL"/>
    <n v="100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2 - TEXTILES Y VESTUARIOS"/>
    <s v="N"/>
    <s v="00 - N/A"/>
    <s v="10 - FONDO GENERAL"/>
    <s v="(blank)"/>
    <s v="99 - MULTIPROVINCIAL"/>
    <n v="12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3 - PAPEL, CARTÓN E IMPRESOS"/>
    <s v="N"/>
    <s v="00 - N/A"/>
    <s v="10 - FONDO GENERAL"/>
    <s v="(blank)"/>
    <s v="99 - MULTIPROVINCIAL"/>
    <n v="122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4 - PRODUCTOS FARMACÉUTICOS"/>
    <s v="N"/>
    <s v="00 - N/A"/>
    <s v="10 - FONDO GENERAL"/>
    <s v="(blank)"/>
    <s v="99 - MULTIPROVINCIAL"/>
    <n v="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5 - CUERO, CAUCHO Y PLÁSTICO"/>
    <s v="N"/>
    <s v="00 - N/A"/>
    <s v="10 - FONDO GENERAL"/>
    <s v="(blank)"/>
    <s v="99 - MULTIPROVINCIAL"/>
    <n v="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7 - COMBUSTIBLES, LUBRICANTES, PRODUCTOS QUÍMICOS Y CONEXOS"/>
    <s v="N"/>
    <s v="00 - N/A"/>
    <s v="10 - FONDO GENERAL"/>
    <s v="(blank)"/>
    <s v="99 - MULTIPROVINCIAL"/>
    <n v="806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9 - PRODUCTOS Y ÚTILES VARIOS"/>
    <s v="N"/>
    <s v="00 - N/A"/>
    <s v="10 - FONDO GENERAL"/>
    <s v="(blank)"/>
    <s v="99 - MULTIPROVINCIAL"/>
    <n v="838684"/>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1 - REMUNERACIONES"/>
    <s v="N"/>
    <s v="00 - N/A"/>
    <s v="10 - FONDO GENERAL"/>
    <s v="(blank)"/>
    <s v="99 - MULTIPROVINCIAL"/>
    <n v="57209300"/>
    <n v="8587888.0399999991"/>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2 - SOBRESUELDOS"/>
    <s v="N"/>
    <s v="00 - N/A"/>
    <s v="10 - FONDO GENERAL"/>
    <s v="(blank)"/>
    <s v="99 - MULTIPROVINCIAL"/>
    <n v="38540200"/>
    <n v="31920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74112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46649"/>
    <n v="1275524.72"/>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1 - SERVICIOS BÁSICOS"/>
    <s v="N"/>
    <s v="00 - N/A"/>
    <s v="10 - FONDO GENERAL"/>
    <s v="(blank)"/>
    <s v="99 - MULTIPROVINCIAL"/>
    <n v="1867599"/>
    <n v="222575.07"/>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3 - VIÁTICOS"/>
    <s v="N"/>
    <s v="00 - N/A"/>
    <s v="10 - FONDO GENERAL"/>
    <s v="(blank)"/>
    <s v="99 - MULTIPROVINCIAL"/>
    <n v="420000"/>
    <n v="237887.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5 - ALQUILERES Y RENTAS"/>
    <s v="N"/>
    <s v="00 - N/A"/>
    <s v="10 - FONDO GENERAL"/>
    <s v="(blank)"/>
    <s v="99 - MULTIPROVINCIAL"/>
    <n v="1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6 - SEGUROS"/>
    <s v="N"/>
    <s v="00 - N/A"/>
    <s v="10 - FONDO GENERAL"/>
    <s v="(blank)"/>
    <s v="99 - MULTIPROVINCIAL"/>
    <n v="73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9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482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7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2 - TEXTILES Y VESTUARIOS"/>
    <s v="N"/>
    <s v="00 - N/A"/>
    <s v="10 - FONDO GENERAL"/>
    <s v="(blank)"/>
    <s v="99 - MULTIPROVINCIAL"/>
    <n v="1451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3 - PAPEL, CARTÓN E IMPRESOS"/>
    <s v="N"/>
    <s v="00 - N/A"/>
    <s v="10 - FONDO GENERAL"/>
    <s v="(blank)"/>
    <s v="99 - MULTIPROVINCIAL"/>
    <n v="10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5 - CUERO, CAUCHO Y PLÁSTICO"/>
    <s v="N"/>
    <s v="00 - N/A"/>
    <s v="10 - FONDO GENERAL"/>
    <s v="(blank)"/>
    <s v="99 - MULTIPROVINCIAL"/>
    <n v="4506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6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9 - PRODUCTOS Y ÚTILES VARIOS"/>
    <s v="N"/>
    <s v="00 - N/A"/>
    <s v="10 - FONDO GENERAL"/>
    <s v="(blank)"/>
    <s v="99 - MULTIPROVINCIAL"/>
    <n v="6291687"/>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48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4 - TRANSPORTE Y ALMACENAJE"/>
    <s v="N"/>
    <s v="00 - N/A"/>
    <s v="10 - FONDO GENERAL"/>
    <s v="(blank)"/>
    <s v="99 - MULTIPROVINCIAL"/>
    <n v="1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5 - ALQUILERES Y RENTAS"/>
    <s v="N"/>
    <s v="00 - N/A"/>
    <s v="10 - FONDO GENERAL"/>
    <s v="(blank)"/>
    <s v="99 - MULTIPROVINCIAL"/>
    <n v="2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80000"/>
    <n v="8378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08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94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0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2 - TEXTILES Y VESTUARIOS"/>
    <s v="N"/>
    <s v="00 - N/A"/>
    <s v="10 - FONDO GENERAL"/>
    <s v="(blank)"/>
    <s v="99 - MULTIPROVINCIAL"/>
    <n v="676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3 - PAPEL, CARTÓN E IMPRESOS"/>
    <s v="N"/>
    <s v="00 - N/A"/>
    <s v="10 - FONDO GENERAL"/>
    <s v="(blank)"/>
    <s v="99 - MULTIPROVINCIAL"/>
    <n v="920249"/>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5 - CUERO, CAUCHO Y PLÁSTICO"/>
    <s v="N"/>
    <s v="00 - N/A"/>
    <s v="10 - FONDO GENERAL"/>
    <s v="(blank)"/>
    <s v="99 - MULTIPROVINCIAL"/>
    <n v="10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324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0412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9 - PRODUCTOS Y ÚTILES VARIOS"/>
    <s v="N"/>
    <s v="00 - N/A"/>
    <s v="10 - FONDO GENERAL"/>
    <s v="(blank)"/>
    <s v="99 - MULTIPROVINCIAL"/>
    <n v="4528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1 - REMUNERACIONES"/>
    <s v="N"/>
    <s v="00 - N/A"/>
    <s v="10 - FONDO GENERAL"/>
    <s v="(blank)"/>
    <s v="99 - MULTIPROVINCIAL"/>
    <n v="156164000"/>
    <n v="11425254.91"/>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2 - SOBRESUELDOS"/>
    <s v="N"/>
    <s v="00 - N/A"/>
    <s v="10 - FONDO GENERAL"/>
    <s v="(blank)"/>
    <s v="99 - MULTIPROVINCIAL"/>
    <n v="27934000"/>
    <n v="98052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5 - CONTRIBUCIONES A LA SEGURIDAD SOCIAL"/>
    <s v="N"/>
    <s v="00 - N/A"/>
    <s v="10 - FONDO GENERAL"/>
    <s v="(blank)"/>
    <s v="99 - MULTIPROVINCIAL"/>
    <n v="24600000"/>
    <n v="1718737.38"/>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1 - SERVICIOS BÁSICOS"/>
    <s v="N"/>
    <s v="00 - N/A"/>
    <s v="10 - FONDO GENERAL"/>
    <s v="(blank)"/>
    <s v="99 - MULTIPROVINCIAL"/>
    <n v="8360000"/>
    <n v="577402.94999999995"/>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3 - VIÁTICOS"/>
    <s v="N"/>
    <s v="00 - N/A"/>
    <s v="10 - FONDO GENERAL"/>
    <s v="(blank)"/>
    <s v="99 - MULTIPROVINCIAL"/>
    <n v="432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4 - TRANSPORTE Y ALMACENAJE"/>
    <s v="N"/>
    <s v="00 - N/A"/>
    <s v="10 - FONDO GENERAL"/>
    <s v="(blank)"/>
    <s v="99 - MULTIPROVINCIAL"/>
    <n v="336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6 - SEGUROS"/>
    <s v="N"/>
    <s v="00 - N/A"/>
    <s v="10 - FONDO GENERAL"/>
    <s v="(blank)"/>
    <s v="99 - MULTIPROVINCIAL"/>
    <n v="1090000"/>
    <n v="0"/>
  </r>
  <r>
    <s v="2025"/>
    <x v="1"/>
    <x v="0"/>
    <x v="0"/>
    <x v="1"/>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0000000"/>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1626774367"/>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725297061"/>
    <n v="0"/>
  </r>
  <r>
    <s v="2025"/>
    <x v="1"/>
    <x v="0"/>
    <x v="0"/>
    <x v="1"/>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30000000"/>
    <n v="0"/>
  </r>
  <r>
    <s v="2025"/>
    <x v="1"/>
    <x v="0"/>
    <x v="0"/>
    <x v="1"/>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2"/>
    <s v="9 - N/A - Instituciones públicas descentralizadas y autónomas no financieras"/>
    <s v="5128 - UNIVERSIDAD AUTÓNOMA DE SANTO DOMINGO"/>
    <s v="0001 - UNIVERSIDAD AUTONOMA DE SANTO DOMINGO"/>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13094"/>
    <n v="0"/>
  </r>
  <r>
    <s v="2025"/>
    <x v="1"/>
    <x v="0"/>
    <x v="0"/>
    <x v="2"/>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9 - GASTOS FINANCIEROS"/>
    <s v="2.9.2 - INTERESES DE LA DEUDA PUBLICA EXTERNA"/>
    <s v="N"/>
    <s v="00 - N/A"/>
    <s v="30 - FONDOS PROPIOS"/>
    <s v="(blank)"/>
    <s v="99 - MULTIPROVINCIAL"/>
    <n v="10000000"/>
    <n v="0"/>
  </r>
  <r>
    <s v="2025"/>
    <x v="1"/>
    <x v="0"/>
    <x v="0"/>
    <x v="2"/>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9 - GASTOS FINANCIEROS"/>
    <s v="2.9.2 - INTERESES DE LA DEUDA PUBLICA EXTERNA"/>
    <s v="N"/>
    <s v="00 - N/A"/>
    <s v="10 - FONDO GENERAL"/>
    <s v="(blank)"/>
    <s v="99 - MULTIPROVINCIAL"/>
    <n v="110716234"/>
    <n v="0"/>
  </r>
  <r>
    <s v="2025"/>
    <x v="1"/>
    <x v="0"/>
    <x v="0"/>
    <x v="4"/>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400000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7 - TRANSFERENCIAS CORRIENTES AL SECTOR EXTERNO"/>
    <s v="N"/>
    <s v="00 - N/A"/>
    <s v="10 - FONDO GENERAL"/>
    <s v="(blank)"/>
    <s v="99 - MULTIPROVINCIAL"/>
    <n v="1850000"/>
    <n v="0"/>
  </r>
  <r>
    <s v="2025"/>
    <x v="1"/>
    <x v="0"/>
    <x v="0"/>
    <x v="4"/>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4 - TRANSFERENCIAS CORRIENTES"/>
    <s v="2.4.1 - TRANSFERENCIAS CORRIENTES AL SECTOR PRIVADO"/>
    <s v="N"/>
    <s v="00 - N/A"/>
    <s v="10 - FONDO GENERAL"/>
    <s v="(blank)"/>
    <s v="02 - AZUA"/>
    <n v="16449999"/>
    <n v="1012500"/>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20 - FONDOS CON DESTINO ESPECÍFICO"/>
    <s v="(blank)"/>
    <s v="99 - MULTIPROVINCIAL"/>
    <n v="357500000"/>
    <n v="25654179"/>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40000000"/>
    <n v="425000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10 - FONDO GENERAL"/>
    <s v="(blank)"/>
    <s v="01 - DISTRITO NACIONAL"/>
    <n v="40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30 - FONDOS PROPIOS"/>
    <s v="(blank)"/>
    <s v="01 - DISTRITO NACIONAL"/>
    <n v="65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2 - TRANSFERENCIAS CORRIENTES AL  GOBIERNO GENERAL NACIONAL"/>
    <s v="N"/>
    <s v="00 - N/A"/>
    <s v="30 - FONDOS PROPIOS"/>
    <s v="(blank)"/>
    <s v="01 - DISTRITO NACIONAL"/>
    <n v="148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10 - FONDO GENERAL"/>
    <s v="(blank)"/>
    <s v="01 - DISTRITO NACIONAL"/>
    <n v="2100000"/>
    <n v="62426"/>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30 - FONDOS PROPIOS"/>
    <s v="(blank)"/>
    <s v="01 - DISTRITO NACIONAL"/>
    <n v="200000"/>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62136716"/>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14454971"/>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1 - TRANSFERENCIAS CORRIENTES AL SECTOR PRIVADO"/>
    <s v="N"/>
    <s v="00 - N/A"/>
    <s v="30 - FONDOS PROPIOS"/>
    <s v="(blank)"/>
    <s v="99 - MULTIPROVINCIAL"/>
    <n v="15120000"/>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7 - TRANSFERENCIAS CORRIENTES AL SECTOR EXTERNO"/>
    <s v="N"/>
    <s v="00 - N/A"/>
    <s v="30 - FONDOS PROPIOS"/>
    <s v="(blank)"/>
    <s v="99 - MULTIPROVINCIAL"/>
    <n v="9399344"/>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9 - TRANSFERENCIAS CORRIENTES A OTRAS INSTITUCIONES PÚBLICAS"/>
    <s v="N"/>
    <s v="00 - N/A"/>
    <s v="30 - FONDOS PROPIOS"/>
    <s v="(blank)"/>
    <s v="99 - MULTIPROVINCIAL"/>
    <n v="126800000"/>
    <n v="0"/>
  </r>
  <r>
    <s v="2025"/>
    <x v="1"/>
    <x v="0"/>
    <x v="0"/>
    <x v="4"/>
    <s v="9 - N/A - Instituciones públicas descentralizadas y autónomas no financieras"/>
    <s v="5135 - OFICINA NACIONAL DE PROPIEDAD INDUSTRIAL"/>
    <s v="0001 - OFICINA NACIONAL DE LA PROPIEDAD INDUSTRIAL"/>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800000"/>
    <n v="217434.79"/>
  </r>
  <r>
    <s v="2025"/>
    <x v="1"/>
    <x v="0"/>
    <x v="0"/>
    <x v="4"/>
    <s v="9 - N/A - Instituciones públicas descentralizadas y autónomas no financieras"/>
    <s v="5135 - OFICINA NACIONAL DE PROPIEDAD INDUSTRIAL"/>
    <s v="0001 - OFICINA NACIONAL DE LA PROPIEDAD INDUSTRIAL"/>
    <s v="4 - SERVICIOS SOCIALES"/>
    <s v="4.4 - Educación"/>
    <s v="4.4.09 - Enseñanza no atribuible a ningún nivel"/>
    <s v="2.4 - TRANSFERENCIAS CORRIENTES"/>
    <s v="2.4.1 - TRANSFERENCIAS CORRIENTES AL SECTOR PRIVADO"/>
    <s v="N"/>
    <s v="00 - N/A"/>
    <s v="30 - FONDOS PROPIOS"/>
    <s v="(blank)"/>
    <s v="99 - MULTIPROVINCIAL"/>
    <n v="4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9 - TRANSFERENCIAS CORRIENTES A OTRAS INSTITUCIONES PÚBLICAS"/>
    <s v="N"/>
    <s v="00 - N/A"/>
    <s v="30 - FONDOS PROPIOS"/>
    <s v="(blank)"/>
    <s v="99 - MULTIPROVINCIAL"/>
    <n v="20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1 - TRANSFERENCIAS CORRIENTES AL SECTOR PRIVADO"/>
    <s v="N"/>
    <s v="00 - N/A"/>
    <s v="10 - FONDO GENERAL"/>
    <s v="(blank)"/>
    <s v="99 - MULTIPROVINCIAL"/>
    <n v="5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7 - TRANSFERENCIAS CORRIENTES AL SECTOR EXTERNO"/>
    <s v="N"/>
    <s v="00 - N/A"/>
    <s v="10 - FONDO GENERAL"/>
    <s v="(blank)"/>
    <s v="99 - MULTIPROVINCIAL"/>
    <n v="200000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1 - TRANSFERENCIAS CORRIENTES AL SECTOR PRIVADO"/>
    <s v="N"/>
    <s v="00 - N/A"/>
    <s v="30 - FONDOS PROPIOS"/>
    <s v="(blank)"/>
    <s v="99 - MULTIPROVINCIAL"/>
    <n v="180000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2 - TRANSFERENCIAS CORRIENTES AL  GOBIERNO GENERAL NACIONAL"/>
    <s v="N"/>
    <s v="00 - N/A"/>
    <s v="30 - FONDOS PROPIOS"/>
    <s v="(blank)"/>
    <s v="99 - MULTIPROVINCIAL"/>
    <n v="444929"/>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1 - TRANSFERENCIAS CORRIENTES AL SECTOR PRIVADO"/>
    <s v="N"/>
    <s v="00 - N/A"/>
    <s v="30 - FONDOS PROPIOS"/>
    <s v="(blank)"/>
    <s v="99 - MULTIPROVINCIAL"/>
    <n v="28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7 - TRANSFERENCIAS CORRIENTES AL SECTOR EXTERNO"/>
    <s v="N"/>
    <s v="00 - N/A"/>
    <s v="30 - FONDOS PROPIOS"/>
    <s v="(blank)"/>
    <s v="99 - MULTIPROVINCIAL"/>
    <n v="750000"/>
    <n v="0"/>
  </r>
  <r>
    <s v="2025"/>
    <x v="1"/>
    <x v="0"/>
    <x v="0"/>
    <x v="4"/>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4 - TRANSFERENCIAS CORRIENTES"/>
    <s v="2.4.1 - TRANSFERENCIAS CORRIENTES AL SECTOR PRIVADO"/>
    <s v="N"/>
    <s v="00 - N/A"/>
    <s v="10 - FONDO GENERAL"/>
    <s v="(blank)"/>
    <s v="99 - MULTIPROVINCIAL"/>
    <n v="2000000"/>
    <n v="0"/>
  </r>
  <r>
    <s v="2025"/>
    <x v="1"/>
    <x v="0"/>
    <x v="0"/>
    <x v="4"/>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4 - TRANSFERENCIAS CORRIENTES"/>
    <s v="2.4.1 - TRANSFERENCIAS CORRIENTES AL SECTOR PRIVADO"/>
    <s v="N"/>
    <s v="00 - N/A"/>
    <s v="30 - FONDOS PROPIOS"/>
    <s v="(blank)"/>
    <s v="99 - MULTIPROVINCIAL"/>
    <n v="1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2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9 - TRANSFERENCIAS CORRIENTES A OTRAS INSTITUCIONES PÚBLICAS"/>
    <s v="N"/>
    <s v="00 - N/A"/>
    <s v="30 - FONDOS PROPIOS"/>
    <s v="(blank)"/>
    <s v="99 - MULTIPROVINCIAL"/>
    <n v="12000000"/>
    <n v="0"/>
  </r>
  <r>
    <s v="2025"/>
    <x v="1"/>
    <x v="0"/>
    <x v="0"/>
    <x v="4"/>
    <s v="9 - N/A - Instituciones públicas descentralizadas y autónomas no financieras"/>
    <s v="5151 - CONSEJO NACIONAL PARA LA NIÑEZ Y LA ADOLESCENCIA"/>
    <s v="0001 - CONSEJO NACIONAL PARA LA NIÑEZ Y LA ADOLESCENCIA"/>
    <s v="4 - SERVICIOS SOCIALES"/>
    <s v="4.5 - Protección social"/>
    <s v="4.5.05 - Familia e hijos"/>
    <s v="2.4 - TRANSFERENCIAS CORRIENTES"/>
    <s v="2.4.1 - TRANSFERENCIAS CORRIENTES AL SECTOR PRIVADO"/>
    <s v="N"/>
    <s v="00 - N/A"/>
    <s v="10 - FONDO GENERAL"/>
    <s v="(blank)"/>
    <s v="99 - MULTIPROVINCIAL"/>
    <n v="186285608"/>
    <n v="9434767"/>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23100000"/>
    <n v="0"/>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4 - TRANSFERENCIAS CORRIENTES"/>
    <s v="2.4.1 - TRANSFERENCIAS CORRIENTES AL SECTOR PRIVADO"/>
    <s v="N"/>
    <s v="00 - N/A"/>
    <s v="30 - FONDOS PROPIOS"/>
    <s v="(blank)"/>
    <s v="99 - MULTIPROVINCIAL"/>
    <n v="100000000"/>
    <n v="0"/>
  </r>
  <r>
    <s v="2025"/>
    <x v="1"/>
    <x v="0"/>
    <x v="0"/>
    <x v="4"/>
    <s v="9 - N/A - Instituciones públicas descentralizadas y autónomas no financieras"/>
    <s v="5158 - DIRECCION GENERAL DE ADUANAS"/>
    <s v="0001 - DIRECCION GENERAL DE ADUANAS"/>
    <s v="1 - SERVICIOS  GENERALES"/>
    <s v="1.2 - Relaciones internacionales"/>
    <s v="1.2.02 - Relaciones internacionales desde oficinas en el exterior"/>
    <s v="2.4 - TRANSFERENCIAS CORRIENTES"/>
    <s v="2.4.7 - TRANSFERENCIAS CORRIENTES AL SECTOR EXTERNO"/>
    <s v="N"/>
    <s v="00 - N/A"/>
    <s v="30 - FONDOS PROPIOS"/>
    <s v="(blank)"/>
    <s v="99 - MULTIPROVINCIAL"/>
    <n v="5000000"/>
    <n v="0"/>
  </r>
  <r>
    <s v="2025"/>
    <x v="1"/>
    <x v="0"/>
    <x v="0"/>
    <x v="4"/>
    <s v="9 - N/A - Instituciones públicas descentralizadas y autónomas no financieras"/>
    <s v="5158 - DIRECCION GENERAL DE ADUANAS"/>
    <s v="0001 - DIRECCION GENERAL DE ADUANAS"/>
    <s v="1 - SERVICIOS  GENERALES"/>
    <s v="1.4 - Justicia, orden público y seguridad"/>
    <s v="1.4.03 - Administración y servicios de justicia"/>
    <s v="2.4 - TRANSFERENCIAS CORRIENTES"/>
    <s v="2.4.2 - TRANSFERENCIAS CORRIENTES AL  GOBIERNO GENERAL NACIONAL"/>
    <s v="N"/>
    <s v="00 - N/A"/>
    <s v="30 - FONDOS PROPIOS"/>
    <s v="(blank)"/>
    <s v="99 - MULTIPROVINCIAL"/>
    <n v="500000"/>
    <n v="0"/>
  </r>
  <r>
    <s v="2025"/>
    <x v="1"/>
    <x v="0"/>
    <x v="0"/>
    <x v="4"/>
    <s v="9 - N/A - Instituciones públicas descentralizadas y autónomas no financieras"/>
    <s v="5158 - DIRECCION GENERAL DE ADUANAS"/>
    <s v="0001 - DIRECCION GENERAL DE ADUAN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3000000"/>
    <n v="0"/>
  </r>
  <r>
    <s v="2025"/>
    <x v="1"/>
    <x v="0"/>
    <x v="0"/>
    <x v="4"/>
    <s v="9 - N/A - Instituciones públicas descentralizadas y autónomas no financieras"/>
    <s v="5158 - DIRECCION GENERAL DE ADUANAS"/>
    <s v="0001 - DIRECCION GENERAL DE ADUANAS"/>
    <s v="4 - SERVICIOS SOCIALES"/>
    <s v="4.5 - Protección social"/>
    <s v="4.5.10 - Asistencia social"/>
    <s v="2.4 - TRANSFERENCIAS CORRIENTES"/>
    <s v="2.4.1 - TRANSFERENCIAS CORRIENTES AL SECTOR PRIVADO"/>
    <s v="N"/>
    <s v="00 - N/A"/>
    <s v="30 - FONDOS PROPIOS"/>
    <s v="(blank)"/>
    <s v="99 - MULTIPROVINCIAL"/>
    <n v="169400000"/>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3900865"/>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85689"/>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120000"/>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9 - TRANSFERENCIAS CORRIENTES A OTRAS INSTITUCIONES PÚBLICAS"/>
    <s v="N"/>
    <s v="00 - N/A"/>
    <s v="10 - FONDO GENERAL"/>
    <s v="(blank)"/>
    <s v="99 - MULTIPROVINCIAL"/>
    <n v="1080000"/>
    <n v="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1 - TRANSFERENCIAS CORRIENTES AL SECTOR PRIVADO"/>
    <s v="N"/>
    <s v="00 - N/A"/>
    <s v="30 - FONDOS PROPIOS"/>
    <s v="(blank)"/>
    <s v="99 - MULTIPROVINCIAL"/>
    <n v="23000000"/>
    <n v="3326964.39"/>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7 - TRANSFERENCIAS CORRIENTES AL SECTOR EXTERNO"/>
    <s v="N"/>
    <s v="00 - N/A"/>
    <s v="30 - FONDOS PROPIOS"/>
    <s v="(blank)"/>
    <s v="99 - MULTIPROVINCIAL"/>
    <n v="24000000"/>
    <n v="1714720"/>
  </r>
  <r>
    <s v="2025"/>
    <x v="1"/>
    <x v="0"/>
    <x v="0"/>
    <x v="4"/>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0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1 - TRANSFERENCIAS CORRIENTES AL SECTOR PRIVADO"/>
    <s v="N"/>
    <s v="00 - N/A"/>
    <s v="30 - FONDOS PROPIOS"/>
    <s v="(blank)"/>
    <s v="99 - MULTIPROVINCIAL"/>
    <n v="3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10 - FONDO GENERAL"/>
    <s v="(blank)"/>
    <s v="99 - MULTIPROVINCIAL"/>
    <n v="288025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30 - FONDOS PROPIOS"/>
    <s v="(blank)"/>
    <s v="99 - MULTIPROVINCIAL"/>
    <n v="25500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10 - FONDO GENERAL"/>
    <s v="(blank)"/>
    <s v="99 - MULTIPROVINCIAL"/>
    <n v="4050500"/>
    <n v="111297.5"/>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1745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80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3000000"/>
    <n v="0"/>
  </r>
  <r>
    <s v="2025"/>
    <x v="1"/>
    <x v="0"/>
    <x v="0"/>
    <x v="4"/>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575000"/>
    <n v="65019.75"/>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1 - TRANSFERENCIAS CORRIENTES AL SECTOR PRIVADO"/>
    <s v="N"/>
    <s v="00 - N/A"/>
    <s v="10 - FONDO GENERAL"/>
    <s v="(blank)"/>
    <s v="99 - MULTIPROVINCIAL"/>
    <n v="141220800"/>
    <n v="27332633.34"/>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
    <n v="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30000"/>
    <n v="0"/>
  </r>
  <r>
    <s v="2025"/>
    <x v="1"/>
    <x v="0"/>
    <x v="0"/>
    <x v="4"/>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4 - TRANSFERENCIAS CORRIENTES"/>
    <s v="2.4.1 - TRANSFERENCIAS CORRIENTES AL SECTOR PRIVADO"/>
    <s v="N"/>
    <s v="00 - N/A"/>
    <s v="10 - FONDO GENERAL"/>
    <s v="(blank)"/>
    <s v="99 - MULTIPROVINCIAL"/>
    <n v="10000000"/>
    <n v="0"/>
  </r>
  <r>
    <s v="2025"/>
    <x v="1"/>
    <x v="0"/>
    <x v="0"/>
    <x v="4"/>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4"/>
    <s v="9 - N/A - Instituciones públicas descentralizadas y autónomas no financieras"/>
    <s v="5180 - DIRECCION CENTRAL DEL SERVICIO NACIONAL DE SALUD"/>
    <s v="0005 - HOSPITAL TRAUMATOLOGICO QUIRURGICO PROFESOR JUAN BOSCH"/>
    <s v="4 - SERVICIOS SOCIALES"/>
    <s v="4.2 - Salud"/>
    <s v="4.2.02 - Servicios hospitalarios"/>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80 - DIRECCION CENTRAL DEL SERVICIO NACIONAL DE SALUD"/>
    <s v="0014 - HOSPITAL MATERNO-INFANTIL SAN LORENZO DE LOS MINA"/>
    <s v="4 - SERVICIOS SOCIALES"/>
    <s v="4.2 - Salud"/>
    <s v="4.2.02 - Servicios hospitalarios"/>
    <s v="2.4 - TRANSFERENCIAS CORRIENTES"/>
    <s v="2.4.1 - TRANSFERENCIAS CORRIENTES AL SECTOR PRIVADO"/>
    <s v="N"/>
    <s v="00 - N/A"/>
    <s v="30 - FONDOS PROPIOS"/>
    <s v="(blank)"/>
    <s v="32 - SANTO DOMINGO"/>
    <n v="650000"/>
    <n v="0"/>
  </r>
  <r>
    <s v="2025"/>
    <x v="1"/>
    <x v="0"/>
    <x v="0"/>
    <x v="4"/>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3700000"/>
    <n v="404017.49"/>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1 - TRANSFERENCIAS CORRIENTES AL SECTOR PRIVADO"/>
    <s v="N"/>
    <s v="00 - N/A"/>
    <s v="10 - FONDO GENERAL"/>
    <s v="(blank)"/>
    <s v="99 - MULTIPROVINCIAL"/>
    <n v="73075010"/>
    <n v="0"/>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7 - TRANSFERENCIAS CORRIENTES AL SECTOR EXTERNO"/>
    <s v="N"/>
    <s v="00 - N/A"/>
    <s v="10 - FONDO GENERAL"/>
    <s v="(blank)"/>
    <s v="99 - MULTIPROVINCIAL"/>
    <n v="125000"/>
    <n v="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00"/>
    <n v="34000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7 - TRANSFERENCIAS CORRIENTES AL SECTOR EXTERNO"/>
    <s v="N"/>
    <s v="00 - N/A"/>
    <s v="10 - FONDO GENERAL"/>
    <s v="(blank)"/>
    <s v="99 - MULTIPROVINCIAL"/>
    <n v="0"/>
    <n v="0"/>
  </r>
  <r>
    <s v="2025"/>
    <x v="1"/>
    <x v="0"/>
    <x v="0"/>
    <x v="4"/>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4 - TRANSFERENCIAS CORRIENTES"/>
    <s v="2.4.1 - TRANSFERENCIAS CORRIENTES AL SECTOR PRIVADO"/>
    <s v="N"/>
    <s v="00 - N/A"/>
    <s v="10 - FONDO GENERAL"/>
    <s v="(blank)"/>
    <s v="99 - MULTIPROVINCIAL"/>
    <n v="850000"/>
    <n v="0"/>
  </r>
  <r>
    <s v="2025"/>
    <x v="1"/>
    <x v="0"/>
    <x v="0"/>
    <x v="4"/>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4 - TRANSFERENCIAS CORRIENTES"/>
    <s v="2.4.7 - TRANSFERENCIAS CORRIENTES AL SECTOR EXTERNO"/>
    <s v="N"/>
    <s v="00 - N/A"/>
    <s v="10 - FONDO GENERAL"/>
    <s v="(blank)"/>
    <s v="99 - MULTIPROVINCIAL"/>
    <n v="3500000"/>
    <n v="0"/>
  </r>
  <r>
    <s v="2025"/>
    <x v="1"/>
    <x v="0"/>
    <x v="0"/>
    <x v="5"/>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0"/>
    <n v="0"/>
  </r>
  <r>
    <s v="2025"/>
    <x v="1"/>
    <x v="0"/>
    <x v="0"/>
    <x v="5"/>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0"/>
    <n v="0"/>
  </r>
  <r>
    <s v="2025"/>
    <x v="1"/>
    <x v="0"/>
    <x v="1"/>
    <x v="6"/>
    <s v="9 - N/A - Instituciones públicas descentralizadas y autónomas no financieras"/>
    <s v="5104 - DEPARTAMENTO AEROPORTUARIO"/>
    <s v="0001 - DEPARTAMENTO AEROPORTUARIO"/>
    <s v="2 - SERVICIOS ECONÓMICOS"/>
    <s v="2.6 - Transporte"/>
    <s v="2.6.04 - Transporte aéreo"/>
    <s v="2.7 - OBRAS"/>
    <s v="2.7.2 - INFRAESTRUCTURA"/>
    <s v="N"/>
    <s v="00 - N/A"/>
    <s v="30 - FONDOS PROPIOS"/>
    <s v="(blank)"/>
    <s v="99 - MULTIPROVINCIAL"/>
    <n v="630000000"/>
    <n v="0"/>
  </r>
  <r>
    <s v="2025"/>
    <x v="1"/>
    <x v="0"/>
    <x v="1"/>
    <x v="6"/>
    <s v="9 - N/A - Instituciones públicas descentralizadas y autónomas no financieras"/>
    <s v="5111 - INSTITUTO AGRARIO DOMINICANO"/>
    <s v="0001 - INSTITUTO AGRARIO DOMINICANO"/>
    <s v="2 - SERVICIOS ECONÓMICOS"/>
    <s v="2.2 - Agropecuaria, caza, pesca y silvicultura"/>
    <s v="2.2.01 - Agropecuaria"/>
    <s v="2.7 - OBRAS"/>
    <s v="2.7.2 - INFRAESTRUCTURA"/>
    <s v="N"/>
    <s v="00 - N/A"/>
    <s v="10 - FONDO GENERAL"/>
    <s v="(blank)"/>
    <s v="99 - MULTIPROVINCIAL"/>
    <n v="54230468"/>
    <n v="2045062.3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1 - CONSTRUCCIÓN SISTEMA DE RIEGO AZUA II-PUEBLO VIEJO, PROVINCIA AZUA"/>
    <s v="10 - FONDO GENERAL"/>
    <n v="12342"/>
    <s v="02 - AZUA"/>
    <n v="410000"/>
    <n v="150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2 - CONSTRUCCIÓN PRESA DE MONTE GRANDE, REHABILITACION Y COMPLEMENTACION DE LA PRESA DE SABANA YEGUA, PROVINCIA AZUA"/>
    <s v="10 - FONDO GENERAL"/>
    <n v="3731"/>
    <s v="10 - INDEPENDENCIA"/>
    <n v="5420000"/>
    <n v="360706.17"/>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1 - CONSTRUCCIÓN SISTEMA DE RIEGO AZUA II-PUEBLO VIEJO, PROVINCIA AZUA"/>
    <s v="10 - FONDO GENERAL"/>
    <n v="12342"/>
    <s v="02 - AZUA"/>
    <n v="8620000"/>
    <n v="293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2 - CONSTRUCCIÓN PRESA DE MONTE GRANDE, REHABILITACION Y COMPLEMENTACION DE LA PRESA DE SABANA YEGUA, PROVINCIA AZUA"/>
    <s v="10 - FONDO GENERAL"/>
    <n v="3731"/>
    <s v="10 - INDEPENDENCIA"/>
    <n v="13840000"/>
    <n v="983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1 - CONSTRUCCIÓN SISTEMA DE RIEGO AZUA II-PUEBLO VIEJO, PROVINCIA AZUA"/>
    <s v="10 - FONDO GENERAL"/>
    <n v="12342"/>
    <s v="02 - AZUA"/>
    <n v="2566800"/>
    <n v="23085"/>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2 - CONSTRUCCIÓN PRESA DE MONTE GRANDE, REHABILITACION Y COMPLEMENTACION DE LA PRESA DE SABANA YEGUA, PROVINCIA AZUA"/>
    <s v="10 - FONDO GENERAL"/>
    <n v="3731"/>
    <s v="10 - INDEPENDENCIA"/>
    <n v="840000"/>
    <n v="55053.13"/>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S"/>
    <s v="02 - CONSTRUCCIÓN PRESA DE MONTE GRANDE, REHABILITACION Y COMPLEMENTACION DE LA PRESA DE SABANA YEGUA, PROVINCIA AZUA"/>
    <s v="10 - FONDO GENERAL"/>
    <n v="3731"/>
    <s v="10 - INDEPENDENCIA"/>
    <n v="7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S"/>
    <s v="02 - CONSTRUCCIÓN PRESA DE MONTE GRANDE, REHABILITACION Y COMPLEMENTACION DE LA PRESA DE SABANA YEGUA, PROVINCIA AZUA"/>
    <s v="10 - FONDO GENERAL"/>
    <n v="3731"/>
    <s v="10 - INDEPENDENCIA"/>
    <n v="6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S"/>
    <s v="02 - CONSTRUCCIÓN PRESA DE MONTE GRANDE, REHABILITACION Y COMPLEMENTACION DE LA PRESA DE SABANA YEGUA, PROVINCIA AZUA"/>
    <s v="10 - FONDO GENERAL"/>
    <n v="3731"/>
    <s v="10 - INDEPENDENCIA"/>
    <n v="4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10 - FONDO GENERAL"/>
    <n v="3731"/>
    <s v="10 - INDEPENDENCIA"/>
    <n v="559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5 - CONSTRUCCIÓN PRESA DON MIGUEL,_x000a_MUNICIPIO LOMA DE CABRERA,_x000a_PROVINCIA DAJABÓN"/>
    <s v="10 - FONDO GENERAL"/>
    <n v="16817"/>
    <s v="05 - DAJABON"/>
    <n v="487988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S"/>
    <s v="02 - CONSTRUCCIÓN PRESA DE MONTE GRANDE, REHABILITACION Y COMPLEMENTACION DE LA PRESA DE SABANA YEGUA, PROVINCIA AZUA"/>
    <s v="10 - FONDO GENERAL"/>
    <n v="3731"/>
    <s v="10 - INDEPENDENCIA"/>
    <n v="6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S"/>
    <s v="02 - CONSTRUCCIÓN PRESA DE MONTE GRANDE, REHABILITACION Y COMPLEMENTACION DE LA PRESA DE SABANA YEGUA, PROVINCIA AZUA"/>
    <s v="10 - FONDO GENERAL"/>
    <n v="3731"/>
    <s v="10 - INDEPENDENCIA"/>
    <n v="2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1 - CONSTRUCCIÓN SISTEMA DE RIEGO AZUA II-PUEBLO VIEJO, PROVINCIA AZUA"/>
    <s v="10 - FONDO GENERAL"/>
    <n v="12342"/>
    <s v="02 - AZUA"/>
    <n v="25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2 - CONSTRUCCIÓN PRESA DE MONTE GRANDE, REHABILITACION Y COMPLEMENTACION DE LA PRESA DE SABANA YEGUA, PROVINCIA AZUA"/>
    <s v="10 - FONDO GENERAL"/>
    <n v="3731"/>
    <s v="10 - INDEPENDENCIA"/>
    <n v="1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1 - CONSTRUCCIÓN SISTEMA DE RIEGO AZUA II-PUEBLO VIEJO, PROVINCIA AZUA"/>
    <s v="10 - FONDO GENERAL"/>
    <n v="12342"/>
    <s v="02 - AZUA"/>
    <n v="2225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2 - CONSTRUCCIÓN PRESA DE MONTE GRANDE, REHABILITACION Y COMPLEMENTACION DE LA PRESA DE SABANA YEGUA, PROVINCIA AZUA"/>
    <s v="10 - FONDO GENERAL"/>
    <n v="3731"/>
    <s v="10 - INDEPENDENCIA"/>
    <n v="3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S"/>
    <s v="02 - CONSTRUCCIÓN PRESA DE MONTE GRANDE, REHABILITACION Y COMPLEMENTACION DE LA PRESA DE SABANA YEGUA, PROVINCIA AZUA"/>
    <s v="10 - FONDO GENERAL"/>
    <n v="3731"/>
    <s v="10 - INDEPENDENCIA"/>
    <n v="3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1 - CONSTRUCCIÓN SISTEMA DE RIEGO AZUA II-PUEBLO VIEJO, PROVINCIA AZUA"/>
    <s v="10 - FONDO GENERAL"/>
    <n v="12342"/>
    <s v="02 - AZUA"/>
    <n v="4841282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10 - FONDO GENERAL"/>
    <n v="3731"/>
    <s v="10 - INDEPENDENCIA"/>
    <n v="1600000002"/>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60 - CREDITO EXTERNO"/>
    <n v="3731"/>
    <s v="10 - INDEPENDENCIA"/>
    <n v="107287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MEJORAMIENTO CAÑADA GRANDE EN EL MUNICIPIO SAN FRANCISCO DE MACORIS, PROVINCIA DUARTE"/>
    <s v="10 - FONDO GENERAL"/>
    <n v="14650"/>
    <s v="06 - DUARTE"/>
    <n v="40101012"/>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5 - CONSTRUCCIÓN PRESA DON MIGUEL,_x000a_MUNICIPIO LOMA DE CABRERA,_x000a_PROVINCIA DAJABÓN"/>
    <s v="10 - FONDO GENERAL"/>
    <n v="16817"/>
    <s v="05 - DAJABON"/>
    <n v="10724416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1 - CONSTRUCCIÓN MURO DE GAVIONES RIO NIZAO MUNICIPIO RANCHO ARRIBA, PROVINCIA SAN JOSE DE OCOA"/>
    <s v="10 - FONDO GENERAL"/>
    <n v="14762"/>
    <s v="31 - SAN JOSE DE OCOA"/>
    <n v="35386918"/>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2 - CONSTRUCCIÓN MURO DE GAVIONES SOBRE EL RIO YUNA PARA LA PROTECCIÓN DE LOS MUNICIPIOS DE ARENOSO Y VILLA RIVA, PROVINCIA DUARTE"/>
    <s v="10 - FONDO GENERAL"/>
    <n v="14806"/>
    <s v="06 - DUARTE"/>
    <n v="3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3 - CONSTRUCCIÓN DE SISTEMA DE RIEGO EN LA PRESA MAGUACA, MUNICIPIO DE LAS MATAS DE SANTA CRUZ, PROVINCIA MONTECRISTI"/>
    <s v="10 - FONDO GENERAL"/>
    <n v="14951"/>
    <s v="15 - MONTE CRISTI"/>
    <n v="1642254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7 - RECONSTRUCCIÓN DEL SISTEMA DE RIEGO NIZAITO, EN LAS PROVINCIAS DE BARAHONA Y  PEDERNALES"/>
    <s v="10 - FONDO GENERAL"/>
    <n v="15382"/>
    <s v="04 - BARAHONA"/>
    <n v="8792947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8 - RECONSTRUCCIÓN  DIQUE CONTRA MAREA SOBRE RIO YAQUE DEL NORTE, MUNICIPIO DE MONTE CRISTI."/>
    <s v="10 - FONDO GENERAL"/>
    <n v="16146"/>
    <s v="15 - MONTE CRISTI"/>
    <n v="3908889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0 - REHABILITACIÓN  DEL SISTEMA DE RIEGO LA VIGÍA Y CONTRUCCION  OBRAS COMPLEMENTARIAS, PROVINCIA DAJABÓN"/>
    <s v="10 - FONDO GENERAL"/>
    <n v="16364"/>
    <s v="05 - DAJABON"/>
    <n v="91237683"/>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1 - REHABILITACIÓN  DEL SISTEMA DE RIEGO LA ISABELA, EN LOS MUNICIPIOS VILLA ISABELA Y LUPERÓN, PROVINCIA PUERTO PLATA"/>
    <s v="10 - FONDO GENERAL"/>
    <n v="16371"/>
    <s v="18 - PUERTO PLATA"/>
    <n v="60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2 - RECONSTRUCCIÓN  CANAL MASIPEDRO, MUNICIPIO BONAO, PROVINCIA MONSEÑOR NOUEL"/>
    <s v="10 - FONDO GENERAL"/>
    <n v="16754"/>
    <s v="28 - MONSENOR NOUEL"/>
    <n v="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3 - REHABILITACIÓN DEL SISTEMA DE RIEGO AGLIPO I, EN LOS MUNICIPIOS ARENOSO Y EL FACTOR, PROVINCIAS DUARTE Y MARÍA TRINIDAD SÁNCHEZ"/>
    <s v="10 - FONDO GENERAL"/>
    <n v="16779"/>
    <s v="14 - MARIA TRINIDAD SANCHEZ"/>
    <n v="48277704"/>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7 - OBRAS"/>
    <s v="2.7.2 - INFRAESTRUCTURA"/>
    <s v="S"/>
    <s v="04 - CONSTRUCCIÓN DE CENTRAL HIDROELECTRICA EN LA PRESA DE MONTE GRANDE, PROVINCIA BARAHONA"/>
    <s v="60 - CREDITO EXTERNO"/>
    <n v="16304"/>
    <s v="99 - MULTIPROVINCIAL"/>
    <n v="631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10 - FONDO GENERAL"/>
    <n v="13925"/>
    <s v="25 - SANTIAGO"/>
    <n v="27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60 - CREDITO EXTERNO"/>
    <n v="13925"/>
    <s v="25 - SANTIAGO"/>
    <n v="7608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10 - FONDO GENERAL"/>
    <n v="13925"/>
    <s v="25 - SANTIAGO"/>
    <n v="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60 - CREDITO EXTERNO"/>
    <n v="13925"/>
    <s v="25 - SANTIAGO"/>
    <n v="317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10 - FONDO GENERAL"/>
    <n v="13925"/>
    <s v="25 - SANTIAGO"/>
    <n v="1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60 - CREDITO EXTERNO"/>
    <n v="13925"/>
    <s v="25 - SANTIAGO"/>
    <n v="4493592"/>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10 - FONDO GENERAL"/>
    <n v="13925"/>
    <s v="25 - SANTIAGO"/>
    <n v="2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60 - CREDITO EXTERNO"/>
    <n v="13925"/>
    <s v="25 - SANTIAGO"/>
    <n v="1095725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5 - ALQUILERES Y RENTAS"/>
    <s v="S"/>
    <s v="02 - GESTION INTEGRADA DE REC.NATURALES Y AGRICULTURA RESILIENTE EN CUENCAS HIDROGRÁRICAS  YAQUE DEL NORTE Y OZAMA-ISABELA EN R.D."/>
    <s v="60 - CREDITO EXTERNO"/>
    <n v="13925"/>
    <s v="25 - SANTIAGO"/>
    <n v="7567699"/>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60 - CREDITO EXTERNO"/>
    <n v="13925"/>
    <s v="25 - SANTIAGO"/>
    <n v="15216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10 - FONDO GENERAL"/>
    <n v="13925"/>
    <s v="25 - SANTIAGO"/>
    <n v="1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60 - CREDITO EXTERNO"/>
    <n v="13925"/>
    <s v="25 - SANTIAGO"/>
    <n v="934680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10 - FONDO GENERAL"/>
    <n v="13925"/>
    <s v="25 - SANTIAGO"/>
    <n v="9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60 - CREDITO EXTERNO"/>
    <n v="13925"/>
    <s v="25 - SANTIAGO"/>
    <n v="31824619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29 - FORTALECIMIENTO DE CAPACIDADES DE REGULACIÓN Y GESTIÓN DE RECURSOS HÍDRICOS EN LA CUENCA DEL RÍO YAQUE DEL NORTE, REPÚBLICA DOMINICANA"/>
    <s v="60 - CREDITO EXTERNO"/>
    <n v="16262"/>
    <s v="13 - LA VEGA"/>
    <n v="13886137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10 - FONDO GENERAL"/>
    <n v="13925"/>
    <s v="25 - SANTIAGO"/>
    <n v="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60 - CREDITO EXTERNO"/>
    <n v="13925"/>
    <s v="25 - SANTIAGO"/>
    <n v="8069425"/>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2 - TEXTILES Y VESTUARIOS"/>
    <s v="S"/>
    <s v="02 - GESTION INTEGRADA DE REC.NATURALES Y AGRICULTURA RESILIENTE EN CUENCAS HIDROGRÁRICAS  YAQUE DEL NORTE Y OZAMA-ISABELA EN R.D."/>
    <s v="60 - CREDITO EXTERNO"/>
    <n v="13925"/>
    <s v="25 - SANTIAGO"/>
    <n v="5072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10 - FONDO GENERAL"/>
    <n v="13925"/>
    <s v="25 - SANTIAGO"/>
    <n v="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60 - CREDITO EXTERNO"/>
    <n v="13925"/>
    <s v="25 - SANTIAGO"/>
    <n v="10144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10 - FONDO GENERAL"/>
    <n v="13925"/>
    <s v="25 - SANTIAGO"/>
    <n v="5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60 - CREDITO EXTERNO"/>
    <n v="13925"/>
    <s v="25 - SANTIAGO"/>
    <n v="16509867"/>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9 - PRODUCTOS Y ÚTILES VARI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02 - GESTION INTEGRADA DE REC.NATURALES Y AGRICULTURA RESILIENTE EN CUENCAS HIDROGRÁRICAS  YAQUE DEL NORTE Y OZAMA-ISABELA EN R.D."/>
    <s v="60 - CREDITO EXTERNO"/>
    <n v="13925"/>
    <s v="25 - SANTIAGO"/>
    <n v="56631391"/>
    <n v="0"/>
  </r>
  <r>
    <s v="2025"/>
    <x v="1"/>
    <x v="0"/>
    <x v="1"/>
    <x v="6"/>
    <s v="9 - N/A - Instituciones públicas descentralizadas y autónomas no financieras"/>
    <s v="5128 - UNIVERSIDAD AUTÓNOMA DE SANTO DOMINGO"/>
    <s v="0001 - UNIVERSIDAD AUTONOMA DE SANTO DOMINGO"/>
    <s v="4 - SERVICIOS SOCIALES"/>
    <s v="4.4 - Educación"/>
    <s v="4.4.04 - Educación superior"/>
    <s v="2.7 - OBRAS"/>
    <s v="2.7.2 - INFRAESTRUCTURA"/>
    <s v="N"/>
    <s v="00 - N/A"/>
    <s v="10 - FONDO GENERAL"/>
    <s v="(blank)"/>
    <s v="99 - MULTIPROVINCIAL"/>
    <n v="2878924"/>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S"/>
    <s v="01 - MEJORAMIENTO DE LA CONECTIVIDAD PARA LA TRANSFORMACION DIGITAL EN LA REPUBLICA DOMINICANA"/>
    <s v="60 - CREDITO EXTERNO"/>
    <n v="14491"/>
    <s v="32 - SANTO DOMINGO"/>
    <n v="1168302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S"/>
    <s v="01 - MEJORAMIENTO DE LA CONECTIVIDAD PARA LA TRANSFORMACION DIGITAL EN LA REPUBLICA DOMINICANA"/>
    <s v="60 - CREDITO EXTERNO"/>
    <n v="14491"/>
    <s v="32 - SANTO DOMINGO"/>
    <n v="40721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S"/>
    <s v="01 - MEJORAMIENTO DE LA CONECTIVIDAD PARA LA TRANSFORMACION DIGITAL EN LA REPUBLICA DOMINICANA"/>
    <s v="60 - CREDITO EXTERNO"/>
    <n v="14491"/>
    <s v="32 - SANTO DOMINGO"/>
    <n v="3890343"/>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S"/>
    <s v="01 - MEJORAMIENTO DE LA CONECTIVIDAD PARA LA TRANSFORMACION DIGITAL EN LA REPUBLICA DOMINICANA"/>
    <s v="60 - CREDITO EXTERNO"/>
    <n v="14491"/>
    <s v="32 - SANTO DOMINGO"/>
    <n v="664806732"/>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S"/>
    <s v="01 - MEJORAMIENTO DE LA CONECTIVIDAD PARA LA TRANSFORMACION DIGITAL EN LA REPUBLICA DOMINICANA"/>
    <s v="60 - CREDITO EXTERNO"/>
    <n v="14491"/>
    <s v="32 - SANTO DOMINGO"/>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1 - FORTALECIMIENTO DE LAS CAPACIDADES DE EXPORTACIÓN DE FRUTAS Y VEGETALES EN LA RD"/>
    <s v="10 - FONDO GENERAL"/>
    <n v="14198"/>
    <s v="99 - MULTIPROVINCIAL"/>
    <n v="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S"/>
    <s v="01 - FORTALECIMIENTO DE LAS CAPACIDADES DE EXPORTACIÓN DE FRUTAS Y VEGETALES EN LA RD"/>
    <s v="10 - FONDO GENERAL"/>
    <n v="14198"/>
    <s v="99 - MULTIPROVINCIAL"/>
    <n v="4925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0 - N/A"/>
    <s v="10 - FONDO GENERAL"/>
    <s v="(blank)"/>
    <s v="99 - MULTIPROVINCIAL"/>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1 - FORTALECIMIENTO DE LAS CAPACIDADES DE EXPORTACIÓN DE FRUTAS Y VEGETALES EN LA RD"/>
    <s v="10 - FONDO GENERAL"/>
    <n v="14198"/>
    <s v="99 - MULTIPROVINCIAL"/>
    <n v="1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S"/>
    <s v="01 - FORTALECIMIENTO DE LAS CAPACIDADES DE EXPORTACIÓN DE FRUTAS Y VEGETALES EN LA RD"/>
    <s v="10 - FONDO GENERAL"/>
    <n v="14198"/>
    <s v="99 - MULTIPROVINCIAL"/>
    <n v="974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S"/>
    <s v="01 - FORTALECIMIENTO DE LAS CAPACIDADES DE EXPORTACIÓN DE FRUTAS Y VEGETALES EN LA RD"/>
    <s v="10 - FONDO GENERAL"/>
    <n v="14198"/>
    <s v="99 - MULTIPROVINCIAL"/>
    <n v="5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0 - N/A"/>
    <s v="10 - FONDO GENERAL"/>
    <s v="(blank)"/>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1 - FORTALECIMIENTO DE LAS CAPACIDADES DE EXPORTACIÓN DE FRUTAS Y VEGETALES EN LA RD"/>
    <s v="10 - FONDO GENERAL"/>
    <n v="14198"/>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S"/>
    <s v="00 - N/A"/>
    <s v="10 - FONDO GENERAL"/>
    <s v="(blank)"/>
    <s v="99 - MULTIPROVINCIAL"/>
    <n v="525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S"/>
    <s v="02 - RESTAURACIÓN DE ZONAS CAFETALERAS CON VARIEDADES DE CAFE QUE CONTRIBUYAN A LA MITIGACION DE LAS EMISIONES DE GEI A NIVEL NACIONAL"/>
    <s v="10 - FONDO GENERAL"/>
    <n v="14185"/>
    <s v="99 - MULTIPROVINCIAL"/>
    <n v="3400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7 - OBRAS"/>
    <s v="2.7.2 - INFRAESTRUCTURA"/>
    <s v="S"/>
    <s v="02 - RESTAURACIÓN DE ZONAS CAFETALERAS CON VARIEDADES DE CAFE QUE CONTRIBUYAN A LA MITIGACION DE LAS EMISIONES DE GEI A NIVEL NACIONAL"/>
    <s v="10 - FONDO GENERAL"/>
    <n v="14185"/>
    <s v="99 - MULTIPROVINCIAL"/>
    <n v="1600000"/>
    <n v="0"/>
  </r>
  <r>
    <s v="2025"/>
    <x v="1"/>
    <x v="0"/>
    <x v="1"/>
    <x v="6"/>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36124420"/>
    <n v="0"/>
  </r>
  <r>
    <s v="2025"/>
    <x v="1"/>
    <x v="0"/>
    <x v="1"/>
    <x v="6"/>
    <s v="9 - N/A - Instituciones públicas descentralizadas y autónomas no financieras"/>
    <s v="5162 - INSTITUTO DOMINICANO DE AVIACION CIVIL"/>
    <s v="0001 - INSTITUTO DOMINICANO DE AVIACION CIVIL"/>
    <s v="2 - SERVICIOS ECONÓMICOS"/>
    <s v="2.6 - Transporte"/>
    <s v="2.6.04 - Transporte aéreo"/>
    <s v="2.7 - OBRAS"/>
    <s v="2.7.2 - INFRAESTRUCTURA"/>
    <s v="N"/>
    <s v="00 - N/A"/>
    <s v="30 - FONDOS PROPIOS"/>
    <s v="(blank)"/>
    <s v="99 - MULTIPROVINCIAL"/>
    <n v="28999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S"/>
    <s v="00 - N/A"/>
    <s v="10 - FONDO GENERAL"/>
    <s v="(blank)"/>
    <s v="99 - MULTIPROVINCIAL"/>
    <n v="4122051"/>
    <n v="2670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S"/>
    <s v="00 - N/A"/>
    <s v="10 - FONDO GENERAL"/>
    <s v="(blank)"/>
    <s v="99 - MULTIPROVINCIAL"/>
    <n v="0"/>
    <n v="230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557949"/>
    <n v="401896.22000000003"/>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S"/>
    <s v="00 - N/A"/>
    <s v="10 - FONDO GENERAL"/>
    <s v="(blank)"/>
    <s v="99 - MULTIPROVINCIAL"/>
    <n v="2500000"/>
    <n v="42837.75"/>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S"/>
    <s v="00 - N/A"/>
    <s v="10 - FONDO GENERAL"/>
    <s v="(blank)"/>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3020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1"/>
    <x v="0"/>
    <x v="1"/>
    <x v="6"/>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S"/>
    <s v="00 - N/A"/>
    <s v="10 - FONDO GENERAL"/>
    <s v="(blank)"/>
    <s v="99 - MULTIPROVINCIAL"/>
    <n v="8000000"/>
    <n v="0"/>
  </r>
  <r>
    <s v="2025"/>
    <x v="1"/>
    <x v="0"/>
    <x v="1"/>
    <x v="6"/>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7 - OBRAS"/>
    <s v="2.7.2 - INFRAESTRUCTURA"/>
    <s v="N"/>
    <s v="00 - N/A"/>
    <s v="60 - CREDITO EXTERNO"/>
    <s v="(blank)"/>
    <s v="99 - MULTIPROVINCIAL"/>
    <n v="8287864"/>
    <n v="0"/>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30 - FONDOS PROPIOS"/>
    <s v="(blank)"/>
    <s v="99 - MULTIPROVINCIAL"/>
    <n v="70000000"/>
    <n v="0"/>
  </r>
  <r>
    <s v="2025"/>
    <x v="1"/>
    <x v="0"/>
    <x v="1"/>
    <x v="6"/>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2 - INFRAESTRUCTURA"/>
    <s v="N"/>
    <s v="00 - N/A"/>
    <s v="10 - FONDO GENERAL"/>
    <s v="(blank)"/>
    <s v="99 - MULTIPROVINCIAL"/>
    <n v="886594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3621673"/>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2751727"/>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900634"/>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3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0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585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7 - OBRAS"/>
    <s v="2.7.1 - OBRAS EN EDIFICACIONES"/>
    <s v="N"/>
    <s v="00 - N/A"/>
    <s v="10 - FONDO GENERAL"/>
    <s v="(blank)"/>
    <s v="99 - MULTIPROVINCIAL"/>
    <n v="4000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1 - MOBILIARIO Y EQUIPO"/>
    <s v="N"/>
    <s v="00 - N/A"/>
    <s v="10 - FONDO GENERAL"/>
    <s v="(blank)"/>
    <s v="99 - MULTIPROVINCIAL"/>
    <n v="1180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22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8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5 - MAQUINARIA, OTROS EQUIPOS Y HERRAMIENTAS"/>
    <s v="N"/>
    <s v="00 - N/A"/>
    <s v="10 - FONDO GENERAL"/>
    <s v="(blank)"/>
    <s v="99 - MULTIPROVINCIAL"/>
    <n v="330776"/>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1 - MOBILIARIO Y EQUIPO"/>
    <s v="N"/>
    <s v="00 - N/A"/>
    <s v="30 - FONDOS PROPIOS"/>
    <s v="(blank)"/>
    <s v="99 - MULTIPROVINCIAL"/>
    <n v="75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2 - MOBILIARIO Y EQUIPO DE AUDIO, AUDIOVISUAL, RECREATIVO Y EDUCACIONAL"/>
    <s v="N"/>
    <s v="00 - N/A"/>
    <s v="30 - FONDOS PROPIOS"/>
    <s v="(blank)"/>
    <s v="99 - MULTIPROVINCIAL"/>
    <n v="17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3 - EQUIPO E INSTRUMENTAL, CIENTÍFICO Y LABORATORIO"/>
    <s v="N"/>
    <s v="00 - N/A"/>
    <s v="30 - FONDOS PROPIOS"/>
    <s v="(blank)"/>
    <s v="99 - MULTIPROVINCIAL"/>
    <n v="8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5 - MAQUINARIA, OTROS EQUIPOS Y HERRAMIENTAS"/>
    <s v="N"/>
    <s v="00 - N/A"/>
    <s v="30 - FONDOS PROPIOS"/>
    <s v="(blank)"/>
    <s v="99 - MULTIPROVINCIAL"/>
    <n v="29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6 - EQUIPOS DE DEFENSA Y SEGURIDAD"/>
    <s v="N"/>
    <s v="00 - N/A"/>
    <s v="30 - FONDOS PROPIOS"/>
    <s v="(blank)"/>
    <s v="99 - MULTIPROVINCIAL"/>
    <n v="1042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8 - BIENES INTANGIBLES"/>
    <s v="N"/>
    <s v="00 - N/A"/>
    <s v="30 - FONDOS PROPIOS"/>
    <s v="(blank)"/>
    <s v="99 - MULTIPROVINCIAL"/>
    <n v="30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90793000"/>
    <n v="0"/>
  </r>
  <r>
    <s v="2025"/>
    <x v="1"/>
    <x v="0"/>
    <x v="1"/>
    <x v="7"/>
    <s v="9 - N/A - Instituciones públicas descentralizadas y autónomas no financieras"/>
    <s v="5104 - DEPARTAMENTO AEROPORTUARIO"/>
    <s v="0001 - DEPARTAMENTO AEROPORTUARIO"/>
    <s v="2 - SERVICIOS ECONÓMICOS"/>
    <s v="2.6 - Transporte"/>
    <s v="2.6.04 - Transporte aéreo"/>
    <s v="2.7 - OBRAS"/>
    <s v="2.7.1 - OBRAS EN EDIFICACIONES"/>
    <s v="N"/>
    <s v="00 - N/A"/>
    <s v="30 - FONDOS PROPIOS"/>
    <s v="(blank)"/>
    <s v="99 - MULTIPROVINCIAL"/>
    <n v="12000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10 - FONDO GENERAL"/>
    <s v="(blank)"/>
    <s v="99 - MULTIPROVINCIAL"/>
    <n v="115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10 - FONDO GENERAL"/>
    <s v="(blank)"/>
    <s v="99 - MULTIPROVINCIAL"/>
    <n v="938186"/>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1 - MOBILIARIO Y EQUIPO"/>
    <s v="N"/>
    <s v="00 - N/A"/>
    <s v="10 - FONDO GENERAL"/>
    <s v="(blank)"/>
    <s v="99 - MULTIPROVINCIAL"/>
    <n v="5732095"/>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265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3 - EQUIPO E INSTRUMENTAL, CIENTÍFICO Y LABORATORIO"/>
    <s v="N"/>
    <s v="00 - N/A"/>
    <s v="10 - FONDO GENERAL"/>
    <s v="(blank)"/>
    <s v="99 - MULTIPROVINCIAL"/>
    <n v="1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5 - MAQUINARIA, OTROS EQUIPOS Y HERRAMIENTAS"/>
    <s v="N"/>
    <s v="00 - N/A"/>
    <s v="10 - FONDO GENERAL"/>
    <s v="(blank)"/>
    <s v="99 - MULTIPROVINCIAL"/>
    <n v="1889738"/>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7 - ACTIVOS BIOLÓGICOS"/>
    <s v="N"/>
    <s v="00 - N/A"/>
    <s v="10 - FONDO GENERAL"/>
    <s v="(blank)"/>
    <s v="99 - MULTIPROVINCIAL"/>
    <n v="50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7 - OBRAS"/>
    <s v="2.7.1 - OBRAS EN EDIFICACIONES"/>
    <s v="N"/>
    <s v="00 - N/A"/>
    <s v="10 - FONDO GENERAL"/>
    <s v="(blank)"/>
    <s v="99 - MULTIPROVINCIAL"/>
    <n v="15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01 - DISTRITO NACIONAL"/>
    <n v="6704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blank)"/>
    <s v="01 - DISTRITO NACIONAL"/>
    <n v="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blank)"/>
    <s v="01 - DISTRITO NACIONAL"/>
    <n v="1985395"/>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blank)"/>
    <s v="01 - DISTRITO NACIONAL"/>
    <n v="728612"/>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8 - BIENES INTANGIBLES"/>
    <s v="N"/>
    <s v="00 - N/A"/>
    <s v="10 - FONDO GENERAL"/>
    <s v="(blank)"/>
    <s v="01 - DISTRITO NACIONAL"/>
    <n v="19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N"/>
    <s v="00 - N/A"/>
    <s v="10 - FONDO GENERAL"/>
    <s v="(blank)"/>
    <s v="99 - MULTIPROVINCIAL"/>
    <n v="7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S"/>
    <s v="02 - CONSTRUCCIÓN PRESA DE MONTE GRANDE, REHABILITACION Y COMPLEMENTACION DE LA PRESA DE SABANA YEGUA, PROVINCIA AZUA"/>
    <s v="10 - FONDO GENERAL"/>
    <n v="3731"/>
    <s v="10 - INDEPENDENCIA"/>
    <n v="12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2 - MOBILIARIO Y EQUIPO DE AUDIO, AUDIOVISUAL, RECREATIVO Y EDUCACIONAL"/>
    <s v="N"/>
    <s v="00 - N/A"/>
    <s v="10 - FONDO GENERAL"/>
    <s v="(blank)"/>
    <s v="99 - MULTIPROVINCIAL"/>
    <n v="2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3 - EQUIPO E INSTRUMENTAL, CIENTÍFICO Y LABORATORIO"/>
    <s v="N"/>
    <s v="00 - N/A"/>
    <s v="10 - FONDO GENERAL"/>
    <s v="(blank)"/>
    <s v="99 - MULTIPROVINCIAL"/>
    <n v="3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10 - FONDO GENERAL"/>
    <s v="(blank)"/>
    <s v="99 - MULTIPROVINCIAL"/>
    <n v="18675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S"/>
    <s v="02 - CONSTRUCCIÓN PRESA DE MONTE GRANDE, REHABILITACION Y COMPLEMENTACION DE LA PRESA DE SABANA YEGUA, PROVINCIA AZUA"/>
    <s v="10 - FONDO GENERAL"/>
    <n v="3731"/>
    <s v="10 - INDEPENDENCIA"/>
    <n v="1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5 - CONSTRUCCIÓN PRESA DON MIGUEL,_x000a_MUNICIPIO LOMA DE CABRERA,_x000a_PROVINCIA DAJABÓN"/>
    <s v="10 - FONDO GENERAL"/>
    <n v="16817"/>
    <s v="05 - DAJABON"/>
    <n v="6431735"/>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10 - FONDO GENERAL"/>
    <s v="(blank)"/>
    <s v="99 - MULTIPROVINCIAL"/>
    <n v="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32 - RECONSTRUCCIÓN  CANAL MASIPEDRO, MUNICIPIO BONAO, PROVINCIA MONSEÑOR NOUEL"/>
    <s v="10 - FONDO GENERAL"/>
    <n v="16754"/>
    <s v="28 - MONSENOR NOUEL"/>
    <n v="310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70 - DONACION EXTERNA"/>
    <s v="(blank)"/>
    <s v="99 - MULTIPROVINCIAL"/>
    <n v="966264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10 - FONDO GENERAL"/>
    <n v="13925"/>
    <s v="25 - SANTIAGO"/>
    <n v="8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60 - CREDITO EXTERNO"/>
    <n v="13925"/>
    <s v="25 - SANTIAGO"/>
    <n v="20742372"/>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4 - VEHÍCULOS Y EQUIPO DE TRANSPORTE, TRACCIÓN Y ELEVACIÓN"/>
    <s v="S"/>
    <s v="02 - GESTION INTEGRADA DE REC.NATURALES Y AGRICULTURA RESILIENTE EN CUENCAS HIDROGRÁRICAS  YAQUE DEL NORTE Y OZAMA-ISABELA EN R.D."/>
    <s v="60 - CREDITO EXTERNO"/>
    <n v="13925"/>
    <s v="25 - SANTIAGO"/>
    <n v="13631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5 - MAQUINARIA, OTROS EQUIPOS Y HERRAMIENTAS"/>
    <s v="S"/>
    <s v="02 - GESTION INTEGRADA DE REC.NATURALES Y AGRICULTURA RESILIENTE EN CUENCAS HIDROGRÁRICAS  YAQUE DEL NORTE Y OZAMA-ISABELA EN R.D."/>
    <s v="60 - CREDITO EXTERNO"/>
    <n v="13925"/>
    <s v="25 - SANTIAGO"/>
    <n v="32426171"/>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7 - ACTIVOS BIOLÓGICOS"/>
    <s v="S"/>
    <s v="02 - GESTION INTEGRADA DE REC.NATURALES Y AGRICULTURA RESILIENTE EN CUENCAS HIDROGRÁRICAS  YAQUE DEL NORTE Y OZAMA-ISABELA EN R.D."/>
    <s v="60 - CREDITO EXTERNO"/>
    <n v="13925"/>
    <s v="25 - SANTIAGO"/>
    <n v="8098236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8 - BIENES INTANGIBLES"/>
    <s v="S"/>
    <s v="29 - FORTALECIMIENTO DE CAPACIDADES DE REGULACIÓN Y GESTIÓN DE RECURSOS HÍDRICOS EN LA CUENCA DEL RÍO YAQUE DEL NORTE, REPÚBLICA DOMINICANA"/>
    <s v="60 - CREDITO EXTERNO"/>
    <n v="16262"/>
    <s v="13 - LA VEGA"/>
    <n v="3240455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10 - FONDO GENERAL"/>
    <n v="13925"/>
    <s v="25 - SANTIAGO"/>
    <n v="350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60 - CREDITO EXTERNO"/>
    <n v="13925"/>
    <s v="25 - SANTIAGO"/>
    <n v="37674667"/>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1 - MOBILIARIO Y EQUIPO"/>
    <s v="N"/>
    <s v="00 - N/A"/>
    <s v="10 - FONDO GENERAL"/>
    <s v="(blank)"/>
    <s v="02 - AZUA"/>
    <n v="45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5 - MAQUINARIA, OTROS EQUIPOS Y HERRAMIENTAS"/>
    <s v="N"/>
    <s v="00 - N/A"/>
    <s v="10 - FONDO GENERAL"/>
    <s v="(blank)"/>
    <s v="02 - AZUA"/>
    <n v="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8 - BIENES INTANGIBLES"/>
    <s v="N"/>
    <s v="00 - N/A"/>
    <s v="10 - FONDO GENERAL"/>
    <s v="(blank)"/>
    <s v="02 - AZUA"/>
    <n v="30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1 - OBRAS EN EDIFICACIONES"/>
    <s v="N"/>
    <s v="00 - N/A"/>
    <s v="10 - FONDO GENERAL"/>
    <s v="(blank)"/>
    <s v="02 - AZUA"/>
    <n v="1580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30 - FONDOS PROPIOS"/>
    <s v="(blank)"/>
    <s v="01 - DISTRITO NACIONAL"/>
    <n v="9380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30 - FONDOS PROPIOS"/>
    <s v="(blank)"/>
    <s v="01 - DISTRITO NACIONAL"/>
    <n v="174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3 - EQUIPO E INSTRUMENTAL, CIENTÍFICO Y LABORATORIO"/>
    <s v="N"/>
    <s v="00 - N/A"/>
    <s v="30 - FONDOS PROPIOS"/>
    <s v="(blank)"/>
    <s v="01 - DISTRITO NACIONAL"/>
    <n v="1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30 - FONDOS PROPIOS"/>
    <s v="(blank)"/>
    <s v="01 - DISTRITO NACIONAL"/>
    <n v="1840663"/>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30 - FONDOS PROPIOS"/>
    <s v="(blank)"/>
    <s v="01 - DISTRITO NACIONAL"/>
    <n v="2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7 - ACTIVOS BIOLÓGICOS"/>
    <s v="N"/>
    <s v="00 - N/A"/>
    <s v="30 - FONDOS PROPIOS"/>
    <s v="(blank)"/>
    <s v="01 - DISTRITO NACIONAL"/>
    <n v="5217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30 - FONDOS PROPIOS"/>
    <s v="(blank)"/>
    <s v="01 - DISTRITO NACIONAL"/>
    <n v="1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1 - MOBILIARIO Y EQUIPO"/>
    <s v="N"/>
    <s v="00 - N/A"/>
    <s v="20 - FONDOS CON DESTINO ESPECÍFICO"/>
    <s v="(blank)"/>
    <s v="99 - MULTIPROVINCIAL"/>
    <n v="81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4 - VEHÍCULOS Y EQUIPO DE TRANSPORTE, TRACCIÓN Y ELEVACIÓN"/>
    <s v="N"/>
    <s v="00 - N/A"/>
    <s v="20 - FONDOS CON DESTINO ESPECÍFICO"/>
    <s v="(blank)"/>
    <s v="99 - MULTIPROVINCIAL"/>
    <n v="3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5 - MAQUINARIA, OTROS EQUIPOS Y HERRAMIENTAS"/>
    <s v="N"/>
    <s v="00 - N/A"/>
    <s v="20 - FONDOS CON DESTINO ESPECÍFICO"/>
    <s v="(blank)"/>
    <s v="99 - MULTIPROVINCIAL"/>
    <n v="4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6 - EQUIPOS DE DEFENSA Y SEGURIDAD"/>
    <s v="N"/>
    <s v="00 - N/A"/>
    <s v="20 - FONDOS CON DESTINO ESPECÍFICO"/>
    <s v="(blank)"/>
    <s v="99 - MULTIPROVINCIAL"/>
    <n v="10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8 - BIENES INTANGIBLES"/>
    <s v="N"/>
    <s v="00 - N/A"/>
    <s v="20 - FONDOS CON DESTINO ESPECÍFICO"/>
    <s v="(blank)"/>
    <s v="99 - MULTIPROVINCIAL"/>
    <n v="2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7 - OBRAS"/>
    <s v="2.7.1 - OBRAS EN EDIFICACIONES"/>
    <s v="N"/>
    <s v="00 - N/A"/>
    <s v="20 - FONDOS CON DESTINO ESPECÍFICO"/>
    <s v="(blank)"/>
    <s v="99 - MULTIPROVINCIAL"/>
    <n v="10000000"/>
    <n v="41273097.93"/>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10 - FONDO GENERAL"/>
    <s v="(blank)"/>
    <s v="01 - DISTRITO NACIONAL"/>
    <n v="5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30 - FONDOS PROPIOS"/>
    <s v="(blank)"/>
    <s v="01 - DISTRITO NACIONAL"/>
    <n v="1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10 - FONDO GENERAL"/>
    <s v="(blank)"/>
    <s v="01 - DISTRITO NACIONAL"/>
    <n v="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30 - FONDOS PROPIOS"/>
    <s v="(blank)"/>
    <s v="01 - DISTRITO NACIONAL"/>
    <n v="17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10 - FONDO GENERAL"/>
    <s v="(blank)"/>
    <s v="01 - DISTRITO NACIONAL"/>
    <n v="2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30 - FONDOS PROPIOS"/>
    <s v="(blank)"/>
    <s v="01 - DISTRITO NACIONAL"/>
    <n v="11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10 - FONDO GENERAL"/>
    <s v="(blank)"/>
    <s v="01 - DISTRITO NACIONAL"/>
    <n v="1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30 - FONDOS PROPIOS"/>
    <s v="(blank)"/>
    <s v="01 - DISTRITO NACIONAL"/>
    <n v="9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10 - FONDO GENERAL"/>
    <s v="(blank)"/>
    <s v="01 - DISTRITO NACIONAL"/>
    <n v="15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30 - FONDOS PROPIOS"/>
    <s v="(blank)"/>
    <s v="01 - DISTRITO NACIONAL"/>
    <n v="136605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1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9 - EDIFICIOS, ESTRUCTURAS, TIERRAS, TERRENOS Y OBJETOS DE VALOR"/>
    <s v="N"/>
    <s v="00 - N/A"/>
    <s v="30 - FONDOS PROPIOS"/>
    <s v="(blank)"/>
    <s v="01 - DISTRITO NACIONAL"/>
    <n v="30000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1 - MOBILIARIO Y EQUIPO"/>
    <s v="N"/>
    <s v="00 - N/A"/>
    <s v="10 - FONDO GENERAL"/>
    <s v="(blank)"/>
    <s v="99 - MULTIPROVINCIAL"/>
    <n v="4775045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2 - MOBILIARIO Y EQUIPO DE AUDIO, AUDIOVISUAL, RECREATIVO Y EDUCACIONAL"/>
    <s v="N"/>
    <s v="00 - N/A"/>
    <s v="10 - FONDO GENERAL"/>
    <s v="(blank)"/>
    <s v="99 - MULTIPROVINCIAL"/>
    <n v="7746484"/>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3 - EQUIPO E INSTRUMENTAL, CIENTÍFICO Y LABORATORIO"/>
    <s v="N"/>
    <s v="00 - N/A"/>
    <s v="10 - FONDO GENERAL"/>
    <s v="(blank)"/>
    <s v="99 - MULTIPROVINCIAL"/>
    <n v="6672917"/>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4 - VEHÍCULOS Y EQUIPO DE TRANSPORTE, TRACCIÓN Y ELEVACIÓN"/>
    <s v="N"/>
    <s v="00 - N/A"/>
    <s v="10 - FONDO GENERAL"/>
    <s v="(blank)"/>
    <s v="99 - MULTIPROVINCIAL"/>
    <n v="5250603"/>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5 - MAQUINARIA, OTROS EQUIPOS Y HERRAMIENTAS"/>
    <s v="N"/>
    <s v="00 - N/A"/>
    <s v="10 - FONDO GENERAL"/>
    <s v="(blank)"/>
    <s v="99 - MULTIPROVINCIAL"/>
    <n v="19774296"/>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6 - EQUIPOS DE DEFENSA Y SEGURIDAD"/>
    <s v="N"/>
    <s v="00 - N/A"/>
    <s v="10 - FONDO GENERAL"/>
    <s v="(blank)"/>
    <s v="99 - MULTIPROVINCIAL"/>
    <n v="43051"/>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7 - OBRAS"/>
    <s v="2.7.1 - OBRAS EN EDIFICACIONES"/>
    <s v="N"/>
    <s v="00 - N/A"/>
    <s v="10 - FONDO GENERAL"/>
    <s v="(blank)"/>
    <s v="99 - MULTIPROVINCIAL"/>
    <n v="114311609"/>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01 - DISTRITO NACIONAL"/>
    <n v="1178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01 - DISTRITO NACIONAL"/>
    <n v="2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01 - DISTRITO NACIONAL"/>
    <n v="925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8 - BIENES INTANGIBLES"/>
    <s v="N"/>
    <s v="00 - N/A"/>
    <s v="30 - FONDOS PROPIOS"/>
    <s v="(blank)"/>
    <s v="01 - DISTRITO NACIONAL"/>
    <n v="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N"/>
    <s v="00 - N/A"/>
    <s v="30 - FONDOS PROPIOS"/>
    <s v="(blank)"/>
    <s v="99 - MULTIPROVINCIAL"/>
    <n v="9425336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S"/>
    <s v="01 - MEJORAMIENTO DE LA CONECTIVIDAD PARA LA TRANSFORMACION DIGITAL EN LA REPUBLICA DOMINICANA"/>
    <s v="60 - CREDITO EXTERNO"/>
    <n v="14491"/>
    <s v="32 - SANTO DOMINGO"/>
    <n v="282370625"/>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2 - MOBILIARIO Y EQUIPO DE AUDIO, AUDIOVISUAL, RECREATIVO Y EDUCACIONAL"/>
    <s v="N"/>
    <s v="00 - N/A"/>
    <s v="30 - FONDOS PROPIOS"/>
    <s v="(blank)"/>
    <s v="99 - MULTIPROVINCIAL"/>
    <n v="2890637"/>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3 - EQUIPO E INSTRUMENTAL, CIENTÍFICO Y LABORATORIO"/>
    <s v="N"/>
    <s v="00 - N/A"/>
    <s v="30 - FONDOS PROPIOS"/>
    <s v="(blank)"/>
    <s v="99 - MULTIPROVINCIAL"/>
    <n v="745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4 - VEHÍCULOS Y EQUIPO DE TRANSPORTE, TRACCIÓN Y ELEVACIÓN"/>
    <s v="N"/>
    <s v="00 - N/A"/>
    <s v="30 - FONDOS PROPIOS"/>
    <s v="(blank)"/>
    <s v="99 - MULTIPROVINCIAL"/>
    <n v="684855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5 - MAQUINARIA, OTROS EQUIPOS Y HERRAMIENTAS"/>
    <s v="N"/>
    <s v="00 - N/A"/>
    <s v="30 - FONDOS PROPIOS"/>
    <s v="(blank)"/>
    <s v="99 - MULTIPROVINCIAL"/>
    <n v="40260756"/>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6 - EQUIPOS DE DEFENSA Y SEGURIDAD"/>
    <s v="N"/>
    <s v="00 - N/A"/>
    <s v="30 - FONDOS PROPIOS"/>
    <s v="(blank)"/>
    <s v="99 - MULTIPROVINCIAL"/>
    <n v="4650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8 - BIENES INTANGIBLES"/>
    <s v="N"/>
    <s v="00 - N/A"/>
    <s v="30 - FONDOS PROPIOS"/>
    <s v="(blank)"/>
    <s v="99 - MULTIPROVINCIAL"/>
    <n v="9256383"/>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9 - EDIFICIOS, ESTRUCTURAS, TIERRAS, TERRENOS Y OBJETOS DE VALOR"/>
    <s v="N"/>
    <s v="00 - N/A"/>
    <s v="30 - FONDOS PROPIOS"/>
    <s v="(blank)"/>
    <s v="99 - MULTIPROVINCIAL"/>
    <n v="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N"/>
    <s v="00 - N/A"/>
    <s v="10 - FONDO GENERAL"/>
    <s v="(blank)"/>
    <s v="99 - MULTIPROVINCIAL"/>
    <n v="18724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S"/>
    <s v="01 - FORTALECIMIENTO DE LAS CAPACIDADES DE EXPORTACIÓN DE FRUTAS Y VEGETALES EN LA RD"/>
    <s v="10 - FONDO GENERAL"/>
    <n v="14198"/>
    <s v="99 - MULTIPROVINCIAL"/>
    <n v="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N"/>
    <s v="00 - N/A"/>
    <s v="10 - FONDO GENERAL"/>
    <s v="(blank)"/>
    <s v="99 - MULTIPROVINCIAL"/>
    <n v="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0 - N/A"/>
    <s v="10 - FONDO GENERAL"/>
    <s v="(blank)"/>
    <s v="99 - MULTIPROVINCIAL"/>
    <n v="153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1 - FORTALECIMIENTO DE LAS CAPACIDADES DE EXPORTACIÓN DE FRUTAS Y VEGETALES EN LA RD"/>
    <s v="10 - FONDO GENERAL"/>
    <n v="14198"/>
    <s v="99 - MULTIPROVINCIAL"/>
    <n v="38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4 - VEHÍCULOS Y EQUIPO DE TRANSPORTE, TRACCIÓN Y ELEVACIÓN"/>
    <s v="N"/>
    <s v="00 - N/A"/>
    <s v="10 - FONDO GENERAL"/>
    <s v="(blank)"/>
    <s v="99 - MULTIPROVINCIAL"/>
    <n v="1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N"/>
    <s v="00 - N/A"/>
    <s v="10 - FONDO GENERAL"/>
    <s v="(blank)"/>
    <s v="99 - MULTIPROVINCIAL"/>
    <n v="627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0 - N/A"/>
    <s v="10 - FONDO GENERAL"/>
    <s v="(blank)"/>
    <s v="99 - MULTIPROVINCIAL"/>
    <n v="146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1 - FORTALECIMIENTO DE LAS CAPACIDADES DE EXPORTACIÓN DE FRUTAS Y VEGETALES EN LA RD"/>
    <s v="10 - FONDO GENERAL"/>
    <n v="14198"/>
    <s v="99 - MULTIPROVINCIAL"/>
    <n v="16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6 - EQUIPOS DE DEFENSA Y SEGURIDAD"/>
    <s v="N"/>
    <s v="00 - N/A"/>
    <s v="10 - FONDO GENERAL"/>
    <s v="(blank)"/>
    <s v="99 - MULTIPROVINCIAL"/>
    <n v="12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N"/>
    <s v="00 - N/A"/>
    <s v="10 - FONDO GENERAL"/>
    <s v="(blank)"/>
    <s v="99 - MULTIPROVINCIAL"/>
    <n v="30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S"/>
    <s v="00 - N/A"/>
    <s v="10 - FONDO GENERAL"/>
    <s v="(blank)"/>
    <s v="99 - MULTIPROVINCIAL"/>
    <n v="3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8 - BIENES INTANGIBLES"/>
    <s v="N"/>
    <s v="00 - N/A"/>
    <s v="10 - FONDO GENERAL"/>
    <s v="(blank)"/>
    <s v="99 - MULTIPROVINCIAL"/>
    <n v="117500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99 - MULTIPROVINCIAL"/>
    <n v="700000"/>
    <n v="23334.5"/>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32 - SANTO DOMINGO"/>
    <n v="55258"/>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32 - SANTO DOMINGO"/>
    <n v="148845"/>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32 - SANTO DOMINGO"/>
    <n v="120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32 - SANTO DOMINGO"/>
    <n v="2905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32 - SANTO DOMINGO"/>
    <n v="2382346"/>
    <n v="16756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32 - SANTO DOMINGO"/>
    <n v="3341989"/>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1 - MOBILIARIO Y EQUIPO"/>
    <s v="N"/>
    <s v="00 - N/A"/>
    <s v="10 - FONDO GENERAL"/>
    <s v="(blank)"/>
    <s v="32 - SANTO DOMINGO"/>
    <n v="42885"/>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32 - SANTO DOMINGO"/>
    <n v="60020"/>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3 - EQUIPO E INSTRUMENTAL, CIENTÍFICO Y LABORATORIO"/>
    <s v="N"/>
    <s v="00 - N/A"/>
    <s v="10 - FONDO GENERAL"/>
    <s v="(blank)"/>
    <s v="32 - SANTO DOMINGO"/>
    <n v="124750"/>
    <n v="83626"/>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5 - MAQUINARIA, OTROS EQUIPOS Y HERRAMIENTAS"/>
    <s v="N"/>
    <s v="00 - N/A"/>
    <s v="10 - FONDO GENERAL"/>
    <s v="(blank)"/>
    <s v="32 - SANTO DOMINGO"/>
    <n v="8308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32 - SANTO DOMINGO"/>
    <n v="1349837"/>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30 - FONDOS PROPIOS"/>
    <s v="(blank)"/>
    <s v="32 - SANTO DOMINGO"/>
    <n v="2606942"/>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32 - SANTO DOMINGO"/>
    <n v="57094"/>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30 - FONDOS PROPIOS"/>
    <s v="(blank)"/>
    <s v="32 - SANTO DOMINGO"/>
    <n v="1686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32 - SANTO DOMINGO"/>
    <n v="275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30 - FONDOS PROPIOS"/>
    <s v="(blank)"/>
    <s v="32 - SANTO DOMINGO"/>
    <n v="549675"/>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32 - SANTO DOMINGO"/>
    <n v="154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30 - FONDOS PROPIOS"/>
    <s v="(blank)"/>
    <s v="32 - SANTO DOMINGO"/>
    <n v="0"/>
    <n v="244496"/>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32 - SANTO DOMINGO"/>
    <n v="4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30 - FONDOS PROPIOS"/>
    <s v="(blank)"/>
    <s v="32 - SANTO DOMINGO"/>
    <n v="3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32 - SANTO DOMINGO"/>
    <n v="27412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11300000"/>
    <n v="164553.32"/>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99 - MULTIPROVINCIAL"/>
    <n v="1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15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8 - BIENES INTANGIBLES"/>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5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1 - MOBILIARIO Y EQUIPO"/>
    <s v="N"/>
    <s v="00 - N/A"/>
    <s v="10 - FONDO GENERAL"/>
    <s v="(blank)"/>
    <s v="99 - MULTIPROVINCIAL"/>
    <n v="5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1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3 - EQUIPO E INSTRUMENTAL, CIENTÍFICO Y LABORATORIO"/>
    <s v="N"/>
    <s v="00 - N/A"/>
    <s v="10 - FONDO GENERAL"/>
    <s v="(blank)"/>
    <s v="99 - MULTIPROVINCIAL"/>
    <n v="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4 - VEHÍCULOS Y EQUIPO DE TRANSPORTE, TRACCIÓN Y ELEVACIÓN"/>
    <s v="N"/>
    <s v="00 - N/A"/>
    <s v="10 - FONDO GENERAL"/>
    <s v="(blank)"/>
    <s v="99 - MULTIPROVINCIAL"/>
    <n v="421392"/>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7 - ACTIVOS BIOLÓGICOS"/>
    <s v="N"/>
    <s v="00 - N/A"/>
    <s v="10 - FONDO GENERAL"/>
    <s v="(blank)"/>
    <s v="99 - MULTIPROVINCIAL"/>
    <n v="2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7 - OBRAS"/>
    <s v="2.7.1 - OBRAS EN EDIFICACIONES"/>
    <s v="N"/>
    <s v="00 - N/A"/>
    <s v="10 - FONDO GENERAL"/>
    <s v="(blank)"/>
    <s v="99 - MULTIPROVINCIAL"/>
    <n v="160000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1 - MOBILIARIO Y EQUIPO"/>
    <s v="N"/>
    <s v="00 - N/A"/>
    <s v="30 - FONDOS PROPIOS"/>
    <s v="(blank)"/>
    <s v="99 - MULTIPROVINCIAL"/>
    <n v="1271000"/>
    <n v="596148.86"/>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10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6 - EQUIPOS DE DEFENSA Y SEGURIDAD"/>
    <s v="N"/>
    <s v="00 - N/A"/>
    <s v="30 - FONDOS PROPIOS"/>
    <s v="(blank)"/>
    <s v="99 - MULTIPROVINCIAL"/>
    <n v="1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8 - BIENES INTANGIBLES"/>
    <s v="N"/>
    <s v="00 - N/A"/>
    <s v="30 - FONDOS PROPIOS"/>
    <s v="(blank)"/>
    <s v="99 - MULTIPROVINCIAL"/>
    <n v="3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28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1 - MOBILIARIO Y EQUIPO"/>
    <s v="N"/>
    <s v="00 - N/A"/>
    <s v="30 - FONDOS PROPIOS"/>
    <s v="(blank)"/>
    <s v="99 - MULTIPROVINCIAL"/>
    <n v="542811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42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79559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2399426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6 - EQUIPOS DE DEFENSA Y SEGURIDAD"/>
    <s v="N"/>
    <s v="00 - N/A"/>
    <s v="30 - FONDOS PROPIOS"/>
    <s v="(blank)"/>
    <s v="99 - MULTIPROVINCIAL"/>
    <n v="546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8 - BIENES INTANGIBLES"/>
    <s v="N"/>
    <s v="00 - N/A"/>
    <s v="30 - FONDOS PROPIOS"/>
    <s v="(blank)"/>
    <s v="99 - MULTIPROVINCIAL"/>
    <n v="26201094"/>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7 - OBRAS"/>
    <s v="2.7.1 - OBRAS EN EDIFICACIONES"/>
    <s v="N"/>
    <s v="00 - N/A"/>
    <s v="30 - FONDOS PROPIOS"/>
    <s v="(blank)"/>
    <s v="99 - MULTIPROVINCIAL"/>
    <n v="200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20 - FONDOS CON DESTINO ESPECÍFICO"/>
    <s v="(blank)"/>
    <s v="99 - MULTIPROVINCIAL"/>
    <n v="3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30 - FONDOS PROPIOS"/>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20 - FONDOS CON DESTINO ESPECÍFICO"/>
    <s v="(blank)"/>
    <s v="99 - MULTIPROVINCIAL"/>
    <n v="2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10 - FONDO GENERAL"/>
    <s v="(blank)"/>
    <s v="99 - MULTIPROVINCIAL"/>
    <n v="50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30 - FONDOS PROPIOS"/>
    <s v="(blank)"/>
    <s v="99 - MULTIPROVINCIAL"/>
    <n v="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1 - MOBILIARIO Y EQUIPO"/>
    <s v="N"/>
    <s v="00 - N/A"/>
    <s v="30 - FONDOS PROPIOS"/>
    <s v="(blank)"/>
    <s v="99 - MULTIPROVINCIAL"/>
    <n v="40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4 - VEHÍCULOS Y EQUIPO DE TRANSPORTE, TRACCIÓN Y ELEVACIÓN"/>
    <s v="N"/>
    <s v="00 - N/A"/>
    <s v="30 - FONDOS PROPIOS"/>
    <s v="(blank)"/>
    <s v="99 - MULTIPROVINCIAL"/>
    <n v="16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5 - MAQUINARIA, OTROS EQUIPOS Y HERRAMIENTAS"/>
    <s v="N"/>
    <s v="00 - N/A"/>
    <s v="30 - FONDOS PROPIOS"/>
    <s v="(blank)"/>
    <s v="99 - MULTIPROVINCIAL"/>
    <n v="11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8 - BIENES INTANGIBLES"/>
    <s v="N"/>
    <s v="00 - N/A"/>
    <s v="30 - FONDOS PROPIOS"/>
    <s v="(blank)"/>
    <s v="99 - MULTIPROVINCIAL"/>
    <n v="8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9 - EDIFICIOS, ESTRUCTURAS, TIERRAS, TERRENOS Y OBJETOS DE VALOR"/>
    <s v="N"/>
    <s v="00 - N/A"/>
    <s v="30 - FONDOS PROPIOS"/>
    <s v="(blank)"/>
    <s v="99 - MULTIPROVINCIAL"/>
    <n v="8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7 - OBRAS"/>
    <s v="2.7.1 - OBRAS EN EDIFICACIONES"/>
    <s v="N"/>
    <s v="00 - N/A"/>
    <s v="30 - FONDOS PROPIOS"/>
    <s v="(blank)"/>
    <s v="99 - MULTIPROVINCIAL"/>
    <n v="4725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50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0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1 - MOBILIARIO Y EQUIPO"/>
    <s v="N"/>
    <s v="00 - N/A"/>
    <s v="10 - FONDO GENERAL"/>
    <s v="(blank)"/>
    <s v="99 - MULTIPROVINCIAL"/>
    <n v="50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8 - BIENES INTANGIBLES"/>
    <s v="N"/>
    <s v="00 - N/A"/>
    <s v="10 - FONDO GENERAL"/>
    <s v="(blank)"/>
    <s v="99 - MULTIPROVINCIAL"/>
    <n v="140000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1 - MOBILIARIO Y EQUIPO"/>
    <s v="N"/>
    <s v="00 - N/A"/>
    <s v="10 - FONDO GENERAL"/>
    <s v="(blank)"/>
    <s v="03 - BAHORUCO"/>
    <n v="20000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5 - MAQUINARIA, OTROS EQUIPOS Y HERRAMIENTAS"/>
    <s v="N"/>
    <s v="00 - N/A"/>
    <s v="10 - FONDO GENERAL"/>
    <s v="(blank)"/>
    <s v="03 - BAHORUCO"/>
    <n v="1079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195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100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5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1 - MOBILIARIO Y EQUIPO"/>
    <s v="N"/>
    <s v="00 - N/A"/>
    <s v="10 - FONDO GENERAL"/>
    <s v="(blank)"/>
    <s v="99 - MULTIPROVINCIAL"/>
    <n v="1500000"/>
    <n v="648545.39"/>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7 - OBRAS"/>
    <s v="2.7.1 - OBRAS EN EDIFICACIONES"/>
    <s v="N"/>
    <s v="00 - N/A"/>
    <s v="10 - FONDO GENERAL"/>
    <s v="(blank)"/>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10 - FONDO GENERAL"/>
    <s v="(blank)"/>
    <s v="99 - MULTIPROVINCIAL"/>
    <n v="27828"/>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30 - FONDOS PROPIOS"/>
    <s v="(blank)"/>
    <s v="99 - MULTIPROVINCIAL"/>
    <n v="421505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10 - FONDO GENERAL"/>
    <s v="(blank)"/>
    <s v="99 - MULTIPROVINCIAL"/>
    <n v="2052747"/>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30 - FONDOS PROPIOS"/>
    <s v="(blank)"/>
    <s v="99 - MULTIPROVINCIAL"/>
    <n v="8963532"/>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1 - MOBILIARIO Y EQUIPO"/>
    <s v="N"/>
    <s v="00 - N/A"/>
    <s v="30 - FONDOS PROPIOS"/>
    <s v="(blank)"/>
    <s v="99 - MULTIPROVINCIAL"/>
    <n v="3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2 - MOBILIARIO Y EQUIPO DE AUDIO, AUDIOVISUAL, RECREATIVO Y EDUCACIONAL"/>
    <s v="N"/>
    <s v="00 - N/A"/>
    <s v="30 - FONDOS PROPIOS"/>
    <s v="(blank)"/>
    <s v="99 - MULTIPROVINCIAL"/>
    <n v="10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4 - VEHÍCULOS Y EQUIPO DE TRANSPORTE, TRACCIÓN Y ELEVACIÓN"/>
    <s v="N"/>
    <s v="00 - N/A"/>
    <s v="30 - FONDOS PROPIOS"/>
    <s v="(blank)"/>
    <s v="99 - MULTIPROVINCIAL"/>
    <n v="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7 - OBRAS"/>
    <s v="2.7.1 - OBRAS EN EDIFICACIONES"/>
    <s v="N"/>
    <s v="00 - N/A"/>
    <s v="30 - FONDOS PROPIOS"/>
    <s v="(blank)"/>
    <s v="99 - MULTIPROVINCIAL"/>
    <n v="2000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751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30 - FONDOS PROPIOS"/>
    <s v="(blank)"/>
    <s v="99 - MULTIPROVINCIAL"/>
    <n v="131509957"/>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blank)"/>
    <s v="99 - MULTIPROVINCIAL"/>
    <n v="20094925"/>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144768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30 - FONDOS PROPIOS"/>
    <s v="(blank)"/>
    <s v="99 - MULTIPROVINCIAL"/>
    <n v="149670266"/>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4 - VEHÍCULOS Y EQUIPO DE TRANSPORTE, TRACCIÓN Y ELEVACIÓN"/>
    <s v="N"/>
    <s v="00 - N/A"/>
    <s v="30 - FONDOS PROPIOS"/>
    <s v="(blank)"/>
    <s v="99 - MULTIPROVINCIAL"/>
    <n v="156949949"/>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30 - FONDOS PROPIOS"/>
    <s v="(blank)"/>
    <s v="99 - MULTIPROVINCIAL"/>
    <n v="251736618"/>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30 - FONDOS PROPIOS"/>
    <s v="(blank)"/>
    <s v="99 - MULTIPROVINCIAL"/>
    <n v="40866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8 - BIENES INTANGIBLES"/>
    <s v="N"/>
    <s v="00 - N/A"/>
    <s v="30 - FONDOS PROPIOS"/>
    <s v="(blank)"/>
    <s v="99 - MULTIPROVINCIAL"/>
    <n v="597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9 - EDIFICIOS, ESTRUCTURAS, TIERRAS, TERRENOS Y OBJETOS DE VALOR"/>
    <s v="N"/>
    <s v="00 - N/A"/>
    <s v="30 - FONDOS PROPIOS"/>
    <s v="(blank)"/>
    <s v="99 - MULTIPROVINCIAL"/>
    <n v="480000"/>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1947989"/>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7 - OBRAS"/>
    <s v="2.7.1 - OBRAS EN EDIFICACIONES"/>
    <s v="N"/>
    <s v="00 - N/A"/>
    <s v="10 - FONDO GENERAL"/>
    <s v="(blank)"/>
    <s v="99 - MULTIPROVINCIAL"/>
    <n v="57572442"/>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90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6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5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1 - MOBILIARIO Y EQUIPO"/>
    <s v="N"/>
    <s v="00 - N/A"/>
    <s v="30 - FONDOS PROPIOS"/>
    <s v="(blank)"/>
    <s v="99 - MULTIPROVINCIAL"/>
    <n v="54789919"/>
    <n v="2540333.7399999998"/>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2 - MOBILIARIO Y EQUIPO DE AUDIO, AUDIOVISUAL, RECREATIVO Y EDUCACIONAL"/>
    <s v="N"/>
    <s v="00 - N/A"/>
    <s v="30 - FONDOS PROPIOS"/>
    <s v="(blank)"/>
    <s v="99 - MULTIPROVINCIAL"/>
    <n v="4580000"/>
    <n v="513637.48"/>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3 - EQUIPO E INSTRUMENTAL, CIENTÍFICO Y LABORATORIO"/>
    <s v="N"/>
    <s v="00 - N/A"/>
    <s v="30 - FONDOS PROPIOS"/>
    <s v="(blank)"/>
    <s v="99 - MULTIPROVINCIAL"/>
    <n v="261550"/>
    <n v="136387.94"/>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4 - VEHÍCULOS Y EQUIPO DE TRANSPORTE, TRACCIÓN Y ELEVACIÓN"/>
    <s v="N"/>
    <s v="00 - N/A"/>
    <s v="30 - FONDOS PROPIOS"/>
    <s v="(blank)"/>
    <s v="99 - MULTIPROVINCIAL"/>
    <n v="6497094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5 - MAQUINARIA, OTROS EQUIPOS Y HERRAMIENTAS"/>
    <s v="N"/>
    <s v="00 - N/A"/>
    <s v="30 - FONDOS PROPIOS"/>
    <s v="(blank)"/>
    <s v="99 - MULTIPROVINCIAL"/>
    <n v="1235818214"/>
    <n v="1810127.5499999998"/>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6 - EQUIPOS DE DEFENSA Y SEGURIDAD"/>
    <s v="N"/>
    <s v="00 - N/A"/>
    <s v="30 - FONDOS PROPIOS"/>
    <s v="(blank)"/>
    <s v="99 - MULTIPROVINCIAL"/>
    <n v="1000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2821925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7 - OBRAS"/>
    <s v="2.7.1 - OBRAS EN EDIFICACIONES"/>
    <s v="N"/>
    <s v="00 - N/A"/>
    <s v="30 - FONDOS PROPIOS"/>
    <s v="(blank)"/>
    <s v="99 - MULTIPROVINCIAL"/>
    <n v="10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10 - FONDO GENERAL"/>
    <s v="(blank)"/>
    <s v="99 - MULTIPROVINCIAL"/>
    <n v="10215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30 - FONDOS PROPIOS"/>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2 - MOBILIARIO Y EQUIPO DE AUDIO, AUDIOVISUAL, RECREATIVO Y EDUCACIONAL"/>
    <s v="N"/>
    <s v="00 - N/A"/>
    <s v="10 - FONDO GENERAL"/>
    <s v="(blank)"/>
    <s v="99 - MULTIPROVINCIAL"/>
    <n v="17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4 - VEHÍCULOS Y EQUIPO DE TRANSPORTE, TRACCIÓN Y ELEVACIÓN"/>
    <s v="N"/>
    <s v="00 - N/A"/>
    <s v="10 - FONDO GENERAL"/>
    <s v="(blank)"/>
    <s v="99 - MULTIPROVINCIAL"/>
    <n v="18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10 - FONDO GENERAL"/>
    <s v="(blank)"/>
    <s v="99 - MULTIPROVINCIAL"/>
    <n v="163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10 - FONDO GENERAL"/>
    <s v="(blank)"/>
    <s v="99 - MULTIPROVINCIAL"/>
    <n v="3500000"/>
    <n v="0"/>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975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628000"/>
    <n v="167411.99"/>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05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447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120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1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9 - EDIFICIOS, ESTRUCTURAS, TIERRAS, TERRENOS Y OBJETOS DE VALOR"/>
    <s v="S"/>
    <s v="02 - HABILITACIÓN DE INMUEBLE PARA ARCHIVO REGIONAL CIBAO NORDESTE EN SAN FRANCISCO DE MACORIS"/>
    <s v="10 - FONDO GENERAL"/>
    <n v="14633"/>
    <s v="13 - LA VEGA"/>
    <n v="9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S"/>
    <s v="02 - HABILITACIÓN DE INMUEBLE PARA ARCHIVO REGIONAL CIBAO NORDESTE EN SAN FRANCISCO DE MACORIS"/>
    <s v="10 - FONDO GENERAL"/>
    <n v="14633"/>
    <s v="13 - LA VEGA"/>
    <n v="100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1 - MOBILIARIO Y EQUIPO"/>
    <s v="N"/>
    <s v="00 - N/A"/>
    <s v="10 - FONDO GENERAL"/>
    <s v="(blank)"/>
    <s v="99 - MULTIPROVINCIAL"/>
    <n v="658193"/>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712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8 - BIENES INTANGIBLES"/>
    <s v="N"/>
    <s v="00 - N/A"/>
    <s v="10 - FONDO GENERAL"/>
    <s v="(blank)"/>
    <s v="99 - MULTIPROVINCIAL"/>
    <n v="7327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7 - OBRAS"/>
    <s v="2.7.1 - OBRAS EN EDIFICACIONES"/>
    <s v="N"/>
    <s v="00 - N/A"/>
    <s v="70 - DONACION EXTERNA"/>
    <s v="(blank)"/>
    <s v="99 - MULTIPROVINCIAL"/>
    <n v="209825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80000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00000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70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25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5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30 - FONDOS PROPIOS"/>
    <s v="(blank)"/>
    <s v="99 - MULTIPROVINCIAL"/>
    <n v="170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1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175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30 - FONDOS PROPIOS"/>
    <s v="(blank)"/>
    <s v="99 - MULTIPROVINCIAL"/>
    <n v="300000"/>
    <n v="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9800000"/>
    <n v="1021677.6"/>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1 - MOBILIARIO Y EQUIPO"/>
    <s v="N"/>
    <s v="00 - N/A"/>
    <s v="10 - FONDO GENERAL"/>
    <s v="(blank)"/>
    <s v="99 - MULTIPROVINCIAL"/>
    <n v="1179303"/>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2 - MOBILIARIO Y EQUIPO DE AUDIO, AUDIOVISUAL, RECREATIVO Y EDUCACIONAL"/>
    <s v="N"/>
    <s v="00 - N/A"/>
    <s v="10 - FONDO GENERAL"/>
    <s v="(blank)"/>
    <s v="99 - MULTIPROVINCIAL"/>
    <n v="97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3 - EQUIPO E INSTRUMENTAL, CIENTÍFICO Y LABORATORIO"/>
    <s v="N"/>
    <s v="00 - N/A"/>
    <s v="10 - FONDO GENERAL"/>
    <s v="(blank)"/>
    <s v="99 - MULTIPROVINCIAL"/>
    <n v="1513135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4 - VEHÍCULOS Y EQUIPO DE TRANSPORTE, TRACCIÓN Y ELEVACIÓN"/>
    <s v="N"/>
    <s v="00 - N/A"/>
    <s v="10 - FONDO GENERAL"/>
    <s v="(blank)"/>
    <s v="99 - MULTIPROVINCIAL"/>
    <n v="550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5 - MAQUINARIA, OTROS EQUIPOS Y HERRAMIENTAS"/>
    <s v="N"/>
    <s v="00 - N/A"/>
    <s v="10 - FONDO GENERAL"/>
    <s v="(blank)"/>
    <s v="99 - MULTIPROVINCIAL"/>
    <n v="1157731"/>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8 - BIENES INTANGIBLES"/>
    <s v="N"/>
    <s v="00 - N/A"/>
    <s v="10 - FONDO GENERAL"/>
    <s v="(blank)"/>
    <s v="99 - MULTIPROVINCIAL"/>
    <n v="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9 - EDIFICIOS, ESTRUCTURAS, TIERRAS, TERRENOS Y OBJETOS DE VALOR"/>
    <s v="N"/>
    <s v="00 - N/A"/>
    <s v="10 - FONDO GENERAL"/>
    <s v="(blank)"/>
    <s v="99 - MULTIPROVINCIAL"/>
    <n v="7000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1 - MOBILIARIO Y EQUIPO"/>
    <s v="N"/>
    <s v="00 - N/A"/>
    <s v="10 - FONDO GENERAL"/>
    <s v="(blank)"/>
    <s v="99 - MULTIPROVINCIAL"/>
    <n v="812997"/>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1 - MOBILIARIO Y EQUIPO"/>
    <s v="N"/>
    <s v="00 - N/A"/>
    <s v="10 - FONDO GENERAL"/>
    <s v="(blank)"/>
    <s v="99 - MULTIPROVINCIAL"/>
    <n v="150000"/>
    <n v="40694.660000000003"/>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8 - BIENES INTANGIBLES"/>
    <s v="N"/>
    <s v="00 - N/A"/>
    <s v="10 - FONDO GENERAL"/>
    <s v="(blank)"/>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3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3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9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295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7 - OBRAS"/>
    <s v="2.7.1 - OBRAS EN EDIFICACIONES"/>
    <s v="N"/>
    <s v="00 - N/A"/>
    <s v="10 - FONDO GENERAL"/>
    <s v="(blank)"/>
    <s v="99 - MULTIPROVINCIAL"/>
    <n v="1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1 - MOBILIARIO Y EQUIPO"/>
    <s v="N"/>
    <s v="00 - N/A"/>
    <s v="60 - CREDITO EXTERNO"/>
    <s v="(blank)"/>
    <s v="99 - MULTIPROVINCIAL"/>
    <n v="32616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2 - MOBILIARIO Y EQUIPO DE AUDIO, AUDIOVISUAL, RECREATIVO Y EDUCACIONAL"/>
    <s v="N"/>
    <s v="00 - N/A"/>
    <s v="60 - CREDITO EXTERNO"/>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60 - CREDITO EXTERNO"/>
    <s v="(blank)"/>
    <s v="99 - MULTIPROVINCIAL"/>
    <n v="49915601"/>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1 - MOBILIARIO Y EQUIPO"/>
    <s v="N"/>
    <s v="00 - N/A"/>
    <s v="60 - CREDITO EXTERNO"/>
    <s v="(blank)"/>
    <s v="99 - MULTIPROVINCIAL"/>
    <n v="416070"/>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3 - EQUIPO E INSTRUMENTAL, CIENTÍFICO Y LABORATORIO"/>
    <s v="N"/>
    <s v="00 - N/A"/>
    <s v="60 - CREDITO EXTERNO"/>
    <s v="(blank)"/>
    <s v="99 - MULTIPROVINCIAL"/>
    <n v="905616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60 - CREDITO EXTERNO"/>
    <s v="(blank)"/>
    <s v="99 - MULTIPROVINCIAL"/>
    <n v="3659738"/>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5861838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60 - CREDITO EXTERNO"/>
    <s v="(blank)"/>
    <s v="99 - MULTIPROVINCIAL"/>
    <n v="855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60 - CREDITO EXTERNO"/>
    <s v="(blank)"/>
    <s v="99 - MULTIPROVINCIAL"/>
    <n v="123799991"/>
    <n v="890000.06"/>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2 - MOBILIARIO Y EQUIPO DE AUDIO, AUDIOVISUAL, RECREATIVO Y EDUCACIONAL"/>
    <s v="N"/>
    <s v="00 - N/A"/>
    <s v="60 - CREDITO EXTERNO"/>
    <s v="(blank)"/>
    <s v="99 - MULTIPROVINCIAL"/>
    <n v="19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60 - CREDITO EXTERNO"/>
    <s v="(blank)"/>
    <s v="99 - MULTIPROVINCIAL"/>
    <n v="284000000"/>
    <n v="10203687.15"/>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4 - VEHÍCULOS Y EQUIPO DE TRANSPORTE, TRACCIÓN Y ELEVACIÓN"/>
    <s v="N"/>
    <s v="00 - N/A"/>
    <s v="60 - CREDITO EXTERNO"/>
    <s v="(blank)"/>
    <s v="99 - MULTIPROVINCIAL"/>
    <n v="211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5 - MAQUINARIA, OTROS EQUIPOS Y HERRAMIENTAS"/>
    <s v="N"/>
    <s v="00 - N/A"/>
    <s v="60 - CREDITO EXTERNO"/>
    <s v="(blank)"/>
    <s v="99 - MULTIPROVINCIAL"/>
    <n v="46000000"/>
    <n v="13038910.640000001"/>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6 - EQUIPOS DE DEFENSA Y SEGURIDAD"/>
    <s v="N"/>
    <s v="00 - N/A"/>
    <s v="60 - CREDITO EXTERNO"/>
    <s v="(blank)"/>
    <s v="99 - MULTIPROVINCIAL"/>
    <n v="7000000"/>
    <n v="96878"/>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10 - FONDO GENERAL"/>
    <s v="(blank)"/>
    <s v="99 - MULTIPROVINCIAL"/>
    <n v="0"/>
    <n v="98649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60 - CREDITO EXTERNO"/>
    <s v="(blank)"/>
    <s v="99 - MULTIPROVINCIAL"/>
    <n v="127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9 - EDIFICIOS, ESTRUCTURAS, TIERRAS, TERRENOS Y OBJETOS DE VALOR"/>
    <s v="N"/>
    <s v="00 - N/A"/>
    <s v="60 - CREDITO EXTERNO"/>
    <s v="(blank)"/>
    <s v="99 - MULTIPROVINCIAL"/>
    <n v="35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60 - CREDITO EXTERNO"/>
    <s v="(blank)"/>
    <s v="99 - MULTIPROVINCIAL"/>
    <n v="1000000000"/>
    <n v="248097809.27000001"/>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1 - MOBILIARIO Y EQUIPO"/>
    <s v="N"/>
    <s v="00 - N/A"/>
    <s v="30 - FONDOS PROPIOS"/>
    <s v="(blank)"/>
    <s v="32 - SANTO DOMINGO"/>
    <n v="3000000"/>
    <n v="126779.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2 - MOBILIARIO Y EQUIPO DE AUDIO, AUDIOVISUAL, RECREATIVO Y EDUCACIONAL"/>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3 - EQUIPO E INSTRUMENTAL, CIENTÍFICO Y LABORATORIO"/>
    <s v="N"/>
    <s v="00 - N/A"/>
    <s v="30 - FONDOS PROPIOS"/>
    <s v="(blank)"/>
    <s v="32 - SANTO DOMINGO"/>
    <n v="6000000"/>
    <n v="12980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4 - VEHÍCULOS Y EQUIPO DE TRANSPORTE, TRACCIÓN Y ELEVACIÓN"/>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5 - MAQUINARIA, OTROS EQUIPOS Y HERRAMIENTAS"/>
    <s v="N"/>
    <s v="00 - N/A"/>
    <s v="30 - FONDOS PROPIOS"/>
    <s v="(blank)"/>
    <s v="32 - SANTO DOMINGO"/>
    <n v="5000000"/>
    <n v="42800.7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6 - EQUIPOS DE DEFENSA Y SEGURIDAD"/>
    <s v="N"/>
    <s v="00 - N/A"/>
    <s v="30 - FONDOS PROPIOS"/>
    <s v="(blank)"/>
    <s v="32 - SANTO DOMINGO"/>
    <n v="0"/>
    <n v="85078"/>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8 - BIENES INTANGIBLES"/>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30 - FONDOS PROPIOS"/>
    <s v="(blank)"/>
    <s v="32 - SANTO DOMINGO"/>
    <n v="13125000"/>
    <n v="1219512"/>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2 - MOBILIARIO Y EQUIPO DE AUDIO, AUDIOVISUAL, RECREATIVO Y EDUCACIONAL"/>
    <s v="N"/>
    <s v="00 - N/A"/>
    <s v="30 - FONDOS PROPIOS"/>
    <s v="(blank)"/>
    <s v="32 - SANTO DOMINGO"/>
    <n v="8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3 - EQUIPO E INSTRUMENTAL, CIENTÍFICO Y LABORATORIO"/>
    <s v="N"/>
    <s v="00 - N/A"/>
    <s v="30 - FONDOS PROPIOS"/>
    <s v="(blank)"/>
    <s v="32 - SANTO DOMINGO"/>
    <n v="7400000"/>
    <n v="2795354.39"/>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4 - VEHÍCULOS Y EQUIPO DE TRANSPORTE, TRACCIÓN Y ELEVACIÓN"/>
    <s v="N"/>
    <s v="00 - N/A"/>
    <s v="30 - FONDOS PROPIOS"/>
    <s v="(blank)"/>
    <s v="32 - SANTO DOMINGO"/>
    <n v="3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5 - MAQUINARIA, OTROS EQUIPOS Y HERRAMIENTAS"/>
    <s v="N"/>
    <s v="00 - N/A"/>
    <s v="30 - FONDOS PROPIOS"/>
    <s v="(blank)"/>
    <s v="32 - SANTO DOMINGO"/>
    <n v="7800000"/>
    <n v="497665"/>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6 - EQUIPOS DE DEFENSA Y SEGURIDAD"/>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8 - BIENES INTANGIBLES"/>
    <s v="N"/>
    <s v="00 - N/A"/>
    <s v="30 - FONDOS PROPIOS"/>
    <s v="(blank)"/>
    <s v="32 - SANTO DOMINGO"/>
    <n v="570000"/>
    <n v="11100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9 - EDIFICIOS, ESTRUCTURAS, TIERRAS, TERRENOS Y OBJETOS DE VALOR"/>
    <s v="N"/>
    <s v="00 - N/A"/>
    <s v="30 - FONDOS PROPIOS"/>
    <s v="(blank)"/>
    <s v="32 - SANTO DOMINGO"/>
    <n v="35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1 - MOBILIARIO Y EQUIPO"/>
    <s v="N"/>
    <s v="00 - N/A"/>
    <s v="30 - FONDOS PROPIOS"/>
    <s v="(blank)"/>
    <s v="99 - MULTIPROVINCIAL"/>
    <n v="3650000"/>
    <n v="9971"/>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3 - EQUIPO E INSTRUMENTAL, CIENTÍFICO Y LABORATORIO"/>
    <s v="N"/>
    <s v="00 - N/A"/>
    <s v="30 - FONDOS PROPIOS"/>
    <s v="(blank)"/>
    <s v="99 - MULTIPROVINCIAL"/>
    <n v="8000000"/>
    <n v="1488821.51"/>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4 - VEHÍCULOS Y EQUIPO DE TRANSPORTE, TRACCIÓN Y ELEVACIÓN"/>
    <s v="N"/>
    <s v="00 - N/A"/>
    <s v="30 - FONDOS PROPIOS"/>
    <s v="(blank)"/>
    <s v="99 - MULTIPROVINCIAL"/>
    <n v="1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5 - MAQUINARIA, OTROS EQUIPOS Y HERRAMIENTAS"/>
    <s v="N"/>
    <s v="00 - N/A"/>
    <s v="30 - FONDOS PROPIOS"/>
    <s v="(blank)"/>
    <s v="99 - MULTIPROVINCIAL"/>
    <n v="2700000"/>
    <n v="11509.720000000001"/>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8 - BIENES INTANGIBLES"/>
    <s v="N"/>
    <s v="00 - N/A"/>
    <s v="30 - FONDOS PROPIOS"/>
    <s v="(blank)"/>
    <s v="99 - MULTIPROVINCIAL"/>
    <n v="1877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1 - MOBILIARIO Y EQUIPO"/>
    <s v="N"/>
    <s v="00 - N/A"/>
    <s v="30 - FONDOS PROPIOS"/>
    <s v="(blank)"/>
    <s v="32 - SANTO DOMINGO"/>
    <n v="6910000"/>
    <n v="312298.8"/>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2 - MOBILIARIO Y EQUIPO DE AUDIO, AUDIOVISUAL, RECREATIVO Y EDUCACIONAL"/>
    <s v="N"/>
    <s v="00 - N/A"/>
    <s v="30 - FONDOS PROPIOS"/>
    <s v="(blank)"/>
    <s v="32 - SANTO DOMINGO"/>
    <n v="96118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3 - EQUIPO E INSTRUMENTAL, CIENTÍFICO Y LABORATORIO"/>
    <s v="N"/>
    <s v="00 - N/A"/>
    <s v="30 - FONDOS PROPIOS"/>
    <s v="(blank)"/>
    <s v="32 - SANTO DOMINGO"/>
    <n v="24500000"/>
    <n v="1095202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4 - VEHÍCULOS Y EQUIPO DE TRANSPORTE, TRACCIÓN Y ELEVACIÓN"/>
    <s v="N"/>
    <s v="00 - N/A"/>
    <s v="30 - FONDOS PROPIOS"/>
    <s v="(blank)"/>
    <s v="32 - SANTO DOMINGO"/>
    <n v="180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5 - MAQUINARIA, OTROS EQUIPOS Y HERRAMIENTAS"/>
    <s v="N"/>
    <s v="00 - N/A"/>
    <s v="30 - FONDOS PROPIOS"/>
    <s v="(blank)"/>
    <s v="32 - SANTO DOMINGO"/>
    <n v="8005000"/>
    <n v="42008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6 - EQUIPOS DE DEFENSA Y SEGURIDAD"/>
    <s v="N"/>
    <s v="00 - N/A"/>
    <s v="30 - FONDOS PROPIOS"/>
    <s v="(blank)"/>
    <s v="32 - SANTO DOMINGO"/>
    <n v="41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8 - BIENES INTANGIBLES"/>
    <s v="N"/>
    <s v="00 - N/A"/>
    <s v="30 - FONDOS PROPIOS"/>
    <s v="(blank)"/>
    <s v="32 - SANTO DOMINGO"/>
    <n v="215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9 - EDIFICIOS, ESTRUCTURAS, TIERRAS, TERRENOS Y OBJETOS DE VALOR"/>
    <s v="N"/>
    <s v="00 - N/A"/>
    <s v="30 - FONDOS PROPIOS"/>
    <s v="(blank)"/>
    <s v="32 - SANTO DOMINGO"/>
    <n v="7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1 - MOBILIARIO Y EQUIPO"/>
    <s v="N"/>
    <s v="00 - N/A"/>
    <s v="30 - FONDOS PROPIOS"/>
    <s v="(blank)"/>
    <s v="99 - MULTIPROVINCIAL"/>
    <n v="6725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3 - EQUIPO E INSTRUMENTAL, CIENTÍFICO Y LABORATORIO"/>
    <s v="N"/>
    <s v="00 - N/A"/>
    <s v="30 - FONDOS PROPIOS"/>
    <s v="(blank)"/>
    <s v="99 - MULTIPROVINCIAL"/>
    <n v="172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5 - MAQUINARIA, OTROS EQUIPOS Y HERRAMIENTAS"/>
    <s v="N"/>
    <s v="00 - N/A"/>
    <s v="30 - FONDOS PROPIOS"/>
    <s v="(blank)"/>
    <s v="99 - MULTIPROVINCIAL"/>
    <n v="1739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8 - BIENES INTANGIBLES"/>
    <s v="N"/>
    <s v="00 - N/A"/>
    <s v="30 - FONDOS PROPIOS"/>
    <s v="(blank)"/>
    <s v="99 - MULTIPROVINCIAL"/>
    <n v="4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7 - OBRAS"/>
    <s v="2.7.1 - OBRAS EN EDIFICACIONES"/>
    <s v="N"/>
    <s v="00 - N/A"/>
    <s v="30 - FONDOS PROPIOS"/>
    <s v="(blank)"/>
    <s v="99 - MULTIPROVINCIAL"/>
    <n v="10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1 - MOBILIARIO Y EQUIPO"/>
    <s v="N"/>
    <s v="00 - N/A"/>
    <s v="30 - FONDOS PROPIOS"/>
    <s v="(blank)"/>
    <s v="32 - SANTO DOMINGO"/>
    <n v="6273647"/>
    <n v="267526.15000000002"/>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2 - MOBILIARIO Y EQUIPO DE AUDIO, AUDIOVISUAL, RECREATIVO Y EDUCACIONAL"/>
    <s v="N"/>
    <s v="00 - N/A"/>
    <s v="30 - FONDOS PROPIOS"/>
    <s v="(blank)"/>
    <s v="32 - SANTO DOMINGO"/>
    <n v="5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3 - EQUIPO E INSTRUMENTAL, CIENTÍFICO Y LABORATORIO"/>
    <s v="N"/>
    <s v="00 - N/A"/>
    <s v="30 - FONDOS PROPIOS"/>
    <s v="(blank)"/>
    <s v="32 - SANTO DOMINGO"/>
    <n v="32480775"/>
    <n v="5314297.4099999992"/>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5 - MAQUINARIA, OTROS EQUIPOS Y HERRAMIENTAS"/>
    <s v="N"/>
    <s v="00 - N/A"/>
    <s v="30 - FONDOS PROPIOS"/>
    <s v="(blank)"/>
    <s v="32 - SANTO DOMINGO"/>
    <n v="8191022"/>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6 - EQUIPOS DE DEFENSA Y SEGURIDAD"/>
    <s v="N"/>
    <s v="00 - N/A"/>
    <s v="30 - FONDOS PROPIOS"/>
    <s v="(blank)"/>
    <s v="32 - SANTO DOMINGO"/>
    <n v="1208882"/>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8 - BIENES INTANGIBLES"/>
    <s v="N"/>
    <s v="00 - N/A"/>
    <s v="30 - FONDOS PROPIOS"/>
    <s v="(blank)"/>
    <s v="32 - SANTO DOMINGO"/>
    <n v="12000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1 - MOBILIARIO Y EQUIPO"/>
    <s v="N"/>
    <s v="00 - N/A"/>
    <s v="30 - FONDOS PROPIOS"/>
    <s v="(blank)"/>
    <s v="32 - SANTO DOMINGO"/>
    <n v="4142100"/>
    <n v="165164.99"/>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2 - MOBILIARIO Y EQUIPO DE AUDIO, AUDIOVISUAL, RECREATIVO Y EDUCACIONAL"/>
    <s v="N"/>
    <s v="00 - N/A"/>
    <s v="30 - FONDOS PROPIOS"/>
    <s v="(blank)"/>
    <s v="32 - SANTO DOMINGO"/>
    <n v="704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3 - EQUIPO E INSTRUMENTAL, CIENTÍFICO Y LABORATORIO"/>
    <s v="N"/>
    <s v="00 - N/A"/>
    <s v="30 - FONDOS PROPIOS"/>
    <s v="(blank)"/>
    <s v="32 - SANTO DOMINGO"/>
    <n v="18268885"/>
    <n v="131511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4 - VEHÍCULOS Y EQUIPO DE TRANSPORTE, TRACCIÓN Y ELEVACIÓN"/>
    <s v="N"/>
    <s v="00 - N/A"/>
    <s v="30 - FONDOS PROPIOS"/>
    <s v="(blank)"/>
    <s v="32 - SANTO DOMINGO"/>
    <n v="270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5 - MAQUINARIA, OTROS EQUIPOS Y HERRAMIENTAS"/>
    <s v="N"/>
    <s v="00 - N/A"/>
    <s v="30 - FONDOS PROPIOS"/>
    <s v="(blank)"/>
    <s v="32 - SANTO DOMINGO"/>
    <n v="504386"/>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6 - EQUIPOS DE DEFENSA Y SEGURIDAD"/>
    <s v="N"/>
    <s v="00 - N/A"/>
    <s v="30 - FONDOS PROPIOS"/>
    <s v="(blank)"/>
    <s v="32 - SANTO DOMINGO"/>
    <n v="1488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1 - MOBILIARIO Y EQUIPO"/>
    <s v="N"/>
    <s v="00 - N/A"/>
    <s v="30 - FONDOS PROPIOS"/>
    <s v="(blank)"/>
    <s v="99 - MULTIPROVINCIAL"/>
    <n v="93822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2 - MOBILIARIO Y EQUIPO DE AUDIO, AUDIOVISUAL, RECREATIVO Y EDUCACIONAL"/>
    <s v="N"/>
    <s v="00 - N/A"/>
    <s v="30 - FONDOS PROPIOS"/>
    <s v="(blank)"/>
    <s v="99 - MULTIPROVINCIAL"/>
    <n v="116853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30 - FONDOS PROPIOS"/>
    <s v="(blank)"/>
    <s v="99 - MULTIPROVINCIAL"/>
    <n v="5100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4 - VEHÍCULOS Y EQUIPO DE TRANSPORTE, TRACCIÓN Y ELEVACIÓN"/>
    <s v="N"/>
    <s v="00 - N/A"/>
    <s v="30 - FONDOS PROPIOS"/>
    <s v="(blank)"/>
    <s v="99 - MULTIPROVINCIAL"/>
    <n v="372734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5 - MAQUINARIA, OTROS EQUIPOS Y HERRAMIENTAS"/>
    <s v="N"/>
    <s v="00 - N/A"/>
    <s v="30 - FONDOS PROPIOS"/>
    <s v="(blank)"/>
    <s v="99 - MULTIPROVINCIAL"/>
    <n v="6150000"/>
    <n v="18880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6 - EQUIPOS DE DEFENSA Y SEGURIDAD"/>
    <s v="N"/>
    <s v="00 - N/A"/>
    <s v="30 - FONDOS PROPIOS"/>
    <s v="(blank)"/>
    <s v="99 - MULTIPROVINCIAL"/>
    <n v="60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8 - BIENES INTANGIBLES"/>
    <s v="N"/>
    <s v="00 - N/A"/>
    <s v="30 - FONDOS PROPIOS"/>
    <s v="(blank)"/>
    <s v="99 - MULTIPROVINCIAL"/>
    <n v="10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1 - MOBILIARIO Y EQUIPO"/>
    <s v="N"/>
    <s v="00 - N/A"/>
    <s v="30 - FONDOS PROPIOS"/>
    <s v="(blank)"/>
    <s v="99 - MULTIPROVINCIAL"/>
    <n v="174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2 - MOBILIARIO Y EQUIPO DE AUDIO, AUDIOVISUAL, RECREATIVO Y EDUCACIONAL"/>
    <s v="N"/>
    <s v="00 - N/A"/>
    <s v="30 - FONDOS PROPIOS"/>
    <s v="(blank)"/>
    <s v="99 - MULTIPROVINCIAL"/>
    <n v="1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30 - FONDOS PROPIOS"/>
    <s v="(blank)"/>
    <s v="99 - MULTIPROVINCIAL"/>
    <n v="5080000"/>
    <n v="2727525"/>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5 - MAQUINARIA, OTROS EQUIPOS Y HERRAMIENTAS"/>
    <s v="N"/>
    <s v="00 - N/A"/>
    <s v="30 - FONDOS PROPIOS"/>
    <s v="(blank)"/>
    <s v="99 - MULTIPROVINCIAL"/>
    <n v="5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6 - EQUIPOS DE DEFENSA Y SEGURIDAD"/>
    <s v="N"/>
    <s v="00 - N/A"/>
    <s v="30 - FONDOS PROPIOS"/>
    <s v="(blank)"/>
    <s v="99 - MULTIPROVINCIAL"/>
    <n v="2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8 - BIENES INTANGIBLES"/>
    <s v="N"/>
    <s v="00 - N/A"/>
    <s v="30 - FONDOS PROPIOS"/>
    <s v="(blank)"/>
    <s v="99 - MULTIPROVINCIAL"/>
    <n v="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30 - FONDOS PROPIOS"/>
    <s v="(blank)"/>
    <s v="99 - MULTIPROVINCIAL"/>
    <n v="5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30 - FONDOS PROPIOS"/>
    <s v="(blank)"/>
    <s v="99 - MULTIPROVINCIAL"/>
    <n v="1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3 - EQUIPO E INSTRUMENTAL, CIENTÍFICO Y LABORATORIO"/>
    <s v="N"/>
    <s v="00 - N/A"/>
    <s v="30 - FONDOS PROPIOS"/>
    <s v="(blank)"/>
    <s v="99 - MULTIPROVINCIAL"/>
    <n v="3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4 - VEHÍCULOS Y EQUIPO DE TRANSPORTE, TRACCIÓN Y ELEVACIÓN"/>
    <s v="N"/>
    <s v="00 - N/A"/>
    <s v="30 - FONDOS PROPIOS"/>
    <s v="(blank)"/>
    <s v="99 - MULTIPROVINCIAL"/>
    <n v="1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30 - FONDOS PROPIOS"/>
    <s v="(blank)"/>
    <s v="99 - MULTIPROVINCIAL"/>
    <n v="6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6 - EQUIPOS DE DEFENSA Y SEGURIDAD"/>
    <s v="N"/>
    <s v="00 - N/A"/>
    <s v="30 - FONDOS PROPIOS"/>
    <s v="(blank)"/>
    <s v="99 - MULTIPROVINCIAL"/>
    <n v="275000"/>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1 - MOBILIARIO Y EQUIPO"/>
    <s v="N"/>
    <s v="00 - N/A"/>
    <s v="60 - CREDITO EXTERNO"/>
    <s v="(blank)"/>
    <s v="99 - MULTIPROVINCIAL"/>
    <n v="49225"/>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3 - EQUIPO E INSTRUMENTAL, CIENTÍFICO Y LABORATORIO"/>
    <s v="N"/>
    <s v="00 - N/A"/>
    <s v="60 - CREDITO EXTERNO"/>
    <s v="(blank)"/>
    <s v="99 - MULTIPROVINCIAL"/>
    <n v="4697882"/>
    <n v="0"/>
  </r>
  <r>
    <s v="2025"/>
    <x v="1"/>
    <x v="0"/>
    <x v="1"/>
    <x v="7"/>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6 - BIENES MUEBLES, INMUEBLES E INTANGIBLES"/>
    <s v="2.6.1 - MOBILIARIO Y EQUIPO"/>
    <s v="N"/>
    <s v="00 - N/A"/>
    <s v="60 - CREDITO EXTERNO"/>
    <s v="(blank)"/>
    <s v="32 - SANTO DOMINGO"/>
    <n v="1457844"/>
    <n v="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1 - MOBILIARIO Y EQUIPO"/>
    <s v="N"/>
    <s v="00 - N/A"/>
    <s v="60 - CREDITO EXTERNO"/>
    <s v="(blank)"/>
    <s v="32 - SANTO DOMINGO"/>
    <n v="3165055"/>
    <n v="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32 - SANTO DOMINGO"/>
    <n v="33300686"/>
    <n v="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60 - CREDITO EXTERNO"/>
    <s v="(blank)"/>
    <s v="32 - SANTO DOMINGO"/>
    <n v="112000"/>
    <n v="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9 - EDIFICIOS, ESTRUCTURAS, TIERRAS, TERRENOS Y OBJETOS DE VALOR"/>
    <s v="N"/>
    <s v="00 - N/A"/>
    <s v="60 - CREDITO EXTERNO"/>
    <s v="(blank)"/>
    <s v="32 - SANTO DOMINGO"/>
    <n v="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1 - MOBILIARIO Y EQUIPO"/>
    <s v="N"/>
    <s v="00 - N/A"/>
    <s v="60 - CREDITO EXTERNO"/>
    <s v="(blank)"/>
    <s v="01 - DISTRITO NACIONAL"/>
    <n v="172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3 - EQUIPO E INSTRUMENTAL, CIENTÍFICO Y LABORATORIO"/>
    <s v="N"/>
    <s v="00 - N/A"/>
    <s v="60 - CREDITO EXTERNO"/>
    <s v="(blank)"/>
    <s v="01 - DISTRITO NACIONAL"/>
    <n v="657741"/>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60 - CREDITO EXTERNO"/>
    <s v="(blank)"/>
    <s v="01 - DISTRITO NACIONAL"/>
    <n v="2754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01 - DISTRITO NACIONAL"/>
    <n v="68159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4 - VEHÍCULOS Y EQUIPO DE TRANSPORTE, TRACCIÓN Y ELEVACIÓN"/>
    <s v="N"/>
    <s v="00 - N/A"/>
    <s v="60 - CREDITO EXTERNO"/>
    <s v="(blank)"/>
    <s v="01 - DISTRITO NACIONAL"/>
    <n v="216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5 - MAQUINARIA, OTROS EQUIPOS Y HERRAMIENTAS"/>
    <s v="N"/>
    <s v="00 - N/A"/>
    <s v="60 - CREDITO EXTERNO"/>
    <s v="(blank)"/>
    <s v="01 - DISTRITO NACIONAL"/>
    <n v="20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6 - EQUIPOS DE DEFENSA Y SEGURIDAD"/>
    <s v="N"/>
    <s v="00 - N/A"/>
    <s v="60 - CREDITO EXTERNO"/>
    <s v="(blank)"/>
    <s v="01 - DISTRITO NACIONAL"/>
    <n v="28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1 - MOBILIARIO Y EQUIPO"/>
    <s v="N"/>
    <s v="00 - N/A"/>
    <s v="60 - CREDITO EXTERNO"/>
    <s v="(blank)"/>
    <s v="99 - MULTIPROVINCIAL"/>
    <n v="24217358"/>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2 - MOBILIARIO Y EQUIPO DE AUDIO, AUDIOVISUAL, RECREATIVO Y EDUCACIONAL"/>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1037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4 - VEHÍCULOS Y EQUIPO DE TRANSPORTE, TRACCIÓN Y ELEVACIÓN"/>
    <s v="N"/>
    <s v="00 - N/A"/>
    <s v="60 - CREDITO EXTERNO"/>
    <s v="(blank)"/>
    <s v="99 - MULTIPROVINCIAL"/>
    <n v="8085095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60 - CREDITO EXTERNO"/>
    <s v="(blank)"/>
    <s v="99 - MULTIPROVINCIAL"/>
    <n v="33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6 - EQUIPOS DE DEFENSA Y SEGURIDAD"/>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7 - OBRAS"/>
    <s v="2.7.1 - OBRAS EN EDIFICACIONES"/>
    <s v="N"/>
    <s v="00 - N/A"/>
    <s v="60 - CREDITO EXTERNO"/>
    <s v="(blank)"/>
    <s v="99 - MULTIPROVINCIAL"/>
    <n v="458511661"/>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30 - FONDOS PROPIOS"/>
    <s v="(blank)"/>
    <s v="32 - SANTO DOMINGO"/>
    <n v="2000000"/>
    <n v="215138.96"/>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60 - CREDITO EXTERNO"/>
    <s v="(blank)"/>
    <s v="32 - SANTO DOMINGO"/>
    <n v="5200000"/>
    <n v="229479.32"/>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30 - FONDOS PROPIOS"/>
    <s v="(blank)"/>
    <s v="32 - SANTO DOMINGO"/>
    <n v="5506900"/>
    <n v="460925.7"/>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60 - CREDITO EXTERNO"/>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4 - VEHÍCULOS Y EQUIPO DE TRANSPORTE, TRACCIÓN Y ELEVACIÓN"/>
    <s v="N"/>
    <s v="00 - N/A"/>
    <s v="30 - FONDOS PROPIOS"/>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30 - FONDOS PROPIOS"/>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60 - CREDITO EXTERNO"/>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8 - BIENES INTANGIBLES"/>
    <s v="N"/>
    <s v="00 - N/A"/>
    <s v="60 - CREDITO EXTERNO"/>
    <s v="(blank)"/>
    <s v="32 - SANTO DOMINGO"/>
    <n v="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000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10 - FONDO GENERAL"/>
    <s v="(blank)"/>
    <s v="99 - MULTIPROVINCIAL"/>
    <n v="1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30 - FONDOS PROPIOS"/>
    <s v="(blank)"/>
    <s v="99 - MULTIPROVINCIAL"/>
    <n v="38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10 - FONDO GENERAL"/>
    <s v="(blank)"/>
    <s v="99 - MULTIPROVINCIAL"/>
    <n v="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30 - FONDOS PROPIOS"/>
    <s v="(blank)"/>
    <s v="99 - MULTIPROVINCIAL"/>
    <n v="6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30 - FONDOS PROPIOS"/>
    <s v="(blank)"/>
    <s v="99 - MULTIPROVINCIAL"/>
    <n v="1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30 - FONDOS PROPIOS"/>
    <s v="(blank)"/>
    <s v="99 - MULTIPROVINCIAL"/>
    <n v="6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10 - FONDO GENERAL"/>
    <s v="(blank)"/>
    <s v="99 - MULTIPROVINCIAL"/>
    <n v="3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30 - FONDOS PROPIOS"/>
    <s v="(blank)"/>
    <s v="99 - MULTIPROVINCIAL"/>
    <n v="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30 - FONDOS PROPIOS"/>
    <s v="(blank)"/>
    <s v="99 - MULTIPROVINCIAL"/>
    <n v="3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1 - OBRAS EN EDIFICACIONES"/>
    <s v="N"/>
    <s v="00 - N/A"/>
    <s v="30 - FONDOS PROPIOS"/>
    <s v="(blank)"/>
    <s v="99 - MULTIPROVINCIAL"/>
    <n v="50000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1500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8458"/>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1 - MOBILIARIO Y EQUIPO"/>
    <s v="N"/>
    <s v="00 - N/A"/>
    <s v="10 - FONDO GENERAL"/>
    <s v="(blank)"/>
    <s v="99 - MULTIPROVINCIAL"/>
    <n v="421000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5 - MAQUINARIA, OTROS EQUIPOS Y HERRAMIENTAS"/>
    <s v="N"/>
    <s v="00 - N/A"/>
    <s v="10 - FONDO GENERAL"/>
    <s v="(blank)"/>
    <s v="99 - MULTIPROVINCIAL"/>
    <n v="2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1 - MOBILIARIO Y EQUIPO"/>
    <s v="N"/>
    <s v="00 - N/A"/>
    <s v="10 - FONDO GENERAL"/>
    <s v="(blank)"/>
    <s v="99 - MULTIPROVINCIAL"/>
    <n v="1067658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2 - MOBILIARIO Y EQUIPO DE AUDIO, AUDIOVISUAL, RECREATIVO Y EDUCACIONAL"/>
    <s v="N"/>
    <s v="00 - N/A"/>
    <s v="10 - FONDO GENERAL"/>
    <s v="(blank)"/>
    <s v="99 - MULTIPROVINCIAL"/>
    <n v="10299075"/>
    <n v="74245.600000000006"/>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3 - EQUIPO E INSTRUMENTAL, CIENTÍFICO Y LABORATORIO"/>
    <s v="N"/>
    <s v="00 - N/A"/>
    <s v="10 - FONDO GENERAL"/>
    <s v="(blank)"/>
    <s v="99 - MULTIPROVINCIAL"/>
    <n v="82735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4 - VEHÍCULOS Y EQUIPO DE TRANSPORTE, TRACCIÓN Y ELEVACIÓN"/>
    <s v="N"/>
    <s v="00 - N/A"/>
    <s v="10 - FONDO GENERAL"/>
    <s v="(blank)"/>
    <s v="99 - MULTIPROVINCIAL"/>
    <n v="175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5 - MAQUINARIA, OTROS EQUIPOS Y HERRAMIENTAS"/>
    <s v="N"/>
    <s v="00 - N/A"/>
    <s v="10 - FONDO GENERAL"/>
    <s v="(blank)"/>
    <s v="99 - MULTIPROVINCIAL"/>
    <n v="965253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6 - EQUIPOS DE DEFENSA Y SEGURIDAD"/>
    <s v="N"/>
    <s v="00 - N/A"/>
    <s v="10 - FONDO GENERAL"/>
    <s v="(blank)"/>
    <s v="99 - MULTIPROVINCIAL"/>
    <n v="2385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9 - EDIFICIOS, ESTRUCTURAS, TIERRAS, TERRENOS Y OBJETOS DE VALOR"/>
    <s v="N"/>
    <s v="00 - N/A"/>
    <s v="10 - FONDO GENERAL"/>
    <s v="(blank)"/>
    <s v="99 - MULTIPROVINCIAL"/>
    <n v="3613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01 - DISTRITO NACIONAL"/>
    <n v="1436454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99 - MULTIPROVINCIAL"/>
    <n v="92631472"/>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01 - DISTRITO NACIONAL"/>
    <n v="710130"/>
    <n v="381671"/>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9556779"/>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3 - EQUIPO E INSTRUMENTAL, CIENTÍFICO Y LABORATORIO"/>
    <s v="N"/>
    <s v="00 - N/A"/>
    <s v="10 - FONDO GENERAL"/>
    <s v="(blank)"/>
    <s v="01 - DISTRITO NACIONAL"/>
    <n v="2723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01 - DISTRITO NACIONAL"/>
    <n v="52992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252656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01 - DISTRITO NACIONAL"/>
    <n v="458631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99 - MULTIPROVINCIAL"/>
    <n v="41121338"/>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6 - EQUIPOS DE DEFENSA Y SEGURIDAD"/>
    <s v="N"/>
    <s v="00 - N/A"/>
    <s v="10 - FONDO GENERAL"/>
    <s v="(blank)"/>
    <s v="99 - MULTIPROVINCIAL"/>
    <n v="19423591"/>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01 - DISTRITO NACIONAL"/>
    <n v="50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99 - MULTIPROVINCIAL"/>
    <n v="27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99 - MULTIPROVINCIAL"/>
    <n v="330495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1 - OBRAS EN EDIFICACIONES"/>
    <s v="N"/>
    <s v="00 - N/A"/>
    <s v="10 - FONDO GENERAL"/>
    <s v="(blank)"/>
    <s v="99 - MULTIPROVINCIAL"/>
    <n v="210000000"/>
    <n v="0"/>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1 - MOBILIARIO Y EQUIPO"/>
    <s v="N"/>
    <s v="00 - N/A"/>
    <s v="10 - FONDO GENERAL"/>
    <s v="(blank)"/>
    <s v="99 - MULTIPROVINCIAL"/>
    <n v="150000"/>
    <n v="0"/>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94068"/>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1 - MOBILIARIO Y EQUIPO"/>
    <s v="N"/>
    <s v="00 - N/A"/>
    <s v="10 - FONDO GENERAL"/>
    <s v="(blank)"/>
    <s v="99 - MULTIPROVINCIAL"/>
    <n v="950000"/>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5 - MAQUINARIA, OTROS EQUIPOS Y HERRAMIENTAS"/>
    <s v="N"/>
    <s v="00 - N/A"/>
    <s v="10 - FONDO GENERAL"/>
    <s v="(blank)"/>
    <s v="99 - MULTIPROVINCIAL"/>
    <n v="200000"/>
    <n v="0"/>
  </r>
  <r>
    <s v="2025"/>
    <x v="1"/>
    <x v="0"/>
    <x v="1"/>
    <x v="7"/>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87432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68000"/>
    <n v="55412.800000000003"/>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6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50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4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28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7 - OBRAS"/>
    <s v="2.7.1 - OBRAS EN EDIFICACIONES"/>
    <s v="N"/>
    <s v="00 - N/A"/>
    <s v="10 - FONDO GENERAL"/>
    <s v="(blank)"/>
    <s v="99 - MULTIPROVINCIAL"/>
    <n v="780000"/>
    <n v="0"/>
  </r>
  <r>
    <s v="2025"/>
    <x v="1"/>
    <x v="0"/>
    <x v="1"/>
    <x v="8"/>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9 - EDIFICIOS, ESTRUCTURAS, TIERRAS, TERRENOS Y OBJETOS DE VALOR"/>
    <s v="N"/>
    <s v="00 - N/A"/>
    <s v="30 - FONDOS PROPIOS"/>
    <s v="(blank)"/>
    <s v="01 - DISTRITO NACIONAL"/>
    <n v="20000"/>
    <n v="0"/>
  </r>
  <r>
    <s v="2025"/>
    <x v="1"/>
    <x v="0"/>
    <x v="1"/>
    <x v="8"/>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9 - EDIFICIOS, ESTRUCTURAS, TIERRAS, TERRENOS Y OBJETOS DE VALOR"/>
    <s v="N"/>
    <s v="00 - N/A"/>
    <s v="10 - FONDO GENERAL"/>
    <s v="(blank)"/>
    <s v="99 - MULTIPROVINCIAL"/>
    <n v="167298"/>
    <n v="0"/>
  </r>
  <r>
    <s v="2025"/>
    <x v="1"/>
    <x v="0"/>
    <x v="1"/>
    <x v="8"/>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00000"/>
    <n v="0"/>
  </r>
  <r>
    <s v="2025"/>
    <x v="1"/>
    <x v="0"/>
    <x v="1"/>
    <x v="8"/>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800000"/>
    <n v="800000"/>
  </r>
  <r>
    <s v="2025"/>
    <x v="1"/>
    <x v="0"/>
    <x v="1"/>
    <x v="8"/>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9 - EDIFICIOS, ESTRUCTURAS, TIERRAS, TERRENOS Y OBJETOS DE VALOR"/>
    <s v="N"/>
    <s v="00 - N/A"/>
    <s v="30 - FONDOS PROPIOS"/>
    <s v="(blank)"/>
    <s v="99 - MULTIPROVINCIAL"/>
    <n v="657624019"/>
    <n v="0"/>
  </r>
  <r>
    <s v="2025"/>
    <x v="1"/>
    <x v="0"/>
    <x v="1"/>
    <x v="8"/>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blank)"/>
    <s v="32 - SANTO DOMINGO"/>
    <n v="525800"/>
    <n v="305620"/>
  </r>
  <r>
    <s v="2025"/>
    <x v="1"/>
    <x v="0"/>
    <x v="1"/>
    <x v="8"/>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01 - DISTRITO NACIONAL"/>
    <n v="300000"/>
    <n v="0"/>
  </r>
  <r>
    <s v="2025"/>
    <x v="1"/>
    <x v="0"/>
    <x v="1"/>
    <x v="8"/>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9"/>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100000000"/>
    <n v="0"/>
  </r>
  <r>
    <s v="2025"/>
    <x v="1"/>
    <x v="0"/>
    <x v="1"/>
    <x v="9"/>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02 - CONSTRUCCIÓN PRESA DE MONTE GRANDE, REHABILITACION Y COMPLEMENTACION DE LA PRESA DE SABANA YEGUA, PROVINCIA AZUA"/>
    <s v="10 - FONDO GENERAL"/>
    <n v="3731"/>
    <s v="10 - INDEPENDENCIA"/>
    <n v="54500000"/>
    <n v="0"/>
  </r>
  <r>
    <s v="2025"/>
    <x v="1"/>
    <x v="0"/>
    <x v="1"/>
    <x v="9"/>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57000"/>
    <n v="0"/>
  </r>
  <r>
    <s v="2025"/>
    <x v="1"/>
    <x v="0"/>
    <x v="1"/>
    <x v="9"/>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300000"/>
    <n v="0"/>
  </r>
  <r>
    <s v="2025"/>
    <x v="1"/>
    <x v="0"/>
    <x v="1"/>
    <x v="9"/>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2000"/>
    <n v="0"/>
  </r>
  <r>
    <s v="2025"/>
    <x v="1"/>
    <x v="0"/>
    <x v="1"/>
    <x v="10"/>
    <s v="9 - N/A - Instituciones públicas descentralizadas y autónomas no financieras"/>
    <s v="5104 - DEPARTAMENTO AEROPORTUARIO"/>
    <s v="0001 - DEPARTAMENTO AEROPORTUARIO"/>
    <s v="2 - SERVICIOS ECONÓMICOS"/>
    <s v="2.6 - Transporte"/>
    <s v="2.6.04 - Transporte aéreo"/>
    <s v="2.5 - TRANSFERENCIAS DE CAPITAL"/>
    <s v="2.5.9 - TRANSFERENCIAS DE CAPITAL A OTRAS INSTITUCIONES PÚBLICAS"/>
    <s v="N"/>
    <s v="00 - N/A"/>
    <s v="30 - FONDOS PROPIOS"/>
    <s v="(blank)"/>
    <s v="99 - MULTIPROVINCIAL"/>
    <n v="50000000"/>
    <n v="0"/>
  </r>
  <r>
    <s v="2025"/>
    <x v="1"/>
    <x v="0"/>
    <x v="1"/>
    <x v="1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74000000"/>
    <n v="3950067.91"/>
  </r>
  <r>
    <s v="2025"/>
    <x v="1"/>
    <x v="0"/>
    <x v="1"/>
    <x v="10"/>
    <s v="9 - N/A - Instituciones públicas descentralizadas y autónomas no financieras"/>
    <s v="5131 - INSTITUTO DOMINICANO DE LAS TELECOMUNICACIONES"/>
    <s v="0001 - INSTITUTO DOMINICANO DE LA TELECOMUNICACIONES"/>
    <s v="2 - SERVICIOS ECONÓMICOS"/>
    <s v="2.7 - Comunicaciones"/>
    <s v="2.7.01 - Comunicaciones"/>
    <s v="2.5 - TRANSFERENCIAS DE CAPITAL"/>
    <s v="2.5.3 - TRANSFERENCIAS DE CAPITAL A GOBIERNOS GENERALES LOCALES"/>
    <s v="N"/>
    <s v="00 - N/A"/>
    <s v="30 - FONDOS PROPIOS"/>
    <s v="(blank)"/>
    <s v="99 - MULTIPROVINCIAL"/>
    <n v="599533787"/>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1 - TRANSFERENCIAS DE CAPITAL AL SECTOR PRIVADO"/>
    <s v="N"/>
    <s v="00 - N/A"/>
    <s v="30 - FONDOS PROPIOS"/>
    <s v="(blank)"/>
    <s v="99 - MULTIPROVINCIAL"/>
    <n v="5000000"/>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2 - TRANSFERENCIAS DE CAPITAL AL GOBIERNO GENERAL  NACIONAL"/>
    <s v="N"/>
    <s v="00 - N/A"/>
    <s v="30 - FONDOS PROPIOS"/>
    <s v="(blank)"/>
    <s v="99 - MULTIPROVINCIAL"/>
    <n v="1426082208"/>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20 - FONDOS CON DESTINO ESPECÍFICO"/>
    <s v="(blank)"/>
    <s v="99 - MULTIPROVINCIAL"/>
    <n v="500000000"/>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30 - FONDOS PROPIOS"/>
    <s v="(blank)"/>
    <s v="99 - MULTIPROVINCIAL"/>
    <n v="200000000"/>
    <n v="33560795"/>
  </r>
  <r>
    <s v="2025"/>
    <x v="1"/>
    <x v="0"/>
    <x v="1"/>
    <x v="15"/>
    <s v="9 - N/A - Instituciones públicas descentralizadas y autónomas no financieras"/>
    <s v="5128 - UNIVERSIDAD AUTÓNOMA DE SANTO DOMINGO"/>
    <s v="0001 - UNIVERSIDAD AUTONOMA DE SANTO DOMINGO"/>
    <s v="4 - SERVICIOS SOCIALES"/>
    <s v="4.4 - Educación"/>
    <s v="4.4.04 - Educación superior"/>
    <s v="2.8 - ADQUISICION DE ACTIVOS FINANCIEROS CON FINES DE POLÍTICA"/>
    <s v="2.8.1 - CONCESIÓN DE PRESTAMOS"/>
    <s v="N"/>
    <s v="00 - N/A"/>
    <s v="10 - FONDO GENERAL"/>
    <s v="(blank)"/>
    <s v="99 - MULTIPROVINCIAL"/>
    <n v="24809"/>
    <n v="0"/>
  </r>
  <r>
    <s v="2025"/>
    <x v="1"/>
    <x v="1"/>
    <x v="2"/>
    <x v="13"/>
    <s v="9 - N/A - Instituciones públicas descentralizadas y autónomas no financieras"/>
    <s v="5121 - LIGA MUNICIPAL DOMINICANA"/>
    <s v="0001 - LIGA MUNICIPAL DOMINICANA"/>
    <s v="0 - N/A"/>
    <s v="0.0 - N/A"/>
    <s v="0.0.00 - N/A"/>
    <s v="4.2 - Disminución de pasivos"/>
    <s v="4.2.2 - Disminución de pasivos no corrientes"/>
    <s v="N"/>
    <s v="00 - N/A"/>
    <s v="20 - FONDOS CON DESTINO ESPECÍFICO"/>
    <s v="(blank)"/>
    <s v="00 - NO CLASIFICADO"/>
    <n v="5000000"/>
    <n v="0"/>
  </r>
  <r>
    <s v="2025"/>
    <x v="1"/>
    <x v="1"/>
    <x v="2"/>
    <x v="13"/>
    <s v="9 - N/A - Instituciones públicas descentralizadas y autónomas no financieras"/>
    <s v="5128 - UNIVERSIDAD AUTÓNOMA DE SANTO DOMINGO"/>
    <s v="0001 - UNIVERSIDAD AUTONOMA DE SANTO DOMINGO"/>
    <s v="0 - N/A"/>
    <s v="0.0 - N/A"/>
    <s v="0.0.00 - N/A"/>
    <s v="4.2 - Disminución de pasivos"/>
    <s v="4.2.1 - Disminución de pasivos corrientes"/>
    <s v="N"/>
    <s v="00 - N/A"/>
    <s v="10 - FONDO GENERAL"/>
    <s v="(blank)"/>
    <s v="00 - NO CLASIFICADO"/>
    <n v="23185197"/>
    <n v="0"/>
  </r>
  <r>
    <s v="2025"/>
    <x v="1"/>
    <x v="1"/>
    <x v="2"/>
    <x v="13"/>
    <s v="9 - N/A - Instituciones públicas descentralizadas y autónomas no financieras"/>
    <s v="5158 - DIRECCION GENERAL DE ADUANAS"/>
    <s v="0001 - DIRECCION GENERAL DE ADUANAS"/>
    <s v="0 - N/A"/>
    <s v="0.0 - N/A"/>
    <s v="0.0.00 - N/A"/>
    <s v="4.2 - Disminución de pasivos"/>
    <s v="4.2.2 - Disminución de pasivos no corrientes"/>
    <s v="N"/>
    <s v="00 - N/A"/>
    <s v="30 - FONDOS PROPIOS"/>
    <s v="(blank)"/>
    <s v="00 - NO CLASIFICADO"/>
    <n v="58000000"/>
    <n v="0"/>
  </r>
  <r>
    <s v="2025"/>
    <x v="1"/>
    <x v="1"/>
    <x v="2"/>
    <x v="13"/>
    <s v="9 - N/A - Instituciones públicas descentralizadas y autónomas no financieras"/>
    <s v="5159 - DIRECCION GENERAL DE IMPUESTOS INTERNOS"/>
    <s v="0001 - DIRECCION GENERAL DE IMPUESTOS INTERNOS"/>
    <s v="0 - N/A"/>
    <s v="0.0 - N/A"/>
    <s v="0.0.00 - N/A"/>
    <s v="4.2 - Disminución de pasivos"/>
    <s v="4.2.1 - Disminución de pasivos corrientes"/>
    <s v="N"/>
    <s v="00 - N/A"/>
    <s v="20 - FONDOS CON DESTINO ESPECÍFICO"/>
    <s v="(blank)"/>
    <s v="00 - NO CLASIFICADO"/>
    <n v="1328308604"/>
    <n v="0"/>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10 - FONDO GENERAL"/>
    <s v="(blank)"/>
    <s v="99 - MULTIPROVINCIAL"/>
    <n v="170450548"/>
    <n v="23976708.460000001"/>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30 - FONDOS PROPIOS"/>
    <s v="(blank)"/>
    <s v="99 - MULTIPROVINCIAL"/>
    <n v="2500000"/>
    <n v="0"/>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10 - FONDO GENERAL"/>
    <s v="(blank)"/>
    <s v="99 - MULTIPROVINCIAL"/>
    <n v="35181659"/>
    <n v="1276600"/>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30 - FONDOS PROPIOS"/>
    <s v="(blank)"/>
    <s v="99 - MULTIPROVINCIAL"/>
    <n v="1680000"/>
    <n v="0"/>
  </r>
  <r>
    <s v="2025"/>
    <x v="2"/>
    <x v="0"/>
    <x v="0"/>
    <x v="0"/>
    <s v="10 - N/A - Instituciones de la seguridad social"/>
    <s v="5202 - INSTITUTO DE AUXILIOS"/>
    <s v="0001 - INSTITUTO DE AUXILIOS"/>
    <s v="4 - SERVICIOS SOCIALES"/>
    <s v="4.5 - Protección social"/>
    <s v="4.5.10 - Asistencia social"/>
    <s v="2.1 - REMUNERACIONES Y CONTRIBUCIONES"/>
    <s v="2.1.3 - DIETAS Y GASTOS DE REPRESENTACIÓN"/>
    <s v="N"/>
    <s v="00 - N/A."/>
    <s v="30 - FONDOS PROPIOS"/>
    <s v="(blank)"/>
    <s v="99 - MULTIPROVINCIAL"/>
    <n v="150000"/>
    <n v="0"/>
  </r>
  <r>
    <s v="2025"/>
    <x v="2"/>
    <x v="0"/>
    <x v="0"/>
    <x v="0"/>
    <s v="10 - N/A - Instituciones de la seguridad social"/>
    <s v="5202 - INSTITUTO DE AUXILIOS"/>
    <s v="0001 - INSTITUTO DE AUXILIOS"/>
    <s v="4 - SERVICIOS SOCIALES"/>
    <s v="4.5 - Protección social"/>
    <s v="4.5.10 - Asistencia social"/>
    <s v="2.1 - REMUNERACIONES Y CONTRIBUCIONES"/>
    <s v="2.1.5 - CONTRIBUCIONES A LA SEGURIDAD SOCIAL"/>
    <s v="N"/>
    <s v="00 - N/A."/>
    <s v="10 - FONDO GENERAL"/>
    <s v="(blank)"/>
    <s v="99 - MULTIPROVINCIAL"/>
    <n v="24039325"/>
    <n v="3665890.4899999998"/>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10 - FONDO GENERAL"/>
    <s v="(blank)"/>
    <s v="99 - MULTIPROVINCIAL"/>
    <n v="18021058"/>
    <n v="2267188.7599999998"/>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30 - FONDOS PROPIOS"/>
    <s v="(blank)"/>
    <s v="99 - MULTIPROVINCIAL"/>
    <n v="105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10 - FONDO GENERAL"/>
    <s v="(blank)"/>
    <s v="99 - MULTIPROVINCIAL"/>
    <n v="210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30 - FONDOS PROPIOS"/>
    <s v="(blank)"/>
    <s v="99 - MULTIPROVINCIAL"/>
    <n v="1400000"/>
    <n v="0"/>
  </r>
  <r>
    <s v="2025"/>
    <x v="2"/>
    <x v="0"/>
    <x v="0"/>
    <x v="0"/>
    <s v="10 - N/A - Instituciones de la seguridad social"/>
    <s v="5202 - INSTITUTO DE AUXILIOS"/>
    <s v="0001 - INSTITUTO DE AUXILIOS"/>
    <s v="4 - SERVICIOS SOCIALES"/>
    <s v="4.5 - Protección social"/>
    <s v="4.5.10 - Asistencia social"/>
    <s v="2.2 - CONTRATACIÓN DE SERVICIOS"/>
    <s v="2.2.3 - VIÁ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4 - TRANSPORTE Y ALMACENAJE"/>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10 - FONDO GENERAL"/>
    <s v="(blank)"/>
    <s v="99 - MULTIPROVINCIAL"/>
    <n v="7200000"/>
    <n v="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30 - FONDOS PROPIOS"/>
    <s v="(blank)"/>
    <s v="99 - MULTIPROVINCIAL"/>
    <n v="1900000"/>
    <n v="0"/>
  </r>
  <r>
    <s v="2025"/>
    <x v="2"/>
    <x v="0"/>
    <x v="0"/>
    <x v="0"/>
    <s v="10 - N/A - Instituciones de la seguridad social"/>
    <s v="5202 - INSTITUTO DE AUXILIOS"/>
    <s v="0001 - INSTITUTO DE AUXILIOS"/>
    <s v="4 - SERVICIOS SOCIALES"/>
    <s v="4.5 - Protección social"/>
    <s v="4.5.10 - Asistencia social"/>
    <s v="2.2 - CONTRATACIÓN DE SERVICIOS"/>
    <s v="2.2.6 - SEGUROS"/>
    <s v="N"/>
    <s v="00 - N/A."/>
    <s v="30 - FONDOS PROPIOS"/>
    <s v="(blank)"/>
    <s v="99 - MULTIPROVINCIAL"/>
    <n v="2125649"/>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500000"/>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9054192"/>
    <n v="0"/>
  </r>
  <r>
    <s v="2025"/>
    <x v="2"/>
    <x v="0"/>
    <x v="0"/>
    <x v="0"/>
    <s v="10 - N/A - Instituciones de la seguridad social"/>
    <s v="5202 - INSTITUTO DE AUXILIOS"/>
    <s v="0001 - INSTITUTO DE AUXILIOS"/>
    <s v="4 - SERVICIOS SOCIALES"/>
    <s v="4.5 - Protección social"/>
    <s v="4.5.10 - Asistencia social"/>
    <s v="2.2 - CONTRATACIÓN DE SERVICIOS"/>
    <s v="2.2.8 - OTROS SERVICIOS NO INCLUIDOS EN CONCEPTOS ANTERIORES"/>
    <s v="N"/>
    <s v="00 - N/A."/>
    <s v="30 - FONDOS PROPIOS"/>
    <s v="(blank)"/>
    <s v="99 - MULTIPROVINCIAL"/>
    <n v="7494350"/>
    <n v="0"/>
  </r>
  <r>
    <s v="2025"/>
    <x v="2"/>
    <x v="0"/>
    <x v="0"/>
    <x v="0"/>
    <s v="10 - N/A - Instituciones de la seguridad social"/>
    <s v="5202 - INSTITUTO DE AUXILIOS"/>
    <s v="0001 - INSTITUTO DE AUXILIOS"/>
    <s v="4 - SERVICIOS SOCIALES"/>
    <s v="4.5 - Protección social"/>
    <s v="4.5.10 - Asistencia social"/>
    <s v="2.2 - CONTRATACIÓN DE SERVICIOS"/>
    <s v="2.2.9 - OTRAS CONTRATACIONES DE SERVICIOS"/>
    <s v="N"/>
    <s v="00 - N/A."/>
    <s v="30 - FONDOS PROPIOS"/>
    <s v="(blank)"/>
    <s v="99 - MULTIPROVINCIAL"/>
    <n v="10750000"/>
    <n v="0"/>
  </r>
  <r>
    <s v="2025"/>
    <x v="2"/>
    <x v="0"/>
    <x v="0"/>
    <x v="0"/>
    <s v="10 - N/A - Instituciones de la seguridad social"/>
    <s v="5202 - INSTITUTO DE AUXILIOS"/>
    <s v="0001 - INSTITUTO DE AUXILIOS"/>
    <s v="4 - SERVICIOS SOCIALES"/>
    <s v="4.5 - Protección social"/>
    <s v="4.5.10 - Asistencia social"/>
    <s v="2.3 - MATERIALES Y SUMINISTROS"/>
    <s v="2.3.1 - ALIMENTOS Y PRODUCTOS AGROFORESTALES"/>
    <s v="N"/>
    <s v="00 - N/A."/>
    <s v="30 - FONDOS PROPIOS"/>
    <s v="(blank)"/>
    <s v="99 - MULTIPROVINCIAL"/>
    <n v="6540000"/>
    <n v="0"/>
  </r>
  <r>
    <s v="2025"/>
    <x v="2"/>
    <x v="0"/>
    <x v="0"/>
    <x v="0"/>
    <s v="10 - N/A - Instituciones de la seguridad social"/>
    <s v="5202 - INSTITUTO DE AUXILIOS"/>
    <s v="0001 - INSTITUTO DE AUXILIOS"/>
    <s v="4 - SERVICIOS SOCIALES"/>
    <s v="4.5 - Protección social"/>
    <s v="4.5.10 - Asistencia social"/>
    <s v="2.3 - MATERIALES Y SUMINISTROS"/>
    <s v="2.3.2 - TEXTILES Y VESTUARIOS"/>
    <s v="N"/>
    <s v="00 - N/A."/>
    <s v="30 - FONDOS PROPIOS"/>
    <s v="(blank)"/>
    <s v="99 - MULTIPROVINCIAL"/>
    <n v="3250000"/>
    <n v="0"/>
  </r>
  <r>
    <s v="2025"/>
    <x v="2"/>
    <x v="0"/>
    <x v="0"/>
    <x v="0"/>
    <s v="10 - N/A - Instituciones de la seguridad social"/>
    <s v="5202 - INSTITUTO DE AUXILIOS"/>
    <s v="0001 - INSTITUTO DE AUXILIOS"/>
    <s v="4 - SERVICIOS SOCIALES"/>
    <s v="4.5 - Protección social"/>
    <s v="4.5.10 - Asistencia social"/>
    <s v="2.3 - MATERIALES Y SUMINISTROS"/>
    <s v="2.3.3 - PAPEL, CARTÓN E IMPRESOS"/>
    <s v="N"/>
    <s v="00 - N/A."/>
    <s v="30 - FONDOS PROPIOS"/>
    <s v="(blank)"/>
    <s v="99 - MULTIPROVINCIAL"/>
    <n v="235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500000"/>
    <n v="0"/>
  </r>
  <r>
    <s v="2025"/>
    <x v="2"/>
    <x v="0"/>
    <x v="0"/>
    <x v="0"/>
    <s v="10 - N/A - Instituciones de la seguridad social"/>
    <s v="5202 - INSTITUTO DE AUXILIOS"/>
    <s v="0001 - INSTITUTO DE AUXILIOS"/>
    <s v="4 - SERVICIOS SOCIALES"/>
    <s v="4.5 - Protección social"/>
    <s v="4.5.10 - Asistencia social"/>
    <s v="2.3 - MATERIALES Y SUMINISTROS"/>
    <s v="2.3.5 - CUERO, CAUCHO Y PLÁSTICO"/>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6 - PRODUCTOS DE MINERALES, METÁLICOS Y NO METÁLICOS"/>
    <s v="N"/>
    <s v="00 - N/A."/>
    <s v="30 - FONDOS PROPIOS"/>
    <s v="(blank)"/>
    <s v="99 - MULTIPROVINCIAL"/>
    <n v="1470000"/>
    <n v="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10 - FONDO GENERAL"/>
    <s v="(blank)"/>
    <s v="99 - MULTIPROVINCIAL"/>
    <n v="12744000"/>
    <n v="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30 - FONDOS PROPIOS"/>
    <s v="(blank)"/>
    <s v="99 - MULTIPROVINCIAL"/>
    <n v="1050000"/>
    <n v="0"/>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1100000"/>
    <n v="0"/>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20540161"/>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1 - SERVICIOS BÁSICOS"/>
    <s v="N"/>
    <s v="00 - N/A"/>
    <s v="30 - FONDOS PROPIOS"/>
    <s v="(blank)"/>
    <s v="99 - MULTIPROVINCIAL"/>
    <n v="15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4 - TRANSPORTE Y ALMACENAJE"/>
    <s v="N"/>
    <s v="00 - N/A"/>
    <s v="30 - FONDOS PROPIOS"/>
    <s v="(blank)"/>
    <s v="99 - MULTIPROVINCIAL"/>
    <n v="7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5 - ALQUILERES Y RENTAS"/>
    <s v="N"/>
    <s v="00 - N/A"/>
    <s v="30 - FONDOS PROPIOS"/>
    <s v="(blank)"/>
    <s v="99 - MULTIPROVINCIAL"/>
    <n v="218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4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1 - ALIMENTOS Y PRODUCTOS AGROFORESTALES"/>
    <s v="N"/>
    <s v="00 - N/A"/>
    <s v="30 - FONDOS PROPIOS"/>
    <s v="(blank)"/>
    <s v="99 - MULTIPROVINCIAL"/>
    <n v="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5 - CUERO, CAUCHO Y PLÁSTICO"/>
    <s v="N"/>
    <s v="00 - N/A"/>
    <s v="30 - FONDOS PROPIOS"/>
    <s v="(blank)"/>
    <s v="99 - MULTIPROVINCIAL"/>
    <n v="725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91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213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10 - FONDO GENERAL"/>
    <s v="(blank)"/>
    <s v="99 - MULTIPROVINCIAL"/>
    <n v="175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30 - FONDOS PROPIOS"/>
    <s v="(blank)"/>
    <s v="99 - MULTIPROVINCIAL"/>
    <n v="326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1 - REMUNERACIONES"/>
    <s v="N"/>
    <s v="00 - N/A"/>
    <s v="30 - FONDOS PROPIOS"/>
    <s v="(blank)"/>
    <s v="99 - MULTIPROVINCIAL"/>
    <n v="33192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2 - SOBRESUELDOS"/>
    <s v="N"/>
    <s v="00 - N/A"/>
    <s v="30 - FONDOS PROPIOS"/>
    <s v="(blank)"/>
    <s v="99 - MULTIPROVINCIAL"/>
    <n v="4611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21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4 - GRATIFICACIONES Y BONIFICACIONES"/>
    <s v="N"/>
    <s v="00 - N/A"/>
    <s v="30 - FONDOS PROPIOS"/>
    <s v="(blank)"/>
    <s v="99 - MULTIPROVINCIAL"/>
    <n v="14124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3783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1 - SERVICIOS BÁSICOS"/>
    <s v="N"/>
    <s v="00 - N/A"/>
    <s v="30 - FONDOS PROPIOS"/>
    <s v="(blank)"/>
    <s v="99 - MULTIPROVINCIAL"/>
    <n v="94182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58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3 - VIÁTICOS"/>
    <s v="N"/>
    <s v="00 - N/A"/>
    <s v="30 - FONDOS PROPIOS"/>
    <s v="(blank)"/>
    <s v="99 - MULTIPROVINCIAL"/>
    <n v="36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4 - TRANSPORTE Y ALMACENAJE"/>
    <s v="N"/>
    <s v="00 - N/A"/>
    <s v="30 - FONDOS PROPIOS"/>
    <s v="(blank)"/>
    <s v="99 - MULTIPROVINCIAL"/>
    <n v="15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5 - ALQUILERES Y RENTAS"/>
    <s v="N"/>
    <s v="00 - N/A"/>
    <s v="30 - FONDOS PROPIOS"/>
    <s v="(blank)"/>
    <s v="99 - MULTIPROVINCIAL"/>
    <n v="1154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6 - SEGUROS"/>
    <s v="N"/>
    <s v="00 - N/A"/>
    <s v="30 - FONDOS PROPIOS"/>
    <s v="(blank)"/>
    <s v="99 - MULTIPROVINCIAL"/>
    <n v="144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89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1318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9 - OTRAS CONTRATACIONES DE SERVICIOS"/>
    <s v="N"/>
    <s v="00 - N/A"/>
    <s v="30 - FONDOS PROPIOS"/>
    <s v="(blank)"/>
    <s v="99 - MULTIPROVINCIAL"/>
    <n v="1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1 - ALIMENTOS Y PRODUCTOS AGROFORESTALES"/>
    <s v="N"/>
    <s v="00 - N/A"/>
    <s v="30 - FONDOS PROPIOS"/>
    <s v="(blank)"/>
    <s v="99 - MULTIPROVINCIAL"/>
    <n v="81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2 - TEXTILES Y VESTUARIOS"/>
    <s v="N"/>
    <s v="00 - N/A"/>
    <s v="30 - FONDOS PROPIOS"/>
    <s v="(blank)"/>
    <s v="99 - MULTIPROVINCIAL"/>
    <n v="3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3 - PAPEL, CARTÓN E IMPRESOS"/>
    <s v="N"/>
    <s v="00 - N/A"/>
    <s v="30 - FONDOS PROPIOS"/>
    <s v="(blank)"/>
    <s v="99 - MULTIPROVINCIAL"/>
    <n v="1032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4 - PRODUCTOS FARMACÉUTICOS"/>
    <s v="N"/>
    <s v="00 - N/A"/>
    <s v="30 - FONDOS PROPIOS"/>
    <s v="(blank)"/>
    <s v="99 - MULTIPROVINCIAL"/>
    <n v="3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5 - CUERO, CAUCHO Y PLÁSTICO"/>
    <s v="N"/>
    <s v="00 - N/A"/>
    <s v="30 - FONDOS PROPIOS"/>
    <s v="(blank)"/>
    <s v="99 - MULTIPROVINCIAL"/>
    <n v="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7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9 - PRODUCTOS Y ÚTILES VARIOS"/>
    <s v="N"/>
    <s v="00 - N/A"/>
    <s v="30 - FONDOS PROPIOS"/>
    <s v="(blank)"/>
    <s v="99 - MULTIPROVINCIAL"/>
    <n v="1518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1 - REMUNERACIONES"/>
    <s v="N"/>
    <s v="00 - N/A"/>
    <s v="30 - FONDOS PROPIOS"/>
    <s v="(blank)"/>
    <s v="99 - MULTIPROVINCIAL"/>
    <n v="549835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2 - SOBRESUELDOS"/>
    <s v="N"/>
    <s v="00 - N/A"/>
    <s v="30 - FONDOS PROPIOS"/>
    <s v="(blank)"/>
    <s v="99 - MULTIPROVINCIAL"/>
    <n v="1361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4 - GRATIFICACIONES Y BONIFICACIONES"/>
    <s v="N"/>
    <s v="00 - N/A"/>
    <s v="30 - FONDOS PROPIOS"/>
    <s v="(blank)"/>
    <s v="99 - MULTIPROVINCIAL"/>
    <n v="138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0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1 - SERVICIOS BÁSICOS"/>
    <s v="N"/>
    <s v="00 - N/A"/>
    <s v="30 - FONDOS PROPIOS"/>
    <s v="(blank)"/>
    <s v="99 - MULTIPROVINCIAL"/>
    <n v="28621744"/>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336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3 - VIÁTICOS"/>
    <s v="N"/>
    <s v="00 - N/A"/>
    <s v="30 - FONDOS PROPIOS"/>
    <s v="(blank)"/>
    <s v="99 - MULTIPROVINCIAL"/>
    <n v="8084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4 - TRANSPORTE Y ALMACENAJE"/>
    <s v="N"/>
    <s v="00 - N/A"/>
    <s v="30 - FONDOS PROPIOS"/>
    <s v="(blank)"/>
    <s v="99 - MULTIPROVINCIAL"/>
    <n v="1208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5 - ALQUILERES Y RENTAS"/>
    <s v="N"/>
    <s v="00 - N/A"/>
    <s v="30 - FONDOS PROPIOS"/>
    <s v="(blank)"/>
    <s v="99 - MULTIPROVINCIAL"/>
    <n v="390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6 - SEGUROS"/>
    <s v="N"/>
    <s v="00 - N/A"/>
    <s v="30 - FONDOS PROPIOS"/>
    <s v="(blank)"/>
    <s v="99 - MULTIPROVINCIAL"/>
    <n v="24516265"/>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6729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6084806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9 - OTRAS CONTRATACIONES DE SERVICIOS"/>
    <s v="N"/>
    <s v="00 - N/A"/>
    <s v="30 - FONDOS PROPIOS"/>
    <s v="(blank)"/>
    <s v="99 - MULTIPROVINCIAL"/>
    <n v="182805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1 - ALIMENTOS Y PRODUCTOS AGROFORESTALES"/>
    <s v="N"/>
    <s v="00 - N/A"/>
    <s v="30 - FONDOS PROPIOS"/>
    <s v="(blank)"/>
    <s v="99 - MULTIPROVINCIAL"/>
    <n v="5396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2 - TEXTILES Y VESTUARIOS"/>
    <s v="N"/>
    <s v="00 - N/A"/>
    <s v="30 - FONDOS PROPIOS"/>
    <s v="(blank)"/>
    <s v="99 - MULTIPROVINCIAL"/>
    <n v="51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3 - PAPEL, CARTÓN E IMPRESOS"/>
    <s v="N"/>
    <s v="00 - N/A"/>
    <s v="30 - FONDOS PROPIOS"/>
    <s v="(blank)"/>
    <s v="99 - MULTIPROVINCIAL"/>
    <n v="381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4 - PRODUCTOS FARMACÉUTICOS"/>
    <s v="N"/>
    <s v="00 - N/A"/>
    <s v="30 - FONDOS PROPIOS"/>
    <s v="(blank)"/>
    <s v="99 - MULTIPROVINCIAL"/>
    <n v="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5 - CUERO, CAUCHO Y PLÁSTICO"/>
    <s v="N"/>
    <s v="00 - N/A"/>
    <s v="30 - FONDOS PROPIOS"/>
    <s v="(blank)"/>
    <s v="99 - MULTIPROVINCIAL"/>
    <n v="145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103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9 - PRODUCTOS Y ÚTILES VARIOS"/>
    <s v="N"/>
    <s v="00 - N/A"/>
    <s v="30 - FONDOS PROPIOS"/>
    <s v="(blank)"/>
    <s v="99 - MULTIPROVINCIAL"/>
    <n v="121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1 - REMUNERACIONES"/>
    <s v="N"/>
    <s v="00 - N/A"/>
    <s v="10 - FONDO GENERAL"/>
    <s v="(blank)"/>
    <s v="99 - MULTIPROVINCIAL"/>
    <n v="192497500"/>
    <n v="28363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2 - SOBRESUELDOS"/>
    <s v="N"/>
    <s v="00 - N/A"/>
    <s v="10 - FONDO GENERAL"/>
    <s v="(blank)"/>
    <s v="99 - MULTIPROVINCIAL"/>
    <n v="40525000"/>
    <n v="825342.2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3 - DIETAS Y GASTOS DE REPRESENTACIÓN"/>
    <s v="N"/>
    <s v="00 - N/A"/>
    <s v="10 - FONDO GENERAL"/>
    <s v="(blank)"/>
    <s v="99 - MULTIPROVINCIAL"/>
    <n v="12000000"/>
    <n v="681732.4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4 - GRATIFICACIONES Y BONIFICACIONES"/>
    <s v="N"/>
    <s v="00 - N/A"/>
    <s v="10 - FONDO GENERAL"/>
    <s v="(blank)"/>
    <s v="99 - MULTIPROVINCIAL"/>
    <n v="1680000"/>
    <n v="15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27283480"/>
    <n v="4198244.110000000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1 - SERVICIOS BÁSICOS"/>
    <s v="N"/>
    <s v="00 - N/A"/>
    <s v="10 - FONDO GENERAL"/>
    <s v="(blank)"/>
    <s v="99 - MULTIPROVINCIAL"/>
    <n v="8925000"/>
    <n v="2351243.7899999996"/>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0"/>
    <n v="59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3 - VIÁTICOS"/>
    <s v="N"/>
    <s v="00 - N/A"/>
    <s v="10 - FONDO GENERAL"/>
    <s v="(blank)"/>
    <s v="99 - MULTIPROVINCIAL"/>
    <n v="350000"/>
    <n v="2275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4 - TRANSPORTE Y ALMACENAJE"/>
    <s v="N"/>
    <s v="00 - N/A"/>
    <s v="10 - FONDO GENERAL"/>
    <s v="(blank)"/>
    <s v="99 - MULTIPROVINCIAL"/>
    <n v="1050000"/>
    <n v="62533.3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10 - FONDO GENERAL"/>
    <s v="(blank)"/>
    <s v="99 - MULTIPROVINCIAL"/>
    <n v="8300000"/>
    <n v="2122002.56"/>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30 - FONDOS PROPIOS"/>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10 - FONDO GENERAL"/>
    <s v="(blank)"/>
    <s v="99 - MULTIPROVINCIAL"/>
    <n v="45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30 - FONDOS PROPIOS"/>
    <s v="(blank)"/>
    <s v="99 - MULTIPROVINCIAL"/>
    <n v="2000000"/>
    <n v="511620.0500000000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1850000"/>
    <n v="2690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21595000"/>
    <n v="3413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38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30 - FONDOS PROPIOS"/>
    <s v="(blank)"/>
    <s v="99 - MULTIPROVINCIAL"/>
    <n v="5400000"/>
    <n v="1074911.2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1 - ALIMENTOS Y PRODUCTOS AGROFORESTALES"/>
    <s v="N"/>
    <s v="00 - N/A"/>
    <s v="10 - FONDO GENERAL"/>
    <s v="(blank)"/>
    <s v="99 - MULTIPROVINCIAL"/>
    <n v="21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3 - PAPEL, CARTÓN E IMPRESOS"/>
    <s v="N"/>
    <s v="00 - N/A"/>
    <s v="10 - FONDO GENERAL"/>
    <s v="(blank)"/>
    <s v="99 - MULTIPROVINCIAL"/>
    <n v="6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4 - PRODUCTOS FARMACÉUTICOS"/>
    <s v="N"/>
    <s v="00 - N/A"/>
    <s v="10 - FONDO GENERAL"/>
    <s v="(blank)"/>
    <s v="99 - MULTIPROVINCIAL"/>
    <n v="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5 - CUERO, CAUCHO Y PLÁSTICO"/>
    <s v="N"/>
    <s v="00 - N/A"/>
    <s v="10 - FONDO GENERAL"/>
    <s v="(blank)"/>
    <s v="99 - MULTIPROVINCIAL"/>
    <n v="5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35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10 - FONDO GENERAL"/>
    <s v="(blank)"/>
    <s v="99 - MULTIPROVINCIAL"/>
    <n v="65402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30 - FONDOS PROPIOS"/>
    <s v="(blank)"/>
    <s v="99 - MULTIPROVINCIAL"/>
    <n v="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10 - FONDO GENERAL"/>
    <s v="(blank)"/>
    <s v="99 - MULTIPROVINCIAL"/>
    <n v="15029499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30 - FONDOS PROPIOS"/>
    <s v="(blank)"/>
    <s v="99 - MULTIPROVINCIAL"/>
    <n v="13126345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10 - FONDO GENERAL"/>
    <s v="(blank)"/>
    <s v="99 - MULTIPROVINCIAL"/>
    <n v="6591962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30 - FONDOS PROPIOS"/>
    <s v="(blank)"/>
    <s v="99 - MULTIPROVINCIAL"/>
    <n v="584414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10 - FONDO GENERAL"/>
    <s v="(blank)"/>
    <s v="99 - MULTIPROVINCIAL"/>
    <n v="4454653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30 - FONDOS PROPIOS"/>
    <s v="(blank)"/>
    <s v="99 - MULTIPROVINCIAL"/>
    <n v="2478197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1903189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16664545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10 - FONDO GENERAL"/>
    <s v="(blank)"/>
    <s v="99 - MULTIPROVINCIAL"/>
    <n v="25672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30 - FONDOS PROPIOS"/>
    <s v="(blank)"/>
    <s v="99 - MULTIPROVINCIAL"/>
    <n v="18328793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10 - FONDO GENERAL"/>
    <s v="(blank)"/>
    <s v="99 - MULTIPROVINCIAL"/>
    <n v="2049830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9256162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10 - FONDO GENERAL"/>
    <s v="(blank)"/>
    <s v="99 - MULTIPROVINCIAL"/>
    <n v="121174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30 - FONDOS PROPIOS"/>
    <s v="(blank)"/>
    <s v="99 - MULTIPROVINCIAL"/>
    <n v="463402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10 - FONDO GENERAL"/>
    <s v="(blank)"/>
    <s v="99 - MULTIPROVINCIAL"/>
    <n v="40048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30 - FONDOS PROPIOS"/>
    <s v="(blank)"/>
    <s v="99 - MULTIPROVINCIAL"/>
    <n v="4475784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5 - ALQUILERES Y RENTAS"/>
    <s v="N"/>
    <s v="00 - N/A"/>
    <s v="30 - FONDOS PROPIOS"/>
    <s v="(blank)"/>
    <s v="99 - MULTIPROVINCIAL"/>
    <n v="9627599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6 - SEGUROS"/>
    <s v="N"/>
    <s v="00 - N/A"/>
    <s v="30 - FONDOS PROPIOS"/>
    <s v="(blank)"/>
    <s v="99 - MULTIPROVINCIAL"/>
    <n v="2230054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48289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4766199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906976702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36897520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60 - CREDITO EXTERNO"/>
    <s v="(blank)"/>
    <s v="99 - MULTIPROVINCIAL"/>
    <n v="10000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10 - FONDO GENERAL"/>
    <s v="(blank)"/>
    <s v="99 - MULTIPROVINCIAL"/>
    <n v="6782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30 - FONDOS PROPIOS"/>
    <s v="(blank)"/>
    <s v="99 - MULTIPROVINCIAL"/>
    <n v="681413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10 - FONDO GENERAL"/>
    <s v="(blank)"/>
    <s v="99 - MULTIPROVINCIAL"/>
    <n v="24681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30 - FONDOS PROPIOS"/>
    <s v="(blank)"/>
    <s v="99 - MULTIPROVINCIAL"/>
    <n v="3354034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10 - FONDO GENERAL"/>
    <s v="(blank)"/>
    <s v="99 - MULTIPROVINCIAL"/>
    <n v="98815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30 - FONDOS PROPIOS"/>
    <s v="(blank)"/>
    <s v="99 - MULTIPROVINCIAL"/>
    <n v="791726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10 - FONDO GENERAL"/>
    <s v="(blank)"/>
    <s v="99 - MULTIPROVINCIAL"/>
    <n v="9776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30 - FONDOS PROPIOS"/>
    <s v="(blank)"/>
    <s v="99 - MULTIPROVINCIAL"/>
    <n v="2440741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4 - PRODUCTOS FARMACÉUTICOS"/>
    <s v="N"/>
    <s v="00 - N/A"/>
    <s v="30 - FONDOS PROPIOS"/>
    <s v="(blank)"/>
    <s v="99 - MULTIPROVINCIAL"/>
    <n v="832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10 - FONDO GENERAL"/>
    <s v="(blank)"/>
    <s v="99 - MULTIPROVINCIAL"/>
    <n v="48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30 - FONDOS PROPIOS"/>
    <s v="(blank)"/>
    <s v="99 - MULTIPROVINCIAL"/>
    <n v="359581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535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2647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3674455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10 - FONDO GENERAL"/>
    <s v="(blank)"/>
    <s v="99 - MULTIPROVINCIAL"/>
    <n v="20034226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30 - FONDOS PROPIOS"/>
    <s v="(blank)"/>
    <s v="99 - MULTIPROVINCIAL"/>
    <n v="52378881"/>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1 - REMUNERACIONES"/>
    <s v="N"/>
    <s v="00 - N/A"/>
    <s v="30 - FONDOS PROPIOS"/>
    <s v="(blank)"/>
    <s v="99 - MULTIPROVINCIAL"/>
    <n v="214241668"/>
    <n v="16230931.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2 - SOBRESUELDOS"/>
    <s v="N"/>
    <s v="00 - N/A"/>
    <s v="30 - FONDOS PROPIOS"/>
    <s v="(blank)"/>
    <s v="99 - MULTIPROVINCIAL"/>
    <n v="33787809"/>
    <n v="66808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4 - GRATIFICACIONES Y BONIFICACIONES"/>
    <s v="N"/>
    <s v="00 - N/A"/>
    <s v="30 - FONDOS PROPIOS"/>
    <s v="(blank)"/>
    <s v="99 - MULTIPROVINCIAL"/>
    <n v="13938393"/>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27235668"/>
    <n v="2454447.359999999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1 - SERVICIOS BÁSICOS"/>
    <s v="N"/>
    <s v="00 - N/A"/>
    <s v="30 - FONDOS PROPIOS"/>
    <s v="(blank)"/>
    <s v="99 - MULTIPROVINCIAL"/>
    <n v="24700000"/>
    <n v="3356787.2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10 - FONDO GENERAL"/>
    <s v="(blank)"/>
    <s v="99 - MULTIPROVINCIAL"/>
    <n v="6500000"/>
    <n v="15750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47700000"/>
    <n v="395772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10 - FONDO GENERAL"/>
    <s v="(blank)"/>
    <s v="99 - MULTIPROVINCIAL"/>
    <n v="1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30 - FONDOS PROPIOS"/>
    <s v="(blank)"/>
    <s v="99 - MULTIPROVINCIAL"/>
    <n v="10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10 - FONDO GENERAL"/>
    <s v="(blank)"/>
    <s v="99 - MULTIPROVINCIAL"/>
    <n v="8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30 - FONDOS PROPIOS"/>
    <s v="(blank)"/>
    <s v="99 - MULTIPROVINCIAL"/>
    <n v="76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10 - FONDO GENERAL"/>
    <s v="(blank)"/>
    <s v="99 - MULTIPROVINCIAL"/>
    <n v="11085927"/>
    <n v="711792.5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30 - FONDOS PROPIOS"/>
    <s v="(blank)"/>
    <s v="99 - MULTIPROVINCIAL"/>
    <n v="19875195"/>
    <n v="1800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6 - SEGUROS"/>
    <s v="N"/>
    <s v="00 - N/A"/>
    <s v="30 - FONDOS PROPIOS"/>
    <s v="(blank)"/>
    <s v="99 - MULTIPROVINCIAL"/>
    <n v="5050000"/>
    <n v="506181.8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5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80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0170000"/>
    <n v="2400.300000000000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10 - FONDO GENERAL"/>
    <s v="(blank)"/>
    <s v="99 - MULTIPROVINCIAL"/>
    <n v="5000000"/>
    <n v="582711.5699999999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30 - FONDOS PROPIOS"/>
    <s v="(blank)"/>
    <s v="99 - MULTIPROVINCIAL"/>
    <n v="30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10 - FONDO GENERAL"/>
    <s v="(blank)"/>
    <s v="99 - MULTIPROVINCIAL"/>
    <n v="88695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30 - FONDOS PROPIOS"/>
    <s v="(blank)"/>
    <s v="99 - MULTIPROVINCIAL"/>
    <n v="4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30 - FONDOS PROPIOS"/>
    <s v="(blank)"/>
    <s v="99 - MULTIPROVINCIAL"/>
    <n v="136267"/>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10 - FONDO GENERAL"/>
    <s v="(blank)"/>
    <s v="99 - MULTIPROVINCIAL"/>
    <n v="18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30 - FONDOS PROPIOS"/>
    <s v="(blank)"/>
    <s v="99 - MULTIPROVINCIAL"/>
    <n v="540000"/>
    <n v="1132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10 - FONDO GENERAL"/>
    <s v="(blank)"/>
    <s v="99 - MULTIPROVINCIAL"/>
    <n v="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10 - FONDO GENERAL"/>
    <s v="(blank)"/>
    <s v="99 - MULTIPROVINCIAL"/>
    <n v="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30 - FONDOS PROPIOS"/>
    <s v="(blank)"/>
    <s v="99 - MULTIPROVINCIAL"/>
    <n v="3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45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21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665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10 - FONDO GENERAL"/>
    <s v="(blank)"/>
    <s v="99 - MULTIPROVINCIAL"/>
    <n v="4050000"/>
    <n v="16520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30 - FONDOS PROPIOS"/>
    <s v="(blank)"/>
    <s v="99 - MULTIPROVINCIAL"/>
    <n v="46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1 - REMUNERACIONES"/>
    <s v="N"/>
    <s v="00 - N/A"/>
    <s v="30 - FONDOS PROPIOS"/>
    <s v="(blank)"/>
    <s v="99 - MULTIPROVINCIAL"/>
    <n v="10725000"/>
    <n v="82500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2 - SOBRESUELDOS"/>
    <s v="N"/>
    <s v="00 - N/A"/>
    <s v="30 - FONDOS PROPIOS"/>
    <s v="(blank)"/>
    <s v="99 - MULTIPROVINCIAL"/>
    <n v="16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4 - GRATIFICACIONES Y BONIFICACIONES"/>
    <s v="N"/>
    <s v="00 - N/A"/>
    <s v="30 - FONDOS PROPIOS"/>
    <s v="(blank)"/>
    <s v="99 - MULTIPROVINCIAL"/>
    <n v="825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5 - CONTRIBUCIONES A LA SEGURIDAD SOCIAL"/>
    <s v="N"/>
    <s v="00 - N/A"/>
    <s v="30 - FONDOS PROPIOS"/>
    <s v="(blank)"/>
    <s v="99 - MULTIPROVINCIAL"/>
    <n v="1503792"/>
    <n v="12531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1 - REMUNERACIONES"/>
    <s v="N"/>
    <s v="00 - N/A"/>
    <s v="30 - FONDOS PROPIOS"/>
    <s v="(blank)"/>
    <s v="99 - MULTIPROVINCIAL"/>
    <n v="76271000"/>
    <n v="5867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2 - SOBRESUELDOS"/>
    <s v="N"/>
    <s v="00 - N/A"/>
    <s v="30 - FONDOS PROPIOS"/>
    <s v="(blank)"/>
    <s v="99 - MULTIPROVINCIAL"/>
    <n v="11734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4 - GRATIFICACIONES Y BONIFICACIONES"/>
    <s v="N"/>
    <s v="00 - N/A"/>
    <s v="30 - FONDOS PROPIOS"/>
    <s v="(blank)"/>
    <s v="99 - MULTIPROVINCIAL"/>
    <n v="5867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5 - CONTRIBUCIONES A LA SEGURIDAD SOCIAL"/>
    <s v="N"/>
    <s v="00 - N/A"/>
    <s v="30 - FONDOS PROPIOS"/>
    <s v="(blank)"/>
    <s v="99 - MULTIPROVINCIAL"/>
    <n v="10694244"/>
    <n v="89118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1 - REMUNERACIONES"/>
    <s v="N"/>
    <s v="00 - N/A"/>
    <s v="30 - FONDOS PROPIOS"/>
    <s v="(blank)"/>
    <s v="99 - MULTIPROVINCIAL"/>
    <n v="677525915"/>
    <n v="36573011.95000000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2 - SOBRESUELDOS"/>
    <s v="N"/>
    <s v="00 - N/A"/>
    <s v="30 - FONDOS PROPIOS"/>
    <s v="(blank)"/>
    <s v="99 - MULTIPROVINCIAL"/>
    <n v="122169471"/>
    <n v="812578.1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7710000"/>
    <n v="58735.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4 - GRATIFICACIONES Y BONIFICACIONES"/>
    <s v="N"/>
    <s v="00 - N/A"/>
    <s v="30 - FONDOS PROPIOS"/>
    <s v="(blank)"/>
    <s v="99 - MULTIPROVINCIAL"/>
    <n v="52182965"/>
    <n v="292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89818697"/>
    <n v="5496343.439999999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1 - SERVICIOS BÁSICOS"/>
    <s v="N"/>
    <s v="00 - N/A"/>
    <s v="30 - FONDOS PROPIOS"/>
    <s v="(blank)"/>
    <s v="99 - MULTIPROVINCIAL"/>
    <n v="79227931"/>
    <n v="10232865.05000000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23053307"/>
    <n v="5056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3 - VIÁTICOS"/>
    <s v="N"/>
    <s v="00 - N/A"/>
    <s v="30 - FONDOS PROPIOS"/>
    <s v="(blank)"/>
    <s v="99 - MULTIPROVINCIAL"/>
    <n v="9758327"/>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4 - TRANSPORTE Y ALMACENAJE"/>
    <s v="N"/>
    <s v="00 - N/A"/>
    <s v="30 - FONDOS PROPIOS"/>
    <s v="(blank)"/>
    <s v="99 - MULTIPROVINCIAL"/>
    <n v="22010400"/>
    <n v="205315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5 - ALQUILERES Y RENTAS"/>
    <s v="N"/>
    <s v="00 - N/A"/>
    <s v="30 - FONDOS PROPIOS"/>
    <s v="(blank)"/>
    <s v="99 - MULTIPROVINCIAL"/>
    <n v="45925500"/>
    <n v="3824721.7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6 - SEGUROS"/>
    <s v="N"/>
    <s v="00 - N/A"/>
    <s v="30 - FONDOS PROPIOS"/>
    <s v="(blank)"/>
    <s v="99 - MULTIPROVINCIAL"/>
    <n v="170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717627"/>
    <n v="963428.2899999999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87629000"/>
    <n v="27108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9 - OTRAS CONTRATACIONES DE SERVICIOS"/>
    <s v="N"/>
    <s v="00 - N/A"/>
    <s v="30 - FONDOS PROPIOS"/>
    <s v="(blank)"/>
    <s v="99 - MULTIPROVINCIAL"/>
    <n v="20800000"/>
    <n v="1200615.14999999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1 - ALIMENTOS Y PRODUCTOS AGROFORESTALES"/>
    <s v="N"/>
    <s v="00 - N/A"/>
    <s v="30 - FONDOS PROPIOS"/>
    <s v="(blank)"/>
    <s v="99 - MULTIPROVINCIAL"/>
    <n v="84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2 - TEXTILES Y VESTUARIOS"/>
    <s v="N"/>
    <s v="00 - N/A"/>
    <s v="30 - FONDOS PROPIOS"/>
    <s v="(blank)"/>
    <s v="99 - MULTIPROVINCIAL"/>
    <n v="85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3 - PAPEL, CARTÓN E IMPRESOS"/>
    <s v="N"/>
    <s v="00 - N/A"/>
    <s v="30 - FONDOS PROPIOS"/>
    <s v="(blank)"/>
    <s v="99 - MULTIPROVINCIAL"/>
    <n v="19211591"/>
    <n v="622604.5299999999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4 - PRODUCTOS FARMACÉUTICOS"/>
    <s v="N"/>
    <s v="00 - N/A"/>
    <s v="30 - FONDOS PROPIOS"/>
    <s v="(blank)"/>
    <s v="99 - MULTIPROVINCIAL"/>
    <n v="2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5 - CUERO, CAUCHO Y PLÁSTICO"/>
    <s v="N"/>
    <s v="00 - N/A"/>
    <s v="30 - FONDOS PROPIOS"/>
    <s v="(blank)"/>
    <s v="99 - MULTIPROVINCIAL"/>
    <n v="2762689"/>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8778281"/>
    <n v="425400.2900000000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1433098"/>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9 - PRODUCTOS Y ÚTILES VARIOS"/>
    <s v="N"/>
    <s v="00 - N/A"/>
    <s v="30 - FONDOS PROPIOS"/>
    <s v="(blank)"/>
    <s v="99 - MULTIPROVINCIAL"/>
    <n v="50045311"/>
    <n v="1491498.7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1 - REMUNERACIONES"/>
    <s v="N"/>
    <s v="00 - N/A"/>
    <s v="30 - FONDOS PROPIOS"/>
    <s v="(blank)"/>
    <s v="99 - MULTIPROVINCIAL"/>
    <n v="459844000"/>
    <n v="6075250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2 - SOBRESUELDOS"/>
    <s v="N"/>
    <s v="00 - N/A"/>
    <s v="30 - FONDOS PROPIOS"/>
    <s v="(blank)"/>
    <s v="99 - MULTIPROVINCIAL"/>
    <n v="84959166"/>
    <n v="737987.8200000000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4 - GRATIFICACIONES Y BONIFICACIONES"/>
    <s v="N"/>
    <s v="00 - N/A"/>
    <s v="30 - FONDOS PROPIOS"/>
    <s v="(blank)"/>
    <s v="99 - MULTIPROVINCIAL"/>
    <n v="34436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1570344"/>
    <n v="8998085.6999999993"/>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1 - SERVICIOS BÁSICOS"/>
    <s v="N"/>
    <s v="00 - N/A"/>
    <s v="30 - FONDOS PROPIOS"/>
    <s v="(blank)"/>
    <s v="99 - MULTIPROVINCIAL"/>
    <n v="56834849"/>
    <n v="8428254.550000000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337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3 - VIÁTICOS"/>
    <s v="N"/>
    <s v="00 - N/A"/>
    <s v="30 - FONDOS PROPIOS"/>
    <s v="(blank)"/>
    <s v="99 - MULTIPROVINCIAL"/>
    <n v="1480000"/>
    <n v="892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4 - TRANSPORTE Y ALMACENAJE"/>
    <s v="N"/>
    <s v="00 - N/A"/>
    <s v="30 - FONDOS PROPIOS"/>
    <s v="(blank)"/>
    <s v="99 - MULTIPROVINCIAL"/>
    <n v="1729000"/>
    <n v="114343.7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30 - FONDOS PROPIOS"/>
    <s v="(blank)"/>
    <s v="99 - MULTIPROVINCIAL"/>
    <n v="134976342"/>
    <n v="7612523.3599999994"/>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6 - SEGUROS"/>
    <s v="N"/>
    <s v="00 - N/A"/>
    <s v="30 - FONDOS PROPIOS"/>
    <s v="(blank)"/>
    <s v="99 - MULTIPROVINCIAL"/>
    <n v="12085258"/>
    <n v="1578149.609999999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21282906"/>
    <n v="462836.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22834639"/>
    <n v="1863854.84"/>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9 - OTRAS CONTRATACIONES DE SERVICIOS"/>
    <s v="N"/>
    <s v="00 - N/A"/>
    <s v="30 - FONDOS PROPIOS"/>
    <s v="(blank)"/>
    <s v="99 - MULTIPROVINCIAL"/>
    <n v="20393638"/>
    <n v="1032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1 - ALIMENTOS Y PRODUCTOS AGROFORESTALES"/>
    <s v="N"/>
    <s v="00 - N/A"/>
    <s v="30 - FONDOS PROPIOS"/>
    <s v="(blank)"/>
    <s v="99 - MULTIPROVINCIAL"/>
    <n v="719950"/>
    <n v="2130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2 - TEXTILES Y VESTUARIOS"/>
    <s v="N"/>
    <s v="00 - N/A"/>
    <s v="30 - FONDOS PROPIOS"/>
    <s v="(blank)"/>
    <s v="99 - MULTIPROVINCIAL"/>
    <n v="73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3 - PAPEL, CARTÓN E IMPRESOS"/>
    <s v="N"/>
    <s v="00 - N/A"/>
    <s v="30 - FONDOS PROPIOS"/>
    <s v="(blank)"/>
    <s v="99 - MULTIPROVINCIAL"/>
    <n v="128807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5 - CUERO, CAUCHO Y PLÁSTICO"/>
    <s v="N"/>
    <s v="00 - N/A"/>
    <s v="30 - FONDOS PROPIOS"/>
    <s v="(blank)"/>
    <s v="99 - MULTIPROVINCIAL"/>
    <n v="132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46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4842150"/>
    <n v="550191.6299999998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9 - PRODUCTOS Y ÚTILES VARIOS"/>
    <s v="N"/>
    <s v="00 - N/A"/>
    <s v="30 - FONDOS PROPIOS"/>
    <s v="(blank)"/>
    <s v="99 - MULTIPROVINCIAL"/>
    <n v="4627866"/>
    <n v="0"/>
  </r>
  <r>
    <s v="2025"/>
    <x v="2"/>
    <x v="0"/>
    <x v="0"/>
    <x v="4"/>
    <s v="10 - N/A - Instituciones de la seguridad social"/>
    <s v="5202 - INSTITUTO DE AUXILIOS"/>
    <s v="0001 - INSTITUTO DE AUXILIOS"/>
    <s v="4 - SERVICIOS SOCIALES"/>
    <s v="4.5 - Protección social"/>
    <s v="4.5.10 - Asistencia social"/>
    <s v="2.4 - TRANSFERENCIAS CORRIENTES"/>
    <s v="2.4.1 - TRANSFERENCIAS CORRIENTES AL SECTOR PRIVADO"/>
    <s v="N"/>
    <s v="00 - N/A."/>
    <s v="30 - FONDOS PROPIOS"/>
    <s v="(blank)"/>
    <s v="99 - MULTIPROVINCIAL"/>
    <n v="40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2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228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906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2 - TRANSFERENCIAS CORRIENTES AL  GOBIERNO GENERAL NACIONAL"/>
    <s v="N"/>
    <s v="00 - N/A"/>
    <s v="30 - FONDOS PROPIOS"/>
    <s v="(blank)"/>
    <s v="00 - NO CLASIFICADO"/>
    <n v="1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1 - TRANSFERENCIAS CORRIENTES AL SECTOR PRIVADO"/>
    <s v="N"/>
    <s v="00 - N/A"/>
    <s v="10 - FONDO GENERAL"/>
    <s v="(blank)"/>
    <s v="99 - MULTIPROVINCIAL"/>
    <n v="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7 - TRANSFERENCIAS CORRIENTES AL SECTOR EXTERNO"/>
    <s v="N"/>
    <s v="00 - N/A"/>
    <s v="10 - FONDO GENERAL"/>
    <s v="(blank)"/>
    <s v="99 - MULTIPROVINCIAL"/>
    <n v="2500000"/>
    <n v="868364.3"/>
  </r>
  <r>
    <s v="2025"/>
    <x v="2"/>
    <x v="0"/>
    <x v="0"/>
    <x v="4"/>
    <s v="10 - N/A - Instituciones de la seguridad social"/>
    <s v="5208 - SEGURO NACIONAL DE SALUD"/>
    <s v="0001 - SEGURO NACIONAL DE SALUD"/>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602496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0000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10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56524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8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9 - TRANSFERENCIAS CORRIENTES A OTRAS INSTITUCIONES PÚBLICAS"/>
    <s v="N"/>
    <s v="00 - N/A"/>
    <s v="30 - FONDOS PROPIOS"/>
    <s v="(blank)"/>
    <s v="99 - MULTIPROVINCIAL"/>
    <n v="1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1531560819"/>
    <n v="741337762.65999997"/>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60 - CREDITO EXTERNO"/>
    <s v="(blank)"/>
    <s v="99 - MULTIPROVINCIAL"/>
    <n v="10000000000"/>
    <n v="833333333.33000004"/>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7 - TRANSFERENCIAS CORRIENTES AL SECTOR EXTERNO"/>
    <s v="N"/>
    <s v="00 - N/A"/>
    <s v="30 - FONDOS PROPIOS"/>
    <s v="(blank)"/>
    <s v="00 - NO CLASIFICADO"/>
    <n v="1380028"/>
    <n v="0"/>
  </r>
  <r>
    <s v="2025"/>
    <x v="2"/>
    <x v="0"/>
    <x v="0"/>
    <x v="5"/>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0000"/>
    <n v="0"/>
  </r>
  <r>
    <s v="2025"/>
    <x v="2"/>
    <x v="0"/>
    <x v="1"/>
    <x v="6"/>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2 - INFRAESTRUCTURA"/>
    <s v="N"/>
    <s v="00 - N/A"/>
    <s v="30 - FONDOS PROPIOS"/>
    <s v="(blank)"/>
    <s v="99 - MULTIPROVINCIAL"/>
    <n v="7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1 - MOBILIARIO Y EQUIPO"/>
    <s v="N"/>
    <s v="00 - N/A."/>
    <s v="30 - FONDOS PROPIOS"/>
    <s v="(blank)"/>
    <s v="99 - MULTIPROVINCIAL"/>
    <n v="1835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2 - MOBILIARIO Y EQUIPO DE AUDIO, AUDIOVISUAL, RECREATIVO Y EDUCACIONAL"/>
    <s v="N"/>
    <s v="00 - N/A."/>
    <s v="30 - FONDOS PROPIOS"/>
    <s v="(blank)"/>
    <s v="99 - MULTIPROVINCIAL"/>
    <n v="4000000"/>
    <n v="0"/>
  </r>
  <r>
    <s v="2025"/>
    <x v="2"/>
    <x v="0"/>
    <x v="1"/>
    <x v="7"/>
    <s v="10 - N/A - Instituciones de la seguridad social"/>
    <s v="5202 - INSTITUTO DE AUXILIOS"/>
    <s v="0001 - INSTITUTO DE AUXILIOS"/>
    <s v="4 - SERVICIOS SOCIALES"/>
    <s v="4.5 - Protección social"/>
    <s v="4.5.99 - Planificación, gestión y supervisión de la protección social"/>
    <s v="2.6 - BIENES MUEBLES, INMUEBLES E INTANGIBLES"/>
    <s v="2.6.1 - MOBILIARIO Y EQUIPO"/>
    <s v="N"/>
    <s v="00 - N/A"/>
    <s v="30 - FONDOS PROPIOS"/>
    <s v="(blank)"/>
    <s v="99 - MULTIPROVINCIAL"/>
    <n v="20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6 - BIENES MUEBLES, INMUEBLES E INTANGIBLES"/>
    <s v="2.6.1 - MOBILIARIO Y EQUIPO"/>
    <s v="N"/>
    <s v="00 - N/A"/>
    <s v="30 - FONDOS PROPIOS"/>
    <s v="(blank)"/>
    <s v="99 - MULTIPROVINCIAL"/>
    <n v="288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7 - OBRAS"/>
    <s v="2.7.1 - OBRAS EN EDIFICACIONES"/>
    <s v="N"/>
    <s v="00 - N/A"/>
    <s v="30 - FONDOS PROPIOS"/>
    <s v="(blank)"/>
    <s v="99 - MULTIPROVINCIAL"/>
    <n v="5178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1 - MOBILIARIO Y EQUIPO"/>
    <s v="N"/>
    <s v="00 - N/A"/>
    <s v="30 - FONDOS PROPIOS"/>
    <s v="(blank)"/>
    <s v="99 - MULTIPROVINCIAL"/>
    <n v="5947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208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8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92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53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8 - BIENES INTANGIBLES"/>
    <s v="N"/>
    <s v="00 - N/A"/>
    <s v="30 - FONDOS PROPIOS"/>
    <s v="(blank)"/>
    <s v="99 - MULTIPROVINCIAL"/>
    <n v="2585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420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1 - OBRAS EN EDIFICACIONES"/>
    <s v="N"/>
    <s v="00 - N/A"/>
    <s v="30 - FONDOS PROPIOS"/>
    <s v="(blank)"/>
    <s v="99 - MULTIPROVINCIAL"/>
    <n v="35112262"/>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10 - FONDO GENERAL"/>
    <s v="(blank)"/>
    <s v="99 - MULTIPROVINCIAL"/>
    <n v="13963687"/>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30 - FONDOS PROPIOS"/>
    <s v="(blank)"/>
    <s v="99 - MULTIPROVINCIAL"/>
    <n v="12841343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8046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8029495"/>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18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2965715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43271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8 - BIENES INTANGIBLES"/>
    <s v="N"/>
    <s v="00 - N/A"/>
    <s v="30 - FONDOS PROPIOS"/>
    <s v="(blank)"/>
    <s v="99 - MULTIPROVINCIAL"/>
    <n v="297709499"/>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1520344"/>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23227"/>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10 - FONDO GENERAL"/>
    <s v="(blank)"/>
    <s v="99 - MULTIPROVINCIAL"/>
    <n v="14728460"/>
    <n v="34515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2 - MOBILIARIO Y EQUIPO DE AUDIO, AUDIOVISUAL, RECREATIVO Y EDUCACIONAL"/>
    <s v="N"/>
    <s v="00 - N/A"/>
    <s v="10 - FONDO GENERAL"/>
    <s v="(blank)"/>
    <s v="99 - MULTIPROVINCIAL"/>
    <n v="215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10 - FONDO GENERAL"/>
    <s v="(blank)"/>
    <s v="99 - MULTIPROVINCIAL"/>
    <n v="60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7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10 - FONDO GENERAL"/>
    <s v="(blank)"/>
    <s v="99 - MULTIPROVINCIAL"/>
    <n v="14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1 - MOBILIARIO Y EQUIPO"/>
    <s v="N"/>
    <s v="00 - N/A"/>
    <s v="30 - FONDOS PROPIOS"/>
    <s v="(blank)"/>
    <s v="99 - MULTIPROVINCIAL"/>
    <n v="59200000"/>
    <n v="4843422.6500000004"/>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150000"/>
    <n v="37215.31"/>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5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2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40965054"/>
    <n v="523235.6"/>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1400000"/>
    <n v="1004956.52"/>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15024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17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7 - OBRAS"/>
    <s v="2.7.1 - OBRAS EN EDIFICACIONES"/>
    <s v="N"/>
    <s v="00 - N/A"/>
    <s v="30 - FONDOS PROPIOS"/>
    <s v="(blank)"/>
    <s v="99 - MULTIPROVINCIAL"/>
    <n v="17460000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30 - FONDOS PROPIOS"/>
    <s v="(blank)"/>
    <s v="99 - MULTIPROVINCIAL"/>
    <n v="7514891"/>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1238303"/>
    <n v="0"/>
  </r>
  <r>
    <s v="2025"/>
    <x v="2"/>
    <x v="0"/>
    <x v="1"/>
    <x v="9"/>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200000"/>
    <n v="0"/>
  </r>
  <r>
    <s v="2025"/>
    <x v="2"/>
    <x v="0"/>
    <x v="1"/>
    <x v="1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5 - TRANSFERENCIAS DE CAPITAL"/>
    <s v="2.5.6 - TRANSFERENCIAS DE CAPITAL AL SECTOR EXTERNO"/>
    <s v="N"/>
    <s v="00 - N/A"/>
    <s v="30 - FONDOS PROPIOS"/>
    <s v="(blank)"/>
    <s v="00 - NO CLASIFICADO"/>
    <n v="2000000"/>
    <n v="0"/>
  </r>
  <r>
    <s v="2025"/>
    <x v="2"/>
    <x v="1"/>
    <x v="2"/>
    <x v="12"/>
    <s v="10 - N/A - Instituciones de la seguridad social"/>
    <s v="5208 - SEGURO NACIONAL DE SALUD"/>
    <s v="0001 - SEGURO NACIONAL DE SALUD"/>
    <s v="0 - N/A"/>
    <s v="0.0 - N/A"/>
    <s v="0.0.00 - N/A"/>
    <s v="4.1 - Incremento de activos financieros"/>
    <s v="4.1.1 - Incremento de activos financieros corrientes"/>
    <s v="N"/>
    <s v="00 - N/A"/>
    <s v="30 - FONDOS PROPIOS"/>
    <s v="(blank)"/>
    <s v="99 - MULTIPROVINCIAL"/>
    <n v="453600000"/>
    <n v="0"/>
  </r>
  <r>
    <s v="2025"/>
    <x v="2"/>
    <x v="1"/>
    <x v="2"/>
    <x v="13"/>
    <s v="10 - N/A - Instituciones de la seguridad social"/>
    <s v="5206 - SUPERINTENDENCIA DE SALUD Y RIESGO LABORAL"/>
    <s v="0001 - SUPERINTENDENCIA DE SALUD Y RIESGO LABORAL"/>
    <s v="0 - N/A"/>
    <s v="0.0 - N/A"/>
    <s v="0.0.00 - N/A"/>
    <s v="4.2 - Disminución de pasivos"/>
    <s v="4.2.1 - Disminución de pasivos corrientes"/>
    <s v="N"/>
    <s v="00 - N/A"/>
    <s v="30 - FONDOS PROPIOS"/>
    <s v="(blank)"/>
    <s v="99 - MULTIPROVINCIAL"/>
    <n v="7000000"/>
    <n v="0"/>
  </r>
  <r>
    <s v="2025"/>
    <x v="2"/>
    <x v="1"/>
    <x v="2"/>
    <x v="13"/>
    <s v="10 - N/A - Instituciones de la seguridad social"/>
    <s v="5208 - SEGURO NACIONAL DE SALUD"/>
    <s v="0001 - SEGURO NACIONAL DE SALUD"/>
    <s v="0 - N/A"/>
    <s v="0.0 - N/A"/>
    <s v="0.0.00 - N/A"/>
    <s v="4.2 - Disminución de pasivos"/>
    <s v="4.2.1 - Disminución de pasivos corrientes"/>
    <s v="N"/>
    <s v="00 - N/A"/>
    <s v="30 - FONDOS PROPIOS"/>
    <s v="(blank)"/>
    <s v="99 - MULTIPROVINCIAL"/>
    <n v="166399996"/>
    <n v="0"/>
  </r>
  <r>
    <s v="2025"/>
    <x v="3"/>
    <x v="0"/>
    <x v="0"/>
    <x v="1"/>
    <s v="13 - N/A - Empresas públicas no financieras"/>
    <s v="6104 - CORPORACIÓN DE ACUEDUCTO Y ALCANTARILLADO DE SANTIAGO"/>
    <s v="0001 - CORPORACIÓN DE ACUEDUCTO Y ALCANTARILLADO DE SANTIAGO"/>
    <s v="4 - SERVICIOS SOCIALES"/>
    <s v="4.5 - Protección social"/>
    <s v="4.5.01 - Edad avanzada, pensiones (por edad o incapacidad)"/>
    <s v="2.4 - TRANSFERENCIAS CORRIENTES"/>
    <s v="2.4.1 - TRANSFERENCIAS CORRIENTES AL SECTOR PRIVADO"/>
    <s v="N"/>
    <s v="00 - N/A"/>
    <s v="30 - FONDOS PROPIOS"/>
    <s v="(blank)"/>
    <s v="25 - SANTIAGO"/>
    <n v="23451740"/>
    <n v="1820105"/>
  </r>
  <r>
    <s v="2025"/>
    <x v="3"/>
    <x v="0"/>
    <x v="0"/>
    <x v="1"/>
    <s v="13 - N/A - Empresas públicas no financieras"/>
    <s v="6123 - EMPRESA DE GENERACION HIDROELECTRICA DOMINICANA (EGEHID)"/>
    <s v="0001 - EMPRESA DE GENERACION HIDROELECTRICA DOMINICANA (EGEHID)"/>
    <s v="4 - SERVICIOS SOCIALES"/>
    <s v="4.5 - Protección social"/>
    <s v="4.5.01 - Edad avanzada, pensiones (por edad o incapacidad)"/>
    <s v="2.4 - TRANSFERENCIAS CORRIENTES"/>
    <s v="2.4.1 - TRANSFERENCIAS CORRIENTES AL SECTOR PRIVADO"/>
    <s v="N"/>
    <s v="00 - N/A"/>
    <s v="30 - FONDOS PROPIOS"/>
    <s v="(blank)"/>
    <s v="99 - MULTIPROVINCIAL"/>
    <n v="931414"/>
    <n v="0"/>
  </r>
  <r>
    <s v="2025"/>
    <x v="3"/>
    <x v="0"/>
    <x v="0"/>
    <x v="1"/>
    <s v="13 - N/A - Empresas públicas no financieras"/>
    <s v="6123 - EMPRESA DE GENERACION HIDROELECTRICA DOMINICANA (EGEHID)"/>
    <s v="0001 - EMPRESA DE GENERACION HIDROELECTRICA DOMINICANA (EGEHID)"/>
    <s v="4 - SERVICIOS SOCIALES"/>
    <s v="4.5 - Protección social"/>
    <s v="4.5.02 - Enfermedad"/>
    <s v="2.4 - TRANSFERENCIAS CORRIENTES"/>
    <s v="2.4.1 - TRANSFERENCIAS CORRIENTES AL SECTOR PRIVADO"/>
    <s v="N"/>
    <s v="00 - N/A"/>
    <s v="30 - FONDOS PROPIOS"/>
    <s v="(blank)"/>
    <s v="99 - MULTIPROVINCIAL"/>
    <n v="275110"/>
    <n v="0"/>
  </r>
  <r>
    <s v="2025"/>
    <x v="3"/>
    <x v="0"/>
    <x v="0"/>
    <x v="1"/>
    <s v="13 - N/A - Empresas públicas no financieras"/>
    <s v="6114 - CORPORACIÓN DE FOMENTO HOTELERO Y DESARROLLO DEL TURISMO"/>
    <s v="0001 - CORPORACION DE FOMENTO HOTELERO Y DESARROLLO DEL TURISMO"/>
    <s v="2 - SERVICIOS ECONÓMICOS"/>
    <s v="2.9 - Otros servicios económicos"/>
    <s v="2.9.03 - Turismo"/>
    <s v="2.4 - TRANSFERENCIAS CORRIENTES"/>
    <s v="2.4.1 - TRANSFERENCIAS CORRIENTES AL SECTOR PRIVADO"/>
    <s v="N"/>
    <s v="00 - N/A"/>
    <s v="30 - FONDOS PROPIOS"/>
    <s v="(blank)"/>
    <s v="99 - MULTIPROVINCIAL"/>
    <n v="50000"/>
    <n v="0"/>
  </r>
  <r>
    <s v="2025"/>
    <x v="3"/>
    <x v="0"/>
    <x v="0"/>
    <x v="1"/>
    <s v="13 - N/A - Empresas públicas no financieras"/>
    <s v="6118 - LOTERIA NACIONAL"/>
    <s v="0001 - LOTERIA NACIONAL"/>
    <s v="4 - SERVICIOS SOCIALES"/>
    <s v="4.5 - Protección social"/>
    <s v="4.5.01 - Edad avanzada, pensiones (por edad o incapacidad)"/>
    <s v="2.4 - TRANSFERENCIAS CORRIENTES"/>
    <s v="2.4.1 - TRANSFERENCIAS CORRIENTES AL SECTOR PRIVADO"/>
    <s v="N"/>
    <s v="00 - N/A"/>
    <s v="30 - FONDOS PROPIOS"/>
    <s v="(blank)"/>
    <s v="99 - MULTIPROVINCIAL"/>
    <n v="1500000"/>
    <n v="194465"/>
  </r>
  <r>
    <s v="2025"/>
    <x v="3"/>
    <x v="0"/>
    <x v="0"/>
    <x v="2"/>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9 - GASTOS FINANCIEROS"/>
    <s v="2.9.3 - INTERESES DE LA DEUDA COMERCIAL"/>
    <s v="N"/>
    <s v="00 - N/A"/>
    <s v="30 - FONDOS PROPIOS"/>
    <s v="(blank)"/>
    <s v="13 - LA VEGA"/>
    <n v="764554"/>
    <n v="0"/>
  </r>
  <r>
    <s v="2025"/>
    <x v="3"/>
    <x v="0"/>
    <x v="0"/>
    <x v="2"/>
    <s v="13 - N/A - Empresas públicas no financieras"/>
    <s v="6128 - EMPRESA ELECTRICA DEL NORTE (EDENORTE)"/>
    <s v="0001 - EMPRESA ELECTRICA DEL NORTE (EDENORTE)"/>
    <s v="2 - SERVICIOS ECONÓMICOS"/>
    <s v="2.4 - Energía y combustible"/>
    <s v="2.4.04 - Energía eléctrica de fuentes termoeléctricas"/>
    <s v="2.9 - GASTOS FINANCIEROS"/>
    <s v="2.9.3 - INTERESES DE LA DEUDA COMERCIAL"/>
    <s v="N"/>
    <s v="00 - N/A"/>
    <s v="30 - FONDOS PROPIOS"/>
    <s v="(blank)"/>
    <s v="25 - SANTIAGO"/>
    <n v="697700000"/>
    <n v="0"/>
  </r>
  <r>
    <s v="2025"/>
    <x v="3"/>
    <x v="0"/>
    <x v="0"/>
    <x v="2"/>
    <s v="13 - N/A - Empresas públicas no financieras"/>
    <s v="6111 - INSTITUTO DE ESTABILIZACIÓN DE PRECIOS"/>
    <s v="0001 - INSTITUTO DE ESTABILIZACION DE PRECIOS"/>
    <s v="2 - SERVICIOS ECONÓMICOS"/>
    <s v="2.2 - Agropecuaria, caza, pesca y silvicultura"/>
    <s v="2.2.01 - Agropecuaria"/>
    <s v="2.9 - GASTOS FINANCIEROS"/>
    <s v="2.9.3 - INTERESES DE LA DEUDA COMERCIAL"/>
    <s v="N"/>
    <s v="00 - N/A"/>
    <s v="30 - FONDOS PROPIOS"/>
    <s v="(blank)"/>
    <s v="99 - MULTIPROVINCIAL"/>
    <n v="2400000"/>
    <n v="0"/>
  </r>
  <r>
    <s v="2025"/>
    <x v="3"/>
    <x v="0"/>
    <x v="0"/>
    <x v="2"/>
    <s v="13 - N/A - Empresas públicas no financieras"/>
    <s v="6130 - EMPRESA ELECTRICA DEL ESTE (EDEESTE)"/>
    <s v="0001 - EMPRESA ELECTRICA DEL ESTE (EDEESTE)"/>
    <s v="2 - SERVICIOS ECONÓMICOS"/>
    <s v="2.4 - Energía y combustible"/>
    <s v="2.4.04 - Energía eléctrica de fuentes termoeléctricas"/>
    <s v="2.9 - GASTOS FINANCIEROS"/>
    <s v="2.9.3 - INTERESES DE LA DEUDA COMERCIAL"/>
    <s v="N"/>
    <s v="00 - N/A"/>
    <s v="30 - FONDOS PROPIOS"/>
    <s v="(blank)"/>
    <s v="99 - MULTIPROVINCIAL"/>
    <n v="429100000"/>
    <n v="0"/>
  </r>
  <r>
    <s v="2025"/>
    <x v="3"/>
    <x v="0"/>
    <x v="0"/>
    <x v="2"/>
    <s v="13 - N/A - Empresas públicas no financieras"/>
    <s v="6110 - CONSEJO ESTATAL DEL AZUCAR"/>
    <s v="0001 - CONSEJO ESTATAL DEL AZUCAR"/>
    <s v="2 - SERVICIOS ECONÓMICOS"/>
    <s v="2.2 - Agropecuaria, caza, pesca y silvicultura"/>
    <s v="2.2.01 - Agropecuaria"/>
    <s v="2.9 - GASTOS FINANCIEROS"/>
    <s v="2.9.3 - INTERESES DE LA DEUDA COMERCIAL"/>
    <s v="N"/>
    <s v="00 - N/A"/>
    <s v="30 - FONDOS PROPIOS"/>
    <s v="(blank)"/>
    <s v="99 - MULTIPROVINCIAL"/>
    <n v="22324804"/>
    <n v="0"/>
  </r>
  <r>
    <s v="2025"/>
    <x v="3"/>
    <x v="0"/>
    <x v="0"/>
    <x v="2"/>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9 - GASTOS FINANCIEROS"/>
    <s v="2.9.3 - INTERESES DE LA DEUDA COMERCIAL"/>
    <s v="N"/>
    <s v="00 - N/A"/>
    <s v="30 - FONDOS PROPIOS"/>
    <s v="(blank)"/>
    <s v="99 - MULTIPROVINCIAL"/>
    <n v="76000000"/>
    <n v="0"/>
  </r>
  <r>
    <s v="2025"/>
    <x v="3"/>
    <x v="0"/>
    <x v="0"/>
    <x v="4"/>
    <s v="13 - N/A - Empresas públicas no financieras"/>
    <s v="6104 - CORPORACIÓN DE ACUEDUCTO Y ALCANTARILLADO DE SANTIAGO"/>
    <s v="0001 - CORPORACIÓN DE ACUEDUCTO Y ALCANTARILLADO DE SANTIAGO"/>
    <s v="4 - SERVICIOS SOCIALES"/>
    <s v="4.4 - Educación"/>
    <s v="4.4.09 - Enseñanza no atribuible a ningún nivel"/>
    <s v="2.4 - TRANSFERENCIAS CORRIENTES"/>
    <s v="2.4.1 - TRANSFERENCIAS CORRIENTES AL SECTOR PRIVADO"/>
    <s v="N"/>
    <s v="00 - N/A"/>
    <s v="30 - FONDOS PROPIOS"/>
    <s v="(blank)"/>
    <s v="25 - SANTIAGO"/>
    <n v="3819776"/>
    <n v="22353"/>
  </r>
  <r>
    <s v="2025"/>
    <x v="3"/>
    <x v="0"/>
    <x v="0"/>
    <x v="4"/>
    <s v="13 - N/A - Empresas públicas no financieras"/>
    <s v="6104 - CORPORACIÓN DE ACUEDUCTO Y ALCANTARILLADO DE SANTIAGO"/>
    <s v="0001 - CORPORACIÓN DE ACUEDUCTO Y ALCANTARILLADO DE SANTIAGO"/>
    <s v="4 - SERVICIOS SOCIALES"/>
    <s v="4.5 - Protección social"/>
    <s v="4.5.10 - Asistencia social"/>
    <s v="2.4 - TRANSFERENCIAS CORRIENTES"/>
    <s v="2.4.1 - TRANSFERENCIAS CORRIENTES AL SECTOR PRIVADO"/>
    <s v="N"/>
    <s v="00 - N/A"/>
    <s v="30 - FONDOS PROPIOS"/>
    <s v="(blank)"/>
    <s v="25 - SANTIAGO"/>
    <n v="11331434"/>
    <n v="326331"/>
  </r>
  <r>
    <s v="2025"/>
    <x v="3"/>
    <x v="0"/>
    <x v="0"/>
    <x v="4"/>
    <s v="13 - N/A - Empresas públicas no financieras"/>
    <s v="6102 - CORPORACIÓN DEL ACUEDUCTO Y ALCANTARILLADO DE SANTO DOMINGO"/>
    <s v="0001 - CORPORACIÓN DEL ACUEDUCTO Y ALCANTARILLADO DE SANTO DOMINGO"/>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01 - DISTRITO NACIONAL"/>
    <n v="165000"/>
    <n v="0"/>
  </r>
  <r>
    <s v="2025"/>
    <x v="3"/>
    <x v="0"/>
    <x v="0"/>
    <x v="4"/>
    <s v="13 - N/A - Empresas públicas no financieras"/>
    <s v="6102 - CORPORACIÓN DEL ACUEDUCTO Y ALCANTARILLADO DE SANTO DOMINGO"/>
    <s v="0001 - CORPORACIÓN DEL ACUEDUCTO Y ALCANTARILLADO DE SANTO DOMINGO"/>
    <s v="4 - SERVICIOS SOCIALES"/>
    <s v="4.5 - Protección social"/>
    <s v="4.5.10 - Asistencia social"/>
    <s v="2.4 - TRANSFERENCIAS CORRIENTES"/>
    <s v="2.4.1 - TRANSFERENCIAS CORRIENTES AL SECTOR PRIVADO"/>
    <s v="N"/>
    <s v="00 - N/A"/>
    <s v="30 - FONDOS PROPIOS"/>
    <s v="(blank)"/>
    <s v="01 - DISTRITO NACIONAL"/>
    <n v="4000000"/>
    <n v="0"/>
  </r>
  <r>
    <s v="2025"/>
    <x v="3"/>
    <x v="0"/>
    <x v="0"/>
    <x v="4"/>
    <s v="13 - N/A - Empresas públicas no financieras"/>
    <s v="6108 - CORPORACIÓN DE ACUEDUCTO Y ALCANTARILLADO DE LA ROMANA"/>
    <s v="0001 - CORPORACIÓN DE ACUEDUCTO Y ALCANTARILLADO DE LA ROMANA"/>
    <s v="4 - SERVICIOS SOCIALES"/>
    <s v="4.5 - Protección social"/>
    <s v="4.5.10 - Asistencia social"/>
    <s v="2.4 - TRANSFERENCIAS CORRIENTES"/>
    <s v="2.4.1 - TRANSFERENCIAS CORRIENTES AL SECTOR PRIVADO"/>
    <s v="N"/>
    <s v="00 - N/A"/>
    <s v="30 - FONDOS PROPIOS"/>
    <s v="(blank)"/>
    <s v="12 - LA ROMANA"/>
    <n v="50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111146714"/>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82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4 - TRANSFERENCIAS CORRIENTES A EMPRESAS PÚBLICAS NO FINANCIERAS"/>
    <s v="N"/>
    <s v="00 - N/A"/>
    <s v="30 - FONDOS PROPIOS"/>
    <s v="(blank)"/>
    <s v="99 - MULTIPROVINCIAL"/>
    <n v="212081385"/>
    <n v="0"/>
  </r>
  <r>
    <s v="2025"/>
    <x v="3"/>
    <x v="0"/>
    <x v="0"/>
    <x v="4"/>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4 - TRANSFERENCIAS CORRIENTES"/>
    <s v="2.4.4 - TRANSFERENCIAS CORRIENTES A EMPRESAS PÚBLICAS NO FINANCIERAS"/>
    <s v="N"/>
    <s v="00 - N/A"/>
    <s v="30 - FONDOS PROPIOS"/>
    <s v="(blank)"/>
    <s v="99 - MULTIPROVINCIAL"/>
    <n v="12785085"/>
    <n v="0"/>
  </r>
  <r>
    <s v="2025"/>
    <x v="3"/>
    <x v="0"/>
    <x v="0"/>
    <x v="4"/>
    <s v="13 - N/A - Empresas públicas no financieras"/>
    <s v="6123 - EMPRESA DE GENERACION HIDROELECTRICA DOMINICANA (EGEHID)"/>
    <s v="0001 - EMPRESA DE GENERACION HIDROELECTRICA DOMINICANA (EGEHID)"/>
    <s v="4 - SERVICIOS SOCIALES"/>
    <s v="4.4 - Educación"/>
    <s v="4.4.09 - Enseñanza no atribuible a ningún nivel"/>
    <s v="2.4 - TRANSFERENCIAS CORRIENTES"/>
    <s v="2.4.1 - TRANSFERENCIAS CORRIENTES AL SECTOR PRIVADO"/>
    <s v="N"/>
    <s v="00 - N/A"/>
    <s v="30 - FONDOS PROPIOS"/>
    <s v="(blank)"/>
    <s v="99 - MULTIPROVINCIAL"/>
    <n v="16506502"/>
    <n v="0"/>
  </r>
  <r>
    <s v="2025"/>
    <x v="3"/>
    <x v="0"/>
    <x v="0"/>
    <x v="4"/>
    <s v="13 - N/A - Empresas públicas no financieras"/>
    <s v="6123 - EMPRESA DE GENERACION HIDROELECTRICA DOMINICANA (EGEHID)"/>
    <s v="0001 - EMPRESA DE GENERACION HIDROELECTRICA DOMINICANA (EGEHID)"/>
    <s v="4 - SERVICIOS SOCIALES"/>
    <s v="4.5 - Protección social"/>
    <s v="4.5.10 - Asistencia social"/>
    <s v="2.4 - TRANSFERENCIAS CORRIENTES"/>
    <s v="2.4.1 - TRANSFERENCIAS CORRIENTES AL SECTOR PRIVADO"/>
    <s v="N"/>
    <s v="00 - N/A"/>
    <s v="30 - FONDOS PROPIOS"/>
    <s v="(blank)"/>
    <s v="99 - MULTIPROVINCIAL"/>
    <n v="90740000"/>
    <n v="0"/>
  </r>
  <r>
    <s v="2025"/>
    <x v="3"/>
    <x v="0"/>
    <x v="0"/>
    <x v="4"/>
    <s v="13 - N/A - Empresas públicas no financieras"/>
    <s v="6114 - CORPORACIÓN DE FOMENTO HOTELERO Y DESARROLLO DEL TURISMO"/>
    <s v="0001 - CORPORACION DE FOMENTO HOTELERO Y DESARROLLO DEL TURISMO"/>
    <s v="2 - SERVICIOS ECONÓMICOS"/>
    <s v="2.7 - Comunicaciones"/>
    <s v="2.7.01 - Comunicaciones"/>
    <s v="2.4 - TRANSFERENCIAS CORRIENTES"/>
    <s v="2.4.1 - TRANSFERENCIAS CORRIENTES AL SECTOR PRIVADO"/>
    <s v="N"/>
    <s v="00 - N/A"/>
    <s v="30 - FONDOS PROPIOS"/>
    <s v="(blank)"/>
    <s v="99 - MULTIPROVINCIAL"/>
    <n v="35000"/>
    <n v="0"/>
  </r>
  <r>
    <s v="2025"/>
    <x v="3"/>
    <x v="0"/>
    <x v="0"/>
    <x v="4"/>
    <s v="13 - N/A - Empresas públicas no financieras"/>
    <s v="6114 - CORPORACIÓN DE FOMENTO HOTELERO Y DESARROLLO DEL TURISMO"/>
    <s v="0001 - CORPORACION DE FOMENTO HOTELERO Y DESARROLLO DEL TURISMO"/>
    <s v="4 - SERVICIOS SOCIALES"/>
    <s v="4.4 - Educación"/>
    <s v="4.4.09 - Enseñanza no atribuible a ningún nivel"/>
    <s v="2.4 - TRANSFERENCIAS CORRIENTES"/>
    <s v="2.4.1 - TRANSFERENCIAS CORRIENTES AL SECTOR PRIVADO"/>
    <s v="N"/>
    <s v="00 - N/A"/>
    <s v="30 - FONDOS PROPIOS"/>
    <s v="(blank)"/>
    <s v="99 - MULTIPROVINCIAL"/>
    <n v="100000"/>
    <n v="0"/>
  </r>
  <r>
    <s v="2025"/>
    <x v="3"/>
    <x v="0"/>
    <x v="0"/>
    <x v="4"/>
    <s v="13 - N/A - Empresas públicas no financieras"/>
    <s v="6114 - CORPORACIÓN DE FOMENTO HOTELERO Y DESARROLLO DEL TURISMO"/>
    <s v="0001 - CORPORACION DE FOMENTO HOTELERO Y DESARROLLO DEL TURISMO"/>
    <s v="4 - SERVICIOS SOCIALES"/>
    <s v="4.5 - Protección social"/>
    <s v="4.5.10 - Asistencia social"/>
    <s v="2.4 - TRANSFERENCIAS CORRIENTES"/>
    <s v="2.4.1 - TRANSFERENCIAS CORRIENTES AL SECTOR PRIVADO"/>
    <s v="N"/>
    <s v="00 - N/A"/>
    <s v="30 - FONDOS PROPIOS"/>
    <s v="(blank)"/>
    <s v="99 - MULTIPROVINCIAL"/>
    <n v="10000"/>
    <n v="0"/>
  </r>
  <r>
    <s v="2025"/>
    <x v="3"/>
    <x v="0"/>
    <x v="0"/>
    <x v="4"/>
    <s v="13 - N/A - Empresas públicas no financieras"/>
    <s v="6122 - CORPORACION DE ACUEDUCTO Y ALCANTARILLADO DE MONSEÑOR NOUEL"/>
    <s v="0001 - CORPORACION DE ACUEDUCTO Y ALCANTARILLADO DE MONSEÑOR NOUEL"/>
    <s v="4 - SERVICIOS SOCIALES"/>
    <s v="4.5 - Protección social"/>
    <s v="4.5.10 - Asistencia social"/>
    <s v="2.4 - TRANSFERENCIAS CORRIENTES"/>
    <s v="2.4.1 - TRANSFERENCIAS CORRIENTES AL SECTOR PRIVADO"/>
    <s v="N"/>
    <s v="00 - N/A"/>
    <s v="30 - FONDOS PROPIOS"/>
    <s v="(blank)"/>
    <s v="28 - MONSENOR NOUEL"/>
    <n v="1167600"/>
    <n v="0"/>
  </r>
  <r>
    <s v="2025"/>
    <x v="3"/>
    <x v="0"/>
    <x v="0"/>
    <x v="4"/>
    <s v="13 - N/A - Empresas públicas no financieras"/>
    <s v="6112 - INSTITUTO NACIONAL DE AGUAS POTABLES Y ALCANTARILLADOS"/>
    <s v="0001 - INSTITUTO NACIONAL DE AGUA POTABLE Y ALCANTARILLADO (INAP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00000"/>
    <n v="0"/>
  </r>
  <r>
    <s v="2025"/>
    <x v="3"/>
    <x v="0"/>
    <x v="0"/>
    <x v="4"/>
    <s v="13 - N/A - Empresas públicas no financieras"/>
    <s v="6112 - INSTITUTO NACIONAL DE AGUAS POTABLES Y ALCANTARILLADOS"/>
    <s v="0001 - INSTITUTO NACIONAL DE AGUA POTABLE Y ALCANTARILLADO (INAP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992000"/>
    <n v="0"/>
  </r>
  <r>
    <s v="2025"/>
    <x v="3"/>
    <x v="0"/>
    <x v="0"/>
    <x v="4"/>
    <s v="13 - N/A - Empresas públicas no financieras"/>
    <s v="6112 - INSTITUTO NACIONAL DE AGUAS POTABLES Y ALCANTARILLADOS"/>
    <s v="0001 - INSTITUTO NACIONAL DE AGUA POTABLE Y ALCANTARILLADO (INAPA)"/>
    <s v="4 - SERVICIOS SOCIALES"/>
    <s v="4.5 - Protección social"/>
    <s v="4.5.10 - Asistencia social"/>
    <s v="2.4 - TRANSFERENCIAS CORRIENTES"/>
    <s v="2.4.1 - TRANSFERENCIAS CORRIENTES AL SECTOR PRIVADO"/>
    <s v="N"/>
    <s v="00 - N/A"/>
    <s v="30 - FONDOS PROPIOS"/>
    <s v="(blank)"/>
    <s v="99 - MULTIPROVINCIAL"/>
    <n v="8250000"/>
    <n v="0"/>
  </r>
  <r>
    <s v="2025"/>
    <x v="3"/>
    <x v="0"/>
    <x v="0"/>
    <x v="4"/>
    <s v="13 - N/A - Empresas públicas no financieras"/>
    <s v="6125 - CORPORACION DE ACUEDUCTO Y ALCANTARILLADO DE LA VEGA"/>
    <s v="0001 - CORPORACION DE ACUEDUCTO Y ALCANTARILLADO DE LA VEGA"/>
    <s v="4 - SERVICIOS SOCIALES"/>
    <s v="4.5 - Protección social"/>
    <s v="4.5.10 - Asistencia social"/>
    <s v="2.4 - TRANSFERENCIAS CORRIENTES"/>
    <s v="2.4.1 - TRANSFERENCIAS CORRIENTES AL SECTOR PRIVADO"/>
    <s v="N"/>
    <s v="00 - N/A"/>
    <s v="30 - FONDOS PROPIOS"/>
    <s v="(blank)"/>
    <s v="13 - LA VEGA"/>
    <n v="500000"/>
    <n v="0"/>
  </r>
  <r>
    <s v="2025"/>
    <x v="3"/>
    <x v="0"/>
    <x v="0"/>
    <x v="4"/>
    <s v="13 - N/A - Empresas públicas no financieras"/>
    <s v="6128 - EMPRESA ELECTRICA DEL NORTE (EDENORTE)"/>
    <s v="0001 - EMPRESA ELECTRICA DEL NORTE (EDENOR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25 - SANTIAGO"/>
    <n v="260919692"/>
    <n v="0"/>
  </r>
  <r>
    <s v="2025"/>
    <x v="3"/>
    <x v="0"/>
    <x v="0"/>
    <x v="4"/>
    <s v="13 - N/A - Empresas públicas no financieras"/>
    <s v="6128 - EMPRESA ELECTRICA DEL NORTE (EDENORTE)"/>
    <s v="0001 - EMPRESA ELECTRICA DEL NORTE (EDENORTE)"/>
    <s v="2 - SERVICIOS ECONÓMICOS"/>
    <s v="2.4 - Energía y combustible"/>
    <s v="2.4.04 - Energía eléctrica de fuentes termoeléctricas"/>
    <s v="2.4 - TRANSFERENCIAS CORRIENTES"/>
    <s v="2.4.3 - TRANSFERENCIAS CORRIENTES A GOBIERNOS GENERALES LOCALES"/>
    <s v="N"/>
    <s v="00 - N/A"/>
    <s v="30 - FONDOS PROPIOS"/>
    <s v="(blank)"/>
    <s v="25 - SANTIAGO"/>
    <n v="2174457849"/>
    <n v="0"/>
  </r>
  <r>
    <s v="2025"/>
    <x v="3"/>
    <x v="0"/>
    <x v="0"/>
    <x v="4"/>
    <s v="13 - N/A - Empresas públicas no financieras"/>
    <s v="6128 - EMPRESA ELECTRICA DEL NORTE (EDENORTE)"/>
    <s v="0001 - EMPRESA ELECTRICA DEL NORTE (EDENORTE)"/>
    <s v="4 - SERVICIOS SOCIALES"/>
    <s v="4.5 - Protección social"/>
    <s v="4.5.10 - Asistencia social"/>
    <s v="2.4 - TRANSFERENCIAS CORRIENTES"/>
    <s v="2.4.1 - TRANSFERENCIAS CORRIENTES AL SECTOR PRIVADO"/>
    <s v="N"/>
    <s v="00 - N/A"/>
    <s v="30 - FONDOS PROPIOS"/>
    <s v="(blank)"/>
    <s v="25 - SANTIAGO"/>
    <n v="67070066"/>
    <n v="0"/>
  </r>
  <r>
    <s v="2025"/>
    <x v="3"/>
    <x v="0"/>
    <x v="0"/>
    <x v="4"/>
    <s v="13 - N/A - Empresas públicas no financieras"/>
    <s v="6111 - INSTITUTO DE ESTABILIZACIÓN DE PRECIOS"/>
    <s v="0001 - INSTITUTO DE ESTABILIZACION DE PRECIOS"/>
    <s v="4 - SERVICIOS SOCIALES"/>
    <s v="4.5 - Protección social"/>
    <s v="4.5.10 - Asistencia social"/>
    <s v="2.4 - TRANSFERENCIAS CORRIENTES"/>
    <s v="2.4.1 - TRANSFERENCIAS CORRIENTES AL SECTOR PRIVADO"/>
    <s v="N"/>
    <s v="00 - N/A"/>
    <s v="30 - FONDOS PROPIOS"/>
    <s v="(blank)"/>
    <s v="01 - DISTRITO NACIONAL"/>
    <n v="2400000"/>
    <n v="0"/>
  </r>
  <r>
    <s v="2025"/>
    <x v="3"/>
    <x v="0"/>
    <x v="0"/>
    <x v="4"/>
    <s v="13 - N/A - Empresas públicas no financieras"/>
    <s v="6109 - CORPORACIÓN DE ACUEDUCTO Y ALCANTARILLADO DE PUERTO PLATA"/>
    <s v="0001 - CORPORACIÓN DE ACUEDUCTO Y ALCANTARILLADO DE PUERTO PLATA"/>
    <s v="4 - SERVICIOS SOCIALES"/>
    <s v="4.4 - Educación"/>
    <s v="4.4.04 - Educación superior"/>
    <s v="2.4 - TRANSFERENCIAS CORRIENTES"/>
    <s v="2.4.1 - TRANSFERENCIAS CORRIENTES AL SECTOR PRIVADO"/>
    <s v="N"/>
    <s v="00 - N/A"/>
    <s v="30 - FONDOS PROPIOS"/>
    <s v="(blank)"/>
    <s v="18 - PUERTO PLATA"/>
    <n v="400000"/>
    <n v="0"/>
  </r>
  <r>
    <s v="2025"/>
    <x v="3"/>
    <x v="0"/>
    <x v="0"/>
    <x v="4"/>
    <s v="13 - N/A - Empresas públicas no financieras"/>
    <s v="6109 - CORPORACIÓN DE ACUEDUCTO Y ALCANTARILLADO DE PUERTO PLATA"/>
    <s v="0001 - CORPORACIÓN DE ACUEDUCTO Y ALCANTARILLADO DE PUERTO PLATA"/>
    <s v="4 - SERVICIOS SOCIALES"/>
    <s v="4.4 - Educación"/>
    <s v="4.4.09 - Enseñanza no atribuible a ningún nivel"/>
    <s v="2.4 - TRANSFERENCIAS CORRIENTES"/>
    <s v="2.4.1 - TRANSFERENCIAS CORRIENTES AL SECTOR PRIVADO"/>
    <s v="N"/>
    <s v="00 - N/A"/>
    <s v="30 - FONDOS PROPIOS"/>
    <s v="(blank)"/>
    <s v="18 - PUERTO PLATA"/>
    <n v="200000"/>
    <n v="0"/>
  </r>
  <r>
    <s v="2025"/>
    <x v="3"/>
    <x v="0"/>
    <x v="0"/>
    <x v="4"/>
    <s v="13 - N/A - Empresas públicas no financieras"/>
    <s v="6118 - LOTERIA NACIONAL"/>
    <s v="0001 - LOTERIA NACIONAL"/>
    <s v="4 - SERVICIOS SOCIALES"/>
    <s v="4.5 - Protección social"/>
    <s v="4.5.10 - Asistencia social"/>
    <s v="2.4 - TRANSFERENCIAS CORRIENTES"/>
    <s v="2.4.1 - TRANSFERENCIAS CORRIENTES AL SECTOR PRIVADO"/>
    <s v="N"/>
    <s v="00 - N/A"/>
    <s v="30 - FONDOS PROPIOS"/>
    <s v="(blank)"/>
    <s v="99 - MULTIPROVINCIAL"/>
    <n v="810000000"/>
    <n v="1386350"/>
  </r>
  <r>
    <s v="2025"/>
    <x v="3"/>
    <x v="0"/>
    <x v="0"/>
    <x v="4"/>
    <s v="13 - N/A - Empresas públicas no financieras"/>
    <s v="6115 - INSTITUTO POSTAL DOMINICANO"/>
    <s v="0001 - INSTITUTO POSTAL DOMINICAN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5750000"/>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21747254"/>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36452746"/>
    <n v="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5769"/>
    <n v="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27250"/>
    <n v="0"/>
  </r>
  <r>
    <s v="2025"/>
    <x v="3"/>
    <x v="0"/>
    <x v="0"/>
    <x v="4"/>
    <s v="13 - N/A - Empresas públicas no financieras"/>
    <s v="6116 - AUTORIDAD PORTUARIA DOMINICANA"/>
    <s v="0001 - AUTORIDAD PORTUARIA DOMINICAN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250962"/>
    <n v="0"/>
  </r>
  <r>
    <s v="2025"/>
    <x v="3"/>
    <x v="0"/>
    <x v="0"/>
    <x v="4"/>
    <s v="13 - N/A - Empresas públicas no financieras"/>
    <s v="6116 - AUTORIDAD PORTUARIA DOMINICANA"/>
    <s v="0001 - AUTORIDAD PORTUARIA DOMINICANA"/>
    <s v="4 - SERVICIOS SOCIALES"/>
    <s v="4.3 - Actividades deportivas, recreativas, culturales y religiosas"/>
    <s v="4.3.02 - Servicios recreativos y deportivos"/>
    <s v="2.4 - TRANSFERENCIAS CORRIENTES"/>
    <s v="2.4.1 - TRANSFERENCIAS CORRIENTES AL SECTOR PRIVADO"/>
    <s v="N"/>
    <s v="00 - N/A"/>
    <s v="30 - FONDOS PROPIOS"/>
    <s v="(blank)"/>
    <s v="99 - MULTIPROVINCIAL"/>
    <n v="7198695"/>
    <n v="0"/>
  </r>
  <r>
    <s v="2025"/>
    <x v="3"/>
    <x v="0"/>
    <x v="0"/>
    <x v="4"/>
    <s v="13 - N/A - Empresas públicas no financieras"/>
    <s v="6116 - AUTORIDAD PORTUARIA DOMINICANA"/>
    <s v="0001 - AUTORIDAD PORTUARIA DOMINICANA"/>
    <s v="4 - SERVICIOS SOCIALES"/>
    <s v="4.3 - Actividades deportivas, recreativas, culturales y religiosas"/>
    <s v="4.3.98 - Investigación y desarrollo relacionados con el esparcimiento, el deporte, la cultura y la religión"/>
    <s v="2.4 - TRANSFERENCIAS CORRIENTES"/>
    <s v="2.4.1 - TRANSFERENCIAS CORRIENTES AL SECTOR PRIVADO"/>
    <s v="N"/>
    <s v="00 - N/A"/>
    <s v="30 - FONDOS PROPIOS"/>
    <s v="(blank)"/>
    <s v="99 - MULTIPROVINCIAL"/>
    <n v="36908"/>
    <n v="0"/>
  </r>
  <r>
    <s v="2025"/>
    <x v="3"/>
    <x v="0"/>
    <x v="0"/>
    <x v="4"/>
    <s v="13 - N/A - Empresas públicas no financieras"/>
    <s v="6116 - AUTORIDAD PORTUARIA DOMINICANA"/>
    <s v="0001 - AUTORIDAD PORTUARIA DOMINICANA"/>
    <s v="4 - SERVICIOS SOCIALES"/>
    <s v="4.4 - Educación"/>
    <s v="4.4.09 - Enseñanza no atribuible a ningún nivel"/>
    <s v="2.4 - TRANSFERENCIAS CORRIENTES"/>
    <s v="2.4.1 - TRANSFERENCIAS CORRIENTES AL SECTOR PRIVADO"/>
    <s v="N"/>
    <s v="00 - N/A"/>
    <s v="30 - FONDOS PROPIOS"/>
    <s v="(blank)"/>
    <s v="99 - MULTIPROVINCIAL"/>
    <n v="222691"/>
    <n v="0"/>
  </r>
  <r>
    <s v="2025"/>
    <x v="3"/>
    <x v="0"/>
    <x v="0"/>
    <x v="4"/>
    <s v="13 - N/A - Empresas públicas no financieras"/>
    <s v="6116 - AUTORIDAD PORTUARIA DOMINICANA"/>
    <s v="0001 - AUTORIDAD PORTUARIA DOMINICANA"/>
    <s v="4 - SERVICIOS SOCIALES"/>
    <s v="4.5 - Protección social"/>
    <s v="4.5.10 - Asistencia social"/>
    <s v="2.4 - TRANSFERENCIAS CORRIENTES"/>
    <s v="2.4.1 - TRANSFERENCIAS CORRIENTES AL SECTOR PRIVADO"/>
    <s v="N"/>
    <s v="00 - N/A"/>
    <s v="30 - FONDOS PROPIOS"/>
    <s v="(blank)"/>
    <s v="99 - MULTIPROVINCIAL"/>
    <n v="4309182"/>
    <n v="0"/>
  </r>
  <r>
    <s v="2025"/>
    <x v="3"/>
    <x v="0"/>
    <x v="0"/>
    <x v="4"/>
    <s v="13 - N/A - Empresas públicas no financieras"/>
    <s v="6124 - EMPRESA DE TRANSMISION ELECTRICA DOMINICANA ( ETED)"/>
    <s v="0001 - EMPRESA DE TRANSMISION ELECTRICA DOMINICANA ( ETED)"/>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78065647"/>
    <n v="0"/>
  </r>
  <r>
    <s v="2025"/>
    <x v="3"/>
    <x v="0"/>
    <x v="0"/>
    <x v="4"/>
    <s v="13 - N/A - Empresas públicas no financieras"/>
    <s v="6124 - EMPRESA DE TRANSMISION ELECTRICA DOMINICANA ( ETED)"/>
    <s v="0001 - EMPRESA DE TRANSMISION ELECTRICA DOMINICANA ( ETED)"/>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47250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10 - FONDO GENERAL"/>
    <s v="(blank)"/>
    <s v="99 - MULTIPROVINCIAL"/>
    <n v="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30 - FONDOS PROPIOS"/>
    <s v="(blank)"/>
    <s v="99 - MULTIPROVINCIAL"/>
    <n v="628564783"/>
    <n v="0"/>
  </r>
  <r>
    <s v="2025"/>
    <x v="3"/>
    <x v="0"/>
    <x v="0"/>
    <x v="4"/>
    <s v="13 - N/A - Empresas públicas no financieras"/>
    <s v="6124 - EMPRESA DE TRANSMISION ELECTRICA DOMINICANA ( ETED)"/>
    <s v="0001 - EMPRESA DE TRANSMISION ELECTRICA DOMINICANA ( ETED)"/>
    <s v="4 - SERVICIOS SOCIALES"/>
    <s v="4.4 - Educación"/>
    <s v="4.4.09 - Enseñanza no atribuible a ningún nivel"/>
    <s v="2.4 - TRANSFERENCIAS CORRIENTES"/>
    <s v="2.4.1 - TRANSFERENCIAS CORRIENTES AL SECTOR PRIVADO"/>
    <s v="N"/>
    <s v="00 - N/A"/>
    <s v="30 - FONDOS PROPIOS"/>
    <s v="(blank)"/>
    <s v="99 - MULTIPROVINCIAL"/>
    <n v="67705000"/>
    <n v="0"/>
  </r>
  <r>
    <s v="2025"/>
    <x v="3"/>
    <x v="0"/>
    <x v="0"/>
    <x v="4"/>
    <s v="13 - N/A - Empresas públicas no financieras"/>
    <s v="6124 - EMPRESA DE TRANSMISION ELECTRICA DOMINICANA ( ETED)"/>
    <s v="0001 - EMPRESA DE TRANSMISION ELECTRICA DOMINICANA ( ETED)"/>
    <s v="4 - SERVICIOS SOCIALES"/>
    <s v="4.5 - Protección social"/>
    <s v="4.5.10 - Asistencia social"/>
    <s v="2.4 - TRANSFERENCIAS CORRIENTES"/>
    <s v="2.4.1 - TRANSFERENCIAS CORRIENTES AL SECTOR PRIVADO"/>
    <s v="N"/>
    <s v="00 - N/A"/>
    <s v="30 - FONDOS PROPIOS"/>
    <s v="(blank)"/>
    <s v="99 - MULTIPROVINCIAL"/>
    <n v="48404450"/>
    <n v="0"/>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61039337"/>
    <n v="0"/>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352974726"/>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1 - REMUNERACIONES"/>
    <s v="N"/>
    <s v="00 - N/A"/>
    <s v="30 - FONDOS PROPIOS"/>
    <s v="(blank)"/>
    <s v="25 - SANTIAGO"/>
    <n v="2626360"/>
    <n v="18413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2 - SOBRESUELDOS"/>
    <s v="N"/>
    <s v="00 - N/A"/>
    <s v="30 - FONDOS PROPIOS"/>
    <s v="(blank)"/>
    <s v="25 - SANTIAGO"/>
    <n v="180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4 - GRATIFICACIONES Y BONIFICACIONES"/>
    <s v="N"/>
    <s v="00 - N/A"/>
    <s v="30 - FONDOS PROPIOS"/>
    <s v="(blank)"/>
    <s v="25 - SANTIAGO"/>
    <n v="16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25 - SANTIAGO"/>
    <n v="34547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3 - VIÁTICOS"/>
    <s v="N"/>
    <s v="00 - N/A"/>
    <s v="30 - FONDOS PROPIOS"/>
    <s v="(blank)"/>
    <s v="25 - SANTIAGO"/>
    <n v="5099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25 - SANTIAGO"/>
    <n v="124575"/>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1 - ALIMENTOS Y PRODUCTOS AGROFORESTALES"/>
    <s v="N"/>
    <s v="00 - N/A"/>
    <s v="30 - FONDOS PROPIOS"/>
    <s v="(blank)"/>
    <s v="25 - SANTIAGO"/>
    <n v="9421"/>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2 - TEXTILES Y VESTUARIOS"/>
    <s v="N"/>
    <s v="00 - N/A"/>
    <s v="30 - FONDOS PROPIOS"/>
    <s v="(blank)"/>
    <s v="25 - SANTIAGO"/>
    <n v="1571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3 - PAPEL, CARTÓN E IMPRESOS"/>
    <s v="N"/>
    <s v="00 - N/A"/>
    <s v="30 - FONDOS PROPIOS"/>
    <s v="(blank)"/>
    <s v="25 - SANTIAGO"/>
    <n v="4302"/>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9 - PRODUCTOS Y ÚTILES VARIOS"/>
    <s v="N"/>
    <s v="00 - N/A"/>
    <s v="30 - FONDOS PROPIOS"/>
    <s v="(blank)"/>
    <s v="25 - SANTIAGO"/>
    <n v="9415"/>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25 - SANTIAGO"/>
    <n v="1500000"/>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3 - MATERIALES Y SUMINISTROS"/>
    <s v="2.3.9 - PRODUCTOS Y ÚTILES VARIOS"/>
    <s v="N"/>
    <s v="00 - N/A"/>
    <s v="60 - CREDITO EXTERNO"/>
    <s v="(blank)"/>
    <s v="25 - SANTIAGO"/>
    <n v="45935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10 - FONDO GENERAL"/>
    <s v="(blank)"/>
    <s v="25 - SANTIAGO"/>
    <n v="464539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30 - FONDOS PROPIOS"/>
    <s v="(blank)"/>
    <s v="25 - SANTIAGO"/>
    <n v="763989144"/>
    <n v="5352498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30 - FONDOS PROPIOS"/>
    <s v="(blank)"/>
    <s v="25 - SANTIAGO"/>
    <n v="30573294"/>
    <n v="2414806"/>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3 - DIETAS Y GASTOS DE REPRESENTACIÓN"/>
    <s v="N"/>
    <s v="00 - N/A"/>
    <s v="30 - FONDOS PROPIOS"/>
    <s v="(blank)"/>
    <s v="25 - SANTIAGO"/>
    <n v="26114"/>
    <n v="73319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4 - GRATIFICACIONES Y BONIFICACIONES"/>
    <s v="N"/>
    <s v="00 - N/A"/>
    <s v="30 - FONDOS PROPIOS"/>
    <s v="(blank)"/>
    <s v="25 - SANTIAGO"/>
    <n v="83205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5 - CONTRIBUCIONES A LA SEGURIDAD SOCIAL"/>
    <s v="N"/>
    <s v="00 - N/A"/>
    <s v="30 - FONDOS PROPIOS"/>
    <s v="(blank)"/>
    <s v="25 - SANTIAGO"/>
    <n v="88136134"/>
    <n v="7493664"/>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10 - FONDO GENERAL"/>
    <s v="(blank)"/>
    <s v="25 - SANTIAGO"/>
    <n v="51443731"/>
    <n v="4014123.64"/>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30 - FONDOS PROPIOS"/>
    <s v="(blank)"/>
    <s v="25 - SANTIAGO"/>
    <n v="1554955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30 - FONDOS PROPIOS"/>
    <s v="(blank)"/>
    <s v="25 - SANTIAGO"/>
    <n v="2103059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60 - CREDITO EXTERNO"/>
    <s v="(blank)"/>
    <s v="25 - SANTIAGO"/>
    <n v="1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3 - VIÁTICOS"/>
    <s v="N"/>
    <s v="00 - N/A"/>
    <s v="30 - FONDOS PROPIOS"/>
    <s v="(blank)"/>
    <s v="25 - SANTIAGO"/>
    <n v="2279126"/>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4 - TRANSPORTE Y ALMACENAJE"/>
    <s v="N"/>
    <s v="00 - N/A"/>
    <s v="30 - FONDOS PROPIOS"/>
    <s v="(blank)"/>
    <s v="25 - SANTIAGO"/>
    <n v="60658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30 - FONDOS PROPIOS"/>
    <s v="(blank)"/>
    <s v="25 - SANTIAGO"/>
    <n v="17957993"/>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60 - CREDITO EXTERNO"/>
    <s v="(blank)"/>
    <s v="25 - SANTIAGO"/>
    <n v="273752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6 - SEGUROS"/>
    <s v="N"/>
    <s v="00 - N/A"/>
    <s v="30 - FONDOS PROPIOS"/>
    <s v="(blank)"/>
    <s v="25 - SANTIAGO"/>
    <n v="1709282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5 - SANTIAGO"/>
    <n v="962221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25 - SANTIAGO"/>
    <n v="732878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30 - FONDOS PROPIOS"/>
    <s v="(blank)"/>
    <s v="25 - SANTIAGO"/>
    <n v="6234344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60 - CREDITO EXTERNO"/>
    <s v="(blank)"/>
    <s v="25 - SANTIAGO"/>
    <n v="58911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9 - OTRAS CONTRATACIONES DE SERVICIOS"/>
    <s v="N"/>
    <s v="00 - N/A"/>
    <s v="30 - FONDOS PROPIOS"/>
    <s v="(blank)"/>
    <s v="25 - SANTIAGO"/>
    <n v="484926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1 - ALIMENTOS Y PRODUCTOS AGROFORESTALES"/>
    <s v="N"/>
    <s v="00 - N/A"/>
    <s v="30 - FONDOS PROPIOS"/>
    <s v="(blank)"/>
    <s v="25 - SANTIAGO"/>
    <n v="196024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2 - TEXTILES Y VESTUARIOS"/>
    <s v="N"/>
    <s v="00 - N/A"/>
    <s v="30 - FONDOS PROPIOS"/>
    <s v="(blank)"/>
    <s v="25 - SANTIAGO"/>
    <n v="217797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3 - PAPEL, CARTÓN E IMPRESOS"/>
    <s v="N"/>
    <s v="00 - N/A"/>
    <s v="30 - FONDOS PROPIOS"/>
    <s v="(blank)"/>
    <s v="25 - SANTIAGO"/>
    <n v="602033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4 - PRODUCTOS FARMACÉUTICOS"/>
    <s v="N"/>
    <s v="00 - N/A"/>
    <s v="30 - FONDOS PROPIOS"/>
    <s v="(blank)"/>
    <s v="25 - SANTIAGO"/>
    <n v="973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5 - CUERO, CAUCHO Y PLÁSTICO"/>
    <s v="N"/>
    <s v="00 - N/A"/>
    <s v="30 - FONDOS PROPIOS"/>
    <s v="(blank)"/>
    <s v="25 - SANTIAGO"/>
    <n v="256579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30 - FONDOS PROPIOS"/>
    <s v="(blank)"/>
    <s v="25 - SANTIAGO"/>
    <n v="127487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60 - CREDITO EXTERNO"/>
    <s v="(blank)"/>
    <s v="25 - SANTIAGO"/>
    <n v="12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7 - COMBUSTIBLES, LUBRICANTES, PRODUCTOS QUÍMICOS Y CONEXOS"/>
    <s v="N"/>
    <s v="00 - N/A"/>
    <s v="30 - FONDOS PROPIOS"/>
    <s v="(blank)"/>
    <s v="25 - SANTIAGO"/>
    <n v="6225865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30 - FONDOS PROPIOS"/>
    <s v="(blank)"/>
    <s v="25 - SANTIAGO"/>
    <n v="659364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60 - CREDITO EXTERNO"/>
    <s v="(blank)"/>
    <s v="25 - SANTIAGO"/>
    <n v="14726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1 - REMUNERACIONES"/>
    <s v="N"/>
    <s v="00 - N/A"/>
    <s v="30 - FONDOS PROPIOS"/>
    <s v="(blank)"/>
    <s v="25 - SANTIAGO"/>
    <n v="123814841"/>
    <n v="7732257"/>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2 - SOBRESUELDOS"/>
    <s v="N"/>
    <s v="00 - N/A"/>
    <s v="30 - FONDOS PROPIOS"/>
    <s v="(blank)"/>
    <s v="25 - SANTIAGO"/>
    <n v="7929896"/>
    <n v="480864"/>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4 - GRATIFICACIONES Y BONIFICACIONES"/>
    <s v="N"/>
    <s v="00 - N/A"/>
    <s v="30 - FONDOS PROPIOS"/>
    <s v="(blank)"/>
    <s v="25 - SANTIAGO"/>
    <n v="1089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25 - SANTIAGO"/>
    <n v="15838572"/>
    <n v="1152267"/>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10 - FONDO GENERAL"/>
    <s v="(blank)"/>
    <s v="25 - SANTIAGO"/>
    <n v="43524944"/>
    <n v="4181332.9299999997"/>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30 - FONDOS PROPIOS"/>
    <s v="(blank)"/>
    <s v="25 - SANTIAGO"/>
    <n v="29634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2 - PUBLICIDAD, IMPRESIÓN Y ENCUADERNACIÓN"/>
    <s v="N"/>
    <s v="00 - N/A"/>
    <s v="30 - FONDOS PROPIOS"/>
    <s v="(blank)"/>
    <s v="25 - SANTIAGO"/>
    <n v="242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3 - VIÁTICOS"/>
    <s v="N"/>
    <s v="00 - N/A"/>
    <s v="30 - FONDOS PROPIOS"/>
    <s v="(blank)"/>
    <s v="25 - SANTIAGO"/>
    <n v="19101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4 - TRANSPORTE Y ALMACENAJE"/>
    <s v="N"/>
    <s v="00 - N/A"/>
    <s v="30 - FONDOS PROPIOS"/>
    <s v="(blank)"/>
    <s v="25 - SANTIAGO"/>
    <n v="98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5 - ALQUILERES Y RENTAS"/>
    <s v="N"/>
    <s v="00 - N/A"/>
    <s v="30 - FONDOS PROPIOS"/>
    <s v="(blank)"/>
    <s v="25 - SANTIAGO"/>
    <n v="17784856"/>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25 - SANTIAGO"/>
    <n v="591134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25 - SANTIAGO"/>
    <n v="7871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9 - OTRAS CONTRATACIONES DE SERVICIOS"/>
    <s v="N"/>
    <s v="00 - N/A"/>
    <s v="30 - FONDOS PROPIOS"/>
    <s v="(blank)"/>
    <s v="25 - SANTIAGO"/>
    <n v="255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1 - ALIMENTOS Y PRODUCTOS AGROFORESTALES"/>
    <s v="N"/>
    <s v="00 - N/A"/>
    <s v="30 - FONDOS PROPIOS"/>
    <s v="(blank)"/>
    <s v="25 - SANTIAGO"/>
    <n v="12066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2 - TEXTILES Y VESTUARIOS"/>
    <s v="N"/>
    <s v="00 - N/A"/>
    <s v="30 - FONDOS PROPIOS"/>
    <s v="(blank)"/>
    <s v="25 - SANTIAGO"/>
    <n v="26377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3 - PAPEL, CARTÓN E IMPRESOS"/>
    <s v="N"/>
    <s v="00 - N/A"/>
    <s v="30 - FONDOS PROPIOS"/>
    <s v="(blank)"/>
    <s v="25 - SANTIAGO"/>
    <n v="28256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4 - PRODUCTOS FARMACÉUTICOS"/>
    <s v="N"/>
    <s v="00 - N/A"/>
    <s v="30 - FONDOS PROPIOS"/>
    <s v="(blank)"/>
    <s v="25 - SANTIAGO"/>
    <n v="6478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30 - FONDOS PROPIOS"/>
    <s v="(blank)"/>
    <s v="25 - SANTIAGO"/>
    <n v="158905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60 - CREDITO EXTERNO"/>
    <s v="(blank)"/>
    <s v="25 - SANTIAGO"/>
    <n v="55578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25 - SANTIAGO"/>
    <n v="583610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25 - SANTIAGO"/>
    <n v="530063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25 - SANTIAGO"/>
    <n v="571649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30 - FONDOS PROPIOS"/>
    <s v="(blank)"/>
    <s v="25 - SANTIAGO"/>
    <n v="429714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60 - CREDITO EXTERNO"/>
    <s v="(blank)"/>
    <s v="25 - SANTIAGO"/>
    <n v="21277822"/>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1 - REMUNERACIONES"/>
    <s v="N"/>
    <s v="00 - N/A"/>
    <s v="30 - FONDOS PROPIOS"/>
    <s v="(blank)"/>
    <s v="25 - SANTIAGO"/>
    <n v="5145037"/>
    <n v="262434"/>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2 - SOBRESUELDOS"/>
    <s v="N"/>
    <s v="00 - N/A"/>
    <s v="30 - FONDOS PROPIOS"/>
    <s v="(blank)"/>
    <s v="25 - SANTIAGO"/>
    <n v="48000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4 - GRATIFICACIONES Y BONIFICACIONES"/>
    <s v="N"/>
    <s v="00 - N/A"/>
    <s v="30 - FONDOS PROPIOS"/>
    <s v="(blank)"/>
    <s v="25 - SANTIAGO"/>
    <n v="9300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5 - CONTRIBUCIONES A LA SEGURIDAD SOCIAL"/>
    <s v="N"/>
    <s v="00 - N/A"/>
    <s v="30 - FONDOS PROPIOS"/>
    <s v="(blank)"/>
    <s v="25 - SANTIAGO"/>
    <n v="65226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1 - SERVICIOS BÁSICOS"/>
    <s v="N"/>
    <s v="00 - N/A"/>
    <s v="10 - FONDO GENERAL"/>
    <s v="(blank)"/>
    <s v="25 - SANTIAGO"/>
    <n v="104405"/>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5 - ALQUILERES Y RENTAS"/>
    <s v="N"/>
    <s v="00 - N/A"/>
    <s v="30 - FONDOS PROPIOS"/>
    <s v="(blank)"/>
    <s v="25 - SANTIAGO"/>
    <n v="3393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6 - SEGUROS"/>
    <s v="N"/>
    <s v="00 - N/A"/>
    <s v="30 - FONDOS PROPIOS"/>
    <s v="(blank)"/>
    <s v="25 - SANTIAGO"/>
    <n v="3938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8 - OTROS SERVICIOS NO INCLUIDOS EN CONCEPTOS ANTERIORES"/>
    <s v="N"/>
    <s v="00 - N/A"/>
    <s v="30 - FONDOS PROPIOS"/>
    <s v="(blank)"/>
    <s v="25 - SANTIAGO"/>
    <n v="1569697"/>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7 - COMBUSTIBLES, LUBRICANTES, PRODUCTOS QUÍMICOS Y CONEXOS"/>
    <s v="N"/>
    <s v="00 - N/A"/>
    <s v="30 - FONDOS PROPIOS"/>
    <s v="(blank)"/>
    <s v="25 - SANTIAGO"/>
    <n v="222996"/>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9 - PRODUCTOS Y ÚTILES VARIOS"/>
    <s v="N"/>
    <s v="00 - N/A"/>
    <s v="30 - FONDOS PROPIOS"/>
    <s v="(blank)"/>
    <s v="25 - SANTIAGO"/>
    <n v="597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1 - REMUNERACIONES"/>
    <s v="N"/>
    <s v="00 - N/A"/>
    <s v="30 - FONDOS PROPIOS"/>
    <s v="(blank)"/>
    <s v="25 - SANTIAGO"/>
    <n v="563470312"/>
    <n v="45516713"/>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2 - SOBRESUELDOS"/>
    <s v="N"/>
    <s v="00 - N/A"/>
    <s v="30 - FONDOS PROPIOS"/>
    <s v="(blank)"/>
    <s v="25 - SANTIAGO"/>
    <n v="51460799"/>
    <n v="4937776"/>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3 - DIETAS Y GASTOS DE REPRESENTACIÓN"/>
    <s v="N"/>
    <s v="00 - N/A"/>
    <s v="30 - FONDOS PROPIOS"/>
    <s v="(blank)"/>
    <s v="25 - SANTIAGO"/>
    <n v="5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4 - GRATIFICACIONES Y BONIFICACIONES"/>
    <s v="N"/>
    <s v="00 - N/A"/>
    <s v="30 - FONDOS PROPIOS"/>
    <s v="(blank)"/>
    <s v="25 - SANTIAGO"/>
    <n v="54815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5 - CONTRIBUCIONES A LA SEGURIDAD SOCIAL"/>
    <s v="N"/>
    <s v="00 - N/A"/>
    <s v="30 - FONDOS PROPIOS"/>
    <s v="(blank)"/>
    <s v="25 - SANTIAGO"/>
    <n v="72469640"/>
    <n v="5839813"/>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10 - FONDO GENERAL"/>
    <s v="(blank)"/>
    <s v="25 - SANTIAGO"/>
    <n v="768766712"/>
    <n v="49551015.410000004"/>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30 - FONDOS PROPIOS"/>
    <s v="(blank)"/>
    <s v="25 - SANTIAGO"/>
    <n v="134970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2 - PUBLICIDAD, IMPRESIÓN Y ENCUADERNACIÓN"/>
    <s v="N"/>
    <s v="00 - N/A"/>
    <s v="30 - FONDOS PROPIOS"/>
    <s v="(blank)"/>
    <s v="25 - SANTIAGO"/>
    <n v="1501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3 - VIÁTICOS"/>
    <s v="N"/>
    <s v="00 - N/A"/>
    <s v="30 - FONDOS PROPIOS"/>
    <s v="(blank)"/>
    <s v="25 - SANTIAGO"/>
    <n v="84393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4 - TRANSPORTE Y ALMACENAJE"/>
    <s v="N"/>
    <s v="00 - N/A"/>
    <s v="30 - FONDOS PROPIOS"/>
    <s v="(blank)"/>
    <s v="25 - SANTIAGO"/>
    <n v="28233741"/>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30 - FONDOS PROPIOS"/>
    <s v="(blank)"/>
    <s v="25 - SANTIAGO"/>
    <n v="5125577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60 - CREDITO EXTERNO"/>
    <s v="(blank)"/>
    <s v="25 - SANTIAGO"/>
    <n v="873530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30 - FONDOS PROPIOS"/>
    <s v="(blank)"/>
    <s v="25 - SANTIAGO"/>
    <n v="1010647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60 - CREDITO EXTERNO"/>
    <s v="(blank)"/>
    <s v="25 - SANTIAGO"/>
    <n v="11302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30 - FONDOS PROPIOS"/>
    <s v="(blank)"/>
    <s v="25 - SANTIAGO"/>
    <n v="322104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60 - CREDITO EXTERNO"/>
    <s v="(blank)"/>
    <s v="25 - SANTIAGO"/>
    <n v="26052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30 - FONDOS PROPIOS"/>
    <s v="(blank)"/>
    <s v="25 - SANTIAGO"/>
    <n v="3286756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60 - CREDITO EXTERNO"/>
    <s v="(blank)"/>
    <s v="25 - SANTIAGO"/>
    <n v="1330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1 - ALIMENTOS Y PRODUCTOS AGROFORESTALES"/>
    <s v="N"/>
    <s v="00 - N/A"/>
    <s v="30 - FONDOS PROPIOS"/>
    <s v="(blank)"/>
    <s v="25 - SANTIAGO"/>
    <n v="48208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2 - TEXTILES Y VESTUARIOS"/>
    <s v="N"/>
    <s v="00 - N/A"/>
    <s v="30 - FONDOS PROPIOS"/>
    <s v="(blank)"/>
    <s v="25 - SANTIAGO"/>
    <n v="105154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3 - PAPEL, CARTÓN E IMPRESOS"/>
    <s v="N"/>
    <s v="00 - N/A"/>
    <s v="30 - FONDOS PROPIOS"/>
    <s v="(blank)"/>
    <s v="25 - SANTIAGO"/>
    <n v="96437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4 - PRODUCTOS FARMACÉUTICOS"/>
    <s v="N"/>
    <s v="00 - N/A"/>
    <s v="30 - FONDOS PROPIOS"/>
    <s v="(blank)"/>
    <s v="25 - SANTIAGO"/>
    <n v="45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5 - CUERO, CAUCHO Y PLÁSTICO"/>
    <s v="N"/>
    <s v="00 - N/A"/>
    <s v="30 - FONDOS PROPIOS"/>
    <s v="(blank)"/>
    <s v="25 - SANTIAGO"/>
    <n v="4019289"/>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30 - FONDOS PROPIOS"/>
    <s v="(blank)"/>
    <s v="25 - SANTIAGO"/>
    <n v="30682776"/>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60 - CREDITO EXTERNO"/>
    <s v="(blank)"/>
    <s v="25 - SANTIAGO"/>
    <n v="1735456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30 - FONDOS PROPIOS"/>
    <s v="(blank)"/>
    <s v="25 - SANTIAGO"/>
    <n v="105448536"/>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30 - FONDOS PROPIOS"/>
    <s v="(blank)"/>
    <s v="25 - SANTIAGO"/>
    <n v="14622118"/>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60 - CREDITO EXTERNO"/>
    <s v="(blank)"/>
    <s v="25 - SANTIAGO"/>
    <n v="9185925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5 - ALQUILERES Y RENTAS"/>
    <s v="N"/>
    <s v="00 - N/A"/>
    <s v="30 - FONDOS PROPIOS"/>
    <s v="(blank)"/>
    <s v="01 - DISTRITO NACIONAL"/>
    <n v="1248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1 - DISTRITO NACIONAL"/>
    <n v="1500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9 - OTRAS CONTRATACIONES DE SERVICIOS"/>
    <s v="N"/>
    <s v="00 - N/A"/>
    <s v="30 - FONDOS PROPIOS"/>
    <s v="(blank)"/>
    <s v="01 - DISTRITO NACIONAL"/>
    <n v="114383"/>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2 - TEXTILES Y VESTUARIOS"/>
    <s v="N"/>
    <s v="00 - N/A"/>
    <s v="30 - FONDOS PROPIOS"/>
    <s v="(blank)"/>
    <s v="01 - DISTRITO NACIONAL"/>
    <n v="569"/>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3 - PAPEL, CARTÓN E IMPRESOS"/>
    <s v="N"/>
    <s v="00 - N/A"/>
    <s v="30 - FONDOS PROPIOS"/>
    <s v="(blank)"/>
    <s v="01 - DISTRITO NACIONAL"/>
    <n v="9338"/>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9 - PRODUCTOS Y ÚTILES VARIOS"/>
    <s v="N"/>
    <s v="00 - N/A"/>
    <s v="30 - FONDOS PROPIOS"/>
    <s v="(blank)"/>
    <s v="01 - DISTRITO NACIONAL"/>
    <n v="790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10 - FONDO GENERAL"/>
    <s v="(blank)"/>
    <s v="01 - DISTRITO NACIONAL"/>
    <n v="788868796"/>
    <n v="59653550.40000000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01 - DISTRITO NACIONAL"/>
    <n v="422094311"/>
    <n v="30637196.46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99 - MULTIPROVINCIAL"/>
    <n v="106978061"/>
    <n v="8153026.599999999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2 - SOBRESUELDOS"/>
    <s v="N"/>
    <s v="00 - N/A"/>
    <s v="30 - FONDOS PROPIOS"/>
    <s v="(blank)"/>
    <s v="01 - DISTRITO NACIONAL"/>
    <n v="78532067"/>
    <n v="4478518.440000000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3 - DIETAS Y GASTOS DE REPRESENTACIÓN"/>
    <s v="N"/>
    <s v="00 - N/A"/>
    <s v="30 - FONDOS PROPIOS"/>
    <s v="(blank)"/>
    <s v="01 - DISTRITO NACIONAL"/>
    <n v="20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10 - FONDO GENERAL"/>
    <s v="(blank)"/>
    <s v="01 - DISTRITO NACIONAL"/>
    <n v="110879097"/>
    <n v="9165694.130000000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01 - DISTRITO NACIONAL"/>
    <n v="59244071"/>
    <n v="4701867.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99 - MULTIPROVINCIAL"/>
    <n v="15119686"/>
    <n v="1253655.4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10 - FONDO GENERAL"/>
    <s v="(blank)"/>
    <s v="01 - DISTRITO NACIONAL"/>
    <n v="1307878559"/>
    <n v="104168243.3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30 - FONDOS PROPIOS"/>
    <s v="(blank)"/>
    <s v="01 - DISTRITO NACIONAL"/>
    <n v="25000000"/>
    <n v="4052667.989999999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01 - DISTRITO NACIONAL"/>
    <n v="440533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99 - MULTIPROVINCIAL"/>
    <n v="85224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4 - TRANSPORTE Y ALMACENAJE"/>
    <s v="N"/>
    <s v="00 - N/A"/>
    <s v="30 - FONDOS PROPIOS"/>
    <s v="(blank)"/>
    <s v="01 - DISTRITO NACIONAL"/>
    <n v="65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01 - DISTRITO NACIONAL"/>
    <n v="139318783"/>
    <n v="1887333.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99 - MULTIPROVINCIAL"/>
    <n v="50041767"/>
    <n v="1062000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6 - SEGUROS"/>
    <s v="N"/>
    <s v="00 - N/A"/>
    <s v="30 - FONDOS PROPIOS"/>
    <s v="(blank)"/>
    <s v="01 - DISTRITO NACIONAL"/>
    <n v="45000000"/>
    <n v="9483635.699999999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1 - DISTRITO NACIONAL"/>
    <n v="4716417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01 - DISTRITO NACIONAL"/>
    <n v="10269278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822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01 - DISTRITO NACIONAL"/>
    <n v="82372190"/>
    <n v="108411.4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99 - MULTIPROVINCIAL"/>
    <n v="4658078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01 - DISTRITO NACIONAL"/>
    <n v="426091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99 - MULTIPROVINCIAL"/>
    <n v="24098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01 - DISTRITO NACIONAL"/>
    <n v="992157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99 - MULTIPROVINCIAL"/>
    <n v="8114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01 - DISTRITO NACIONAL"/>
    <n v="8996111"/>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99 - MULTIPROVINCIAL"/>
    <n v="73167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4 - PRODUCTOS FARMACÉUTICOS"/>
    <s v="N"/>
    <s v="00 - N/A"/>
    <s v="30 - FONDOS PROPIOS"/>
    <s v="(blank)"/>
    <s v="01 - DISTRITO NACIONAL"/>
    <n v="91282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01 - DISTRITO NACIONAL"/>
    <n v="857582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99 - MULTIPROVINCIAL"/>
    <n v="25969"/>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01 - DISTRITO NACIONAL"/>
    <n v="14646251"/>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99 - MULTIPROVINCIAL"/>
    <n v="22090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01 - DISTRITO NACIONAL"/>
    <n v="108983511"/>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26108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01 - DISTRITO NACIONAL"/>
    <n v="8841237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99 - MULTIPROVINCIAL"/>
    <n v="15017790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1 - REMUNERACIONES"/>
    <s v="N"/>
    <s v="00 - N/A"/>
    <s v="30 - FONDOS PROPIOS"/>
    <s v="(blank)"/>
    <s v="99 - MULTIPROVINCIAL"/>
    <n v="95333656"/>
    <n v="5047974.560000000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99 - MULTIPROVINCIAL"/>
    <n v="9291326"/>
    <n v="776883.2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2 - CONTRATACIÓN DE SERVICIOS"/>
    <s v="2.2.9 - OTRAS CONTRATACIONES DE SERVICIOS"/>
    <s v="N"/>
    <s v="00 - N/A"/>
    <s v="30 - FONDOS PROPIOS"/>
    <s v="(blank)"/>
    <s v="99 - MULTIPROVINCIAL"/>
    <n v="319409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1 - ALIMENTOS Y PRODUCTOS AGROFORESTALES"/>
    <s v="N"/>
    <s v="00 - N/A"/>
    <s v="30 - FONDOS PROPIOS"/>
    <s v="(blank)"/>
    <s v="99 - MULTIPROVINCIAL"/>
    <n v="40792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2 - TEXTILES Y VESTUARIOS"/>
    <s v="N"/>
    <s v="00 - N/A"/>
    <s v="30 - FONDOS PROPIOS"/>
    <s v="(blank)"/>
    <s v="99 - MULTIPROVINCIAL"/>
    <n v="1330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3 - PAPEL, CARTÓN E IMPRESOS"/>
    <s v="N"/>
    <s v="00 - N/A"/>
    <s v="30 - FONDOS PROPIOS"/>
    <s v="(blank)"/>
    <s v="99 - MULTIPROVINCIAL"/>
    <n v="32445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4 - PRODUCTOS FARMACÉUTICOS"/>
    <s v="N"/>
    <s v="00 - N/A"/>
    <s v="30 - FONDOS PROPIOS"/>
    <s v="(blank)"/>
    <s v="99 - MULTIPROVINCIAL"/>
    <n v="1142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113559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30695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9 - PRODUCTOS Y ÚTILES VARIOS"/>
    <s v="N"/>
    <s v="00 - N/A"/>
    <s v="30 - FONDOS PROPIOS"/>
    <s v="(blank)"/>
    <s v="99 - MULTIPROVINCIAL"/>
    <n v="27657794"/>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1 - REMUNERACIONES"/>
    <s v="N"/>
    <s v="00 - N/A"/>
    <s v="10 - FONDO GENERAL"/>
    <s v="(blank)"/>
    <s v="01 - DISTRITO NACIONAL"/>
    <n v="1495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5 - CONTRIBUCIONES A LA SEGURIDAD SOCIAL"/>
    <s v="N"/>
    <s v="00 - N/A"/>
    <s v="10 - FONDO GENERAL"/>
    <s v="(blank)"/>
    <s v="01 - DISTRITO NACIONAL"/>
    <n v="21183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8 - OTROS SERVICIOS NO INCLUIDOS EN CONCEPTOS ANTERIORES"/>
    <s v="N"/>
    <s v="00 - N/A"/>
    <s v="30 - FONDOS PROPIOS"/>
    <s v="(blank)"/>
    <s v="01 - DISTRITO NACIONAL"/>
    <n v="1214882"/>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2 - TEXTILES Y VESTUARIOS"/>
    <s v="N"/>
    <s v="00 - N/A"/>
    <s v="30 - FONDOS PROPIOS"/>
    <s v="(blank)"/>
    <s v="01 - DISTRITO NACIONAL"/>
    <n v="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3 - PAPEL, CARTÓN E IMPRESOS"/>
    <s v="N"/>
    <s v="00 - N/A"/>
    <s v="30 - FONDOS PROPIOS"/>
    <s v="(blank)"/>
    <s v="01 - DISTRITO NACIONAL"/>
    <n v="2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9 - PRODUCTOS Y ÚTILES VARIOS"/>
    <s v="N"/>
    <s v="00 - N/A"/>
    <s v="30 - FONDOS PROPIOS"/>
    <s v="(blank)"/>
    <s v="01 - DISTRITO NACIONAL"/>
    <n v="30000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1 - REMUNERACIONES"/>
    <s v="N"/>
    <s v="00 - N/A"/>
    <s v="30 - FONDOS PROPIOS"/>
    <s v="(blank)"/>
    <s v="99 - MULTIPROVINCIAL"/>
    <n v="360573692"/>
    <n v="28264796.43"/>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5 - CONTRIBUCIONES A LA SEGURIDAD SOCIAL"/>
    <s v="N"/>
    <s v="00 - N/A"/>
    <s v="30 - FONDOS PROPIOS"/>
    <s v="(blank)"/>
    <s v="99 - MULTIPROVINCIAL"/>
    <n v="50817893"/>
    <n v="4348784.9300000006"/>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30 - FONDOS PROPIOS"/>
    <s v="(blank)"/>
    <s v="99 - MULTIPROVINCIAL"/>
    <n v="14666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30 - FONDOS PROPIOS"/>
    <s v="(blank)"/>
    <s v="99 - MULTIPROVINCIAL"/>
    <n v="0"/>
    <n v="1197000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5 - ALQUILERES Y RENTAS"/>
    <s v="N"/>
    <s v="00 - N/A"/>
    <s v="30 - FONDOS PROPIOS"/>
    <s v="(blank)"/>
    <s v="99 - MULTIPROVINCIAL"/>
    <n v="75574605"/>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489408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30 - FONDOS PROPIOS"/>
    <s v="(blank)"/>
    <s v="99 - MULTIPROVINCIAL"/>
    <n v="19571504"/>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1 - ALIMENTOS Y PRODUCTOS AGROFORESTALES"/>
    <s v="N"/>
    <s v="00 - N/A"/>
    <s v="30 - FONDOS PROPIOS"/>
    <s v="(blank)"/>
    <s v="99 - MULTIPROVINCIAL"/>
    <n v="15513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30 - FONDOS PROPIOS"/>
    <s v="(blank)"/>
    <s v="99 - MULTIPROVINCIAL"/>
    <n v="115748"/>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3 - PAPEL, CARTÓN E IMPRESOS"/>
    <s v="N"/>
    <s v="00 - N/A"/>
    <s v="30 - FONDOS PROPIOS"/>
    <s v="(blank)"/>
    <s v="99 - MULTIPROVINCIAL"/>
    <n v="84221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4 - PRODUCTOS FARMACÉUTICOS"/>
    <s v="N"/>
    <s v="00 - N/A"/>
    <s v="30 - FONDOS PROPIOS"/>
    <s v="(blank)"/>
    <s v="99 - MULTIPROVINCIAL"/>
    <n v="319131"/>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5 - CUERO, CAUCHO Y PLÁSTICO"/>
    <s v="N"/>
    <s v="00 - N/A"/>
    <s v="30 - FONDOS PROPIOS"/>
    <s v="(blank)"/>
    <s v="99 - MULTIPROVINCIAL"/>
    <n v="27809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30 - FONDOS PROPIOS"/>
    <s v="(blank)"/>
    <s v="99 - MULTIPROVINCIAL"/>
    <n v="2498777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10 - FONDO GENERAL"/>
    <s v="(blank)"/>
    <s v="99 - MULTIPROVINCIAL"/>
    <n v="100000000"/>
    <n v="1744512"/>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30 - FONDOS PROPIOS"/>
    <s v="(blank)"/>
    <s v="99 - MULTIPROVINCIAL"/>
    <n v="19750206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30 - FONDOS PROPIOS"/>
    <s v="(blank)"/>
    <s v="99 - MULTIPROVINCIAL"/>
    <n v="108659037"/>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4 - TRANSPORTE Y ALMACENAJE"/>
    <s v="N"/>
    <s v="00 - N/A"/>
    <s v="30 - FONDOS PROPIOS"/>
    <s v="(blank)"/>
    <s v="12 - LA ROMANA"/>
    <n v="18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12 - LA ROMANA"/>
    <n v="32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1 - ALIMENTOS Y PRODUCTOS AGROFORESTALES"/>
    <s v="N"/>
    <s v="00 - N/A"/>
    <s v="30 - FONDOS PROPIOS"/>
    <s v="(blank)"/>
    <s v="12 - LA ROMANA"/>
    <n v="17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2 - TEXTILES Y VESTUARIO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3 - PAPEL, CARTÓN E IMPRES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10 - FONDO GENERAL"/>
    <s v="(blank)"/>
    <s v="12 - LA ROMANA"/>
    <n v="13601001"/>
    <n v="867101.5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30 - FONDOS PROPIOS"/>
    <s v="(blank)"/>
    <s v="12 - LA ROMANA"/>
    <n v="55582067"/>
    <n v="3665992.3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2 - SOBRESUELDOS"/>
    <s v="N"/>
    <s v="00 - N/A"/>
    <s v="30 - FONDOS PROPIOS"/>
    <s v="(blank)"/>
    <s v="12 - LA ROMANA"/>
    <n v="7010000"/>
    <n v="3000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3 - DIETAS Y GASTOS DE REPRESENTACIÓN"/>
    <s v="N"/>
    <s v="00 - N/A"/>
    <s v="30 - FONDOS PROPIOS"/>
    <s v="(blank)"/>
    <s v="12 - LA ROMANA"/>
    <n v="3702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4 - GRATIFICACIONES Y BONIFICACIONE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10 - FONDO GENERAL"/>
    <s v="(blank)"/>
    <s v="12 - LA ROMANA"/>
    <n v="1885045"/>
    <n v="133415.8599999999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30 - FONDOS PROPIOS"/>
    <s v="(blank)"/>
    <s v="12 - LA ROMANA"/>
    <n v="7255034"/>
    <n v="561823.0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10 - FONDO GENERAL"/>
    <s v="(blank)"/>
    <s v="12 - LA ROMANA"/>
    <n v="45000000"/>
    <n v="19988639.17000000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30 - FONDOS PROPIOS"/>
    <s v="(blank)"/>
    <s v="12 - LA ROMANA"/>
    <n v="33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2 - PUBLICIDAD, IMPRESIÓN Y ENCUADERNACIÓN"/>
    <s v="N"/>
    <s v="00 - N/A"/>
    <s v="30 - FONDOS PROPIOS"/>
    <s v="(blank)"/>
    <s v="12 - LA ROMANA"/>
    <n v="18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3 - VIÁTICOS"/>
    <s v="N"/>
    <s v="00 - N/A"/>
    <s v="30 - FONDOS PROPIOS"/>
    <s v="(blank)"/>
    <s v="12 - LA ROMANA"/>
    <n v="65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4 - TRANSPORTE Y ALMACENAJE"/>
    <s v="N"/>
    <s v="00 - N/A"/>
    <s v="30 - FONDOS PROPIOS"/>
    <s v="(blank)"/>
    <s v="12 - LA ROMANA"/>
    <n v="3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5 - ALQUILERES Y RENTAS"/>
    <s v="N"/>
    <s v="00 - N/A"/>
    <s v="30 - FONDOS PROPIOS"/>
    <s v="(blank)"/>
    <s v="12 - LA ROMANA"/>
    <n v="15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30 - FONDOS PROPIOS"/>
    <s v="(blank)"/>
    <s v="12 - LA ROMANA"/>
    <n v="445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2 - LA ROMANA"/>
    <n v="97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8 - OTROS SERVICIOS NO INCLUIDOS EN CONCEPTOS ANTERIORES"/>
    <s v="N"/>
    <s v="00 - N/A"/>
    <s v="30 - FONDOS PROPIOS"/>
    <s v="(blank)"/>
    <s v="12 - LA ROMANA"/>
    <n v="64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1 - ALIMENTOS Y PRODUCTOS AGROFORESTALES"/>
    <s v="N"/>
    <s v="00 - N/A"/>
    <s v="30 - FONDOS PROPIOS"/>
    <s v="(blank)"/>
    <s v="12 - LA ROMANA"/>
    <n v="15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2 - TEXTILES Y VESTUARIOS"/>
    <s v="N"/>
    <s v="00 - N/A"/>
    <s v="30 - FONDOS PROPIOS"/>
    <s v="(blank)"/>
    <s v="12 - LA ROMANA"/>
    <n v="37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3 - PAPEL, CARTÓN E IMPRESOS"/>
    <s v="N"/>
    <s v="00 - N/A"/>
    <s v="30 - FONDOS PROPIOS"/>
    <s v="(blank)"/>
    <s v="12 - LA ROMANA"/>
    <n v="39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4 - PRODUCTOS FARMACÉUTIC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5 - CUERO, CAUCHO Y PLÁSTICO"/>
    <s v="N"/>
    <s v="00 - N/A"/>
    <s v="30 - FONDOS PROPIOS"/>
    <s v="(blank)"/>
    <s v="12 - LA ROMANA"/>
    <n v="3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6 - PRODUCTOS DE MINERALES, METÁLICOS Y NO METÁLICOS"/>
    <s v="N"/>
    <s v="00 - N/A"/>
    <s v="30 - FONDOS PROPIOS"/>
    <s v="(blank)"/>
    <s v="12 - LA ROMANA"/>
    <n v="1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7 - COMBUSTIBLES, LUBRICANTES, PRODUCTOS QUÍMICOS Y CONEXOS"/>
    <s v="N"/>
    <s v="00 - N/A"/>
    <s v="30 - FONDOS PROPIOS"/>
    <s v="(blank)"/>
    <s v="12 - LA ROMANA"/>
    <n v="51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9 - PRODUCTOS Y ÚTILES VARIOS"/>
    <s v="N"/>
    <s v="00 - N/A"/>
    <s v="30 - FONDOS PROPIOS"/>
    <s v="(blank)"/>
    <s v="12 - LA ROMANA"/>
    <n v="144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1 - REMUNERACIONES"/>
    <s v="N"/>
    <s v="00 - N/A"/>
    <s v="30 - FONDOS PROPIOS"/>
    <s v="(blank)"/>
    <s v="12 - LA ROMANA"/>
    <n v="377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2 - SOBRESUELDOS"/>
    <s v="N"/>
    <s v="00 - N/A"/>
    <s v="30 - FONDOS PROPIOS"/>
    <s v="(blank)"/>
    <s v="12 - LA ROMANA"/>
    <n v="29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2 - LA ROMANA"/>
    <n v="52861"/>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2 - CONTRATACIÓN DE SERVICIOS"/>
    <s v="2.2.1 - SERVICIOS BÁSICOS"/>
    <s v="N"/>
    <s v="00 - N/A"/>
    <s v="10 - FONDO GENERAL"/>
    <s v="(blank)"/>
    <s v="12 - LA ROMANA"/>
    <n v="10089756"/>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2 - TEXTILES Y VESTUARIOS"/>
    <s v="N"/>
    <s v="00 - N/A"/>
    <s v="30 - FONDOS PROPIOS"/>
    <s v="(blank)"/>
    <s v="12 - LA ROMANA"/>
    <n v="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12 - LA ROMANA"/>
    <n v="86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12 - LA ROMANA"/>
    <n v="18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2 - TEXTILES Y VESTUARIOS"/>
    <s v="N"/>
    <s v="00 - N/A"/>
    <s v="30 - FONDOS PROPIOS"/>
    <s v="(blank)"/>
    <s v="12 - LA ROMANA"/>
    <n v="7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3 - PAPEL, CARTÓN E IMPRES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1 - REMUNERACIONES"/>
    <s v="N"/>
    <s v="00 - N/A"/>
    <s v="30 - FONDOS PROPIOS"/>
    <s v="(blank)"/>
    <s v="12 - LA ROMANA"/>
    <n v="62377289"/>
    <n v="3803824.39"/>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2 - SOBRESUELDOS"/>
    <s v="N"/>
    <s v="00 - N/A"/>
    <s v="30 - FONDOS PROPIOS"/>
    <s v="(blank)"/>
    <s v="12 - LA ROMANA"/>
    <n v="7269791"/>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3 - DIETAS Y GASTOS DE REPRESENTACIÓN"/>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5 - CONTRIBUCIONES A LA SEGURIDAD SOCIAL"/>
    <s v="N"/>
    <s v="00 - N/A"/>
    <s v="30 - FONDOS PROPIOS"/>
    <s v="(blank)"/>
    <s v="12 - LA ROMANA"/>
    <n v="7928800"/>
    <n v="585409.04"/>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10 - FONDO GENERAL"/>
    <s v="(blank)"/>
    <s v="12 - LA ROMANA"/>
    <n v="75269268"/>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30 - FONDOS PROPIOS"/>
    <s v="(blank)"/>
    <s v="12 - LA ROMANA"/>
    <n v="22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2 - PUBLICIDAD, IMPRESIÓN Y ENCUADERNACIÓN"/>
    <s v="N"/>
    <s v="00 - N/A"/>
    <s v="30 - FONDOS PROPIOS"/>
    <s v="(blank)"/>
    <s v="12 - LA ROMANA"/>
    <n v="6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3 - VIÁTICOS"/>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4 - TRANSPORTE Y ALMACENAJE"/>
    <s v="N"/>
    <s v="00 - N/A"/>
    <s v="30 - FONDOS PROPIOS"/>
    <s v="(blank)"/>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N"/>
    <s v="00 - N/A"/>
    <s v="30 - FONDOS PROPIOS"/>
    <s v="(blank)"/>
    <s v="12 - LA ROMANA"/>
    <n v="44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N"/>
    <s v="00 - N/A"/>
    <s v="30 - FONDOS PROPIOS"/>
    <s v="(blank)"/>
    <s v="12 - LA ROMANA"/>
    <n v="316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8 - OTROS SERVICIOS NO INCLUIDOS EN CONCEPTOS ANTERIORE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1 - ALIMENTOS Y PRODUCTOS AGROFORESTALES"/>
    <s v="N"/>
    <s v="00 - N/A"/>
    <s v="30 - FONDOS PROPIOS"/>
    <s v="(blank)"/>
    <s v="12 - LA ROMANA"/>
    <n v="190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2 - TEXTILES Y VESTUARIOS"/>
    <s v="N"/>
    <s v="00 - N/A"/>
    <s v="30 - FONDOS PROPIOS"/>
    <s v="(blank)"/>
    <s v="12 - LA ROMANA"/>
    <n v="11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3 - PAPEL, CARTÓN E IMPRESOS"/>
    <s v="N"/>
    <s v="00 - N/A"/>
    <s v="30 - FONDOS PROPIOS"/>
    <s v="(blank)"/>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N"/>
    <s v="00 - N/A"/>
    <s v="30 - FONDOS PROPIOS"/>
    <s v="(blank)"/>
    <s v="12 - LA ROMANA"/>
    <n v="975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N"/>
    <s v="00 - N/A"/>
    <s v="30 - FONDOS PROPIOS"/>
    <s v="(blank)"/>
    <s v="12 - LA ROMANA"/>
    <n v="108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N"/>
    <s v="00 - N/A"/>
    <s v="30 - FONDOS PROPIOS"/>
    <s v="(blank)"/>
    <s v="12 - LA ROMANA"/>
    <n v="2793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N"/>
    <s v="00 - N/A"/>
    <s v="30 - FONDOS PROPIOS"/>
    <s v="(blank)"/>
    <s v="12 - LA ROMANA"/>
    <n v="4550000"/>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1 - REMUNERACIONES"/>
    <s v="N"/>
    <s v="00 - N/A"/>
    <s v="30 - FONDOS PROPIOS"/>
    <s v="(blank)"/>
    <s v="99 - MULTIPROVINCIAL"/>
    <n v="1565818684"/>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2 - SOBRESUELDOS"/>
    <s v="N"/>
    <s v="00 - N/A"/>
    <s v="30 - FONDOS PROPIOS"/>
    <s v="(blank)"/>
    <s v="99 - MULTIPROVINCIAL"/>
    <n v="626185864"/>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3 - DIETAS Y GASTOS DE REPRESENTACIÓN"/>
    <s v="N"/>
    <s v="00 - N/A"/>
    <s v="30 - FONDOS PROPIOS"/>
    <s v="(blank)"/>
    <s v="99 - MULTIPROVINCIAL"/>
    <n v="6824997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4 - GRATIFICACIONES Y BONIFICACIONES"/>
    <s v="N"/>
    <s v="00 - N/A"/>
    <s v="30 - FONDOS PROPIOS"/>
    <s v="(blank)"/>
    <s v="99 - MULTIPROVINCIAL"/>
    <n v="126756587"/>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5 - CONTRIBUCIONES A LA SEGURIDAD SOCIAL"/>
    <s v="N"/>
    <s v="00 - N/A"/>
    <s v="30 - FONDOS PROPIOS"/>
    <s v="(blank)"/>
    <s v="99 - MULTIPROVINCIAL"/>
    <n v="30966141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1 - SERVICIOS BÁSICOS"/>
    <s v="N"/>
    <s v="00 - N/A"/>
    <s v="30 - FONDOS PROPIOS"/>
    <s v="(blank)"/>
    <s v="99 - MULTIPROVINCIAL"/>
    <n v="35978292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2 - PUBLICIDAD, IMPRESIÓN Y ENCUADERNACIÓN"/>
    <s v="N"/>
    <s v="00 - N/A"/>
    <s v="30 - FONDOS PROPIOS"/>
    <s v="(blank)"/>
    <s v="99 - MULTIPROVINCIAL"/>
    <n v="7695323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3 - VIÁTICOS"/>
    <s v="N"/>
    <s v="00 - N/A"/>
    <s v="30 - FONDOS PROPIOS"/>
    <s v="(blank)"/>
    <s v="99 - MULTIPROVINCIAL"/>
    <n v="724314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4 - TRANSPORTE Y ALMACENAJE"/>
    <s v="N"/>
    <s v="00 - N/A"/>
    <s v="30 - FONDOS PROPIOS"/>
    <s v="(blank)"/>
    <s v="99 - MULTIPROVINCIAL"/>
    <n v="37237428"/>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5 - ALQUILERES Y RENTAS"/>
    <s v="N"/>
    <s v="00 - N/A"/>
    <s v="30 - FONDOS PROPIOS"/>
    <s v="(blank)"/>
    <s v="99 - MULTIPROVINCIAL"/>
    <n v="9793532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6 - SEGUROS"/>
    <s v="N"/>
    <s v="00 - N/A"/>
    <s v="30 - FONDOS PROPIOS"/>
    <s v="(blank)"/>
    <s v="99 - MULTIPROVINCIAL"/>
    <n v="13157127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7 - SERVICIOS DE CONSERVACIÓN, REPARACIONES MENORES E INSTALACIONES TEMPORALES"/>
    <s v="N"/>
    <s v="00 - N/A"/>
    <s v="30 - FONDOS PROPIOS"/>
    <s v="(blank)"/>
    <s v="99 - MULTIPROVINCIAL"/>
    <n v="195727190"/>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8 - OTROS SERVICIOS NO INCLUIDOS EN CONCEPTOS ANTERIORES"/>
    <s v="N"/>
    <s v="00 - N/A"/>
    <s v="30 - FONDOS PROPIOS"/>
    <s v="(blank)"/>
    <s v="99 - MULTIPROVINCIAL"/>
    <n v="835996457"/>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9 - OTRAS CONTRATACIONES DE SERVICIOS"/>
    <s v="N"/>
    <s v="00 - N/A"/>
    <s v="30 - FONDOS PROPIOS"/>
    <s v="(blank)"/>
    <s v="99 - MULTIPROVINCIAL"/>
    <n v="11191498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1 - ALIMENTOS Y PRODUCTOS AGROFORESTALES"/>
    <s v="N"/>
    <s v="00 - N/A"/>
    <s v="30 - FONDOS PROPIOS"/>
    <s v="(blank)"/>
    <s v="99 - MULTIPROVINCIAL"/>
    <n v="4508069"/>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2 - TEXTILES Y VESTUARIOS"/>
    <s v="N"/>
    <s v="00 - N/A"/>
    <s v="30 - FONDOS PROPIOS"/>
    <s v="(blank)"/>
    <s v="99 - MULTIPROVINCIAL"/>
    <n v="2954062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3 - PAPEL, CARTÓN E IMPRESOS"/>
    <s v="N"/>
    <s v="00 - N/A"/>
    <s v="30 - FONDOS PROPIOS"/>
    <s v="(blank)"/>
    <s v="99 - MULTIPROVINCIAL"/>
    <n v="3286979"/>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4 - PRODUCTOS FARMACÉUTICOS"/>
    <s v="N"/>
    <s v="00 - N/A"/>
    <s v="30 - FONDOS PROPIOS"/>
    <s v="(blank)"/>
    <s v="99 - MULTIPROVINCIAL"/>
    <n v="763959"/>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5 - CUERO, CAUCHO Y PLÁSTICO"/>
    <s v="N"/>
    <s v="00 - N/A"/>
    <s v="30 - FONDOS PROPIOS"/>
    <s v="(blank)"/>
    <s v="99 - MULTIPROVINCIAL"/>
    <n v="18049734"/>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6 - PRODUCTOS DE MINERALES, METÁLICOS Y NO METÁLICOS"/>
    <s v="N"/>
    <s v="00 - N/A"/>
    <s v="30 - FONDOS PROPIOS"/>
    <s v="(blank)"/>
    <s v="99 - MULTIPROVINCIAL"/>
    <n v="33071015"/>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7 - COMBUSTIBLES, LUBRICANTES, PRODUCTOS QUÍMICOS Y CONEXOS"/>
    <s v="N"/>
    <s v="00 - N/A"/>
    <s v="30 - FONDOS PROPIOS"/>
    <s v="(blank)"/>
    <s v="99 - MULTIPROVINCIAL"/>
    <n v="15696782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9 - PRODUCTOS Y ÚTILES VARIOS"/>
    <s v="N"/>
    <s v="00 - N/A"/>
    <s v="30 - FONDOS PROPIOS"/>
    <s v="(blank)"/>
    <s v="99 - MULTIPROVINCIAL"/>
    <n v="521131965"/>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1 - REMUNERACIONES"/>
    <s v="N"/>
    <s v="00 - N/A"/>
    <s v="30 - FONDOS PROPIOS"/>
    <s v="(blank)"/>
    <s v="99 - MULTIPROVINCIAL"/>
    <n v="62390000"/>
    <n v="5202272.57"/>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2 - SOBRESUELDOS"/>
    <s v="N"/>
    <s v="00 - N/A"/>
    <s v="30 - FONDOS PROPIOS"/>
    <s v="(blank)"/>
    <s v="99 - MULTIPROVINCIAL"/>
    <n v="20590000"/>
    <n v="58275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3 - DIETAS Y GASTOS DE REPRESENTACIÓN"/>
    <s v="N"/>
    <s v="00 - N/A"/>
    <s v="30 - FONDOS PROPIOS"/>
    <s v="(blank)"/>
    <s v="99 - MULTIPROVINCIAL"/>
    <n v="15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4 - GRATIFICACIONES Y BONIFICACIONES"/>
    <s v="N"/>
    <s v="00 - N/A"/>
    <s v="30 - FONDOS PROPIOS"/>
    <s v="(blank)"/>
    <s v="99 - MULTIPROVINCIAL"/>
    <n v="44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5 - CONTRIBUCIONES A LA SEGURIDAD SOCIAL"/>
    <s v="N"/>
    <s v="00 - N/A"/>
    <s v="30 - FONDOS PROPIOS"/>
    <s v="(blank)"/>
    <s v="99 - MULTIPROVINCIAL"/>
    <n v="9670000"/>
    <n v="598165.1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1 - SERVICIOS BÁSICOS"/>
    <s v="N"/>
    <s v="00 - N/A"/>
    <s v="30 - FONDOS PROPIOS"/>
    <s v="(blank)"/>
    <s v="99 - MULTIPROVINCIAL"/>
    <n v="2858000"/>
    <n v="231631.21000000002"/>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2 - PUBLICIDAD, IMPRESIÓN Y ENCUADERNACIÓN"/>
    <s v="N"/>
    <s v="00 - N/A"/>
    <s v="30 - FONDOS PROPIOS"/>
    <s v="(blank)"/>
    <s v="99 - MULTIPROVINCIAL"/>
    <n v="11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3 - VIÁTICOS"/>
    <s v="N"/>
    <s v="00 - N/A"/>
    <s v="30 - FONDOS PROPIOS"/>
    <s v="(blank)"/>
    <s v="99 - MULTIPROVINCIAL"/>
    <n v="2000000"/>
    <n v="162647.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4 - TRANSPORTE Y ALMACENAJE"/>
    <s v="N"/>
    <s v="00 - N/A"/>
    <s v="30 - FONDOS PROPIOS"/>
    <s v="(blank)"/>
    <s v="99 - MULTIPROVINCIAL"/>
    <n v="290000"/>
    <n v="10446.8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5 - ALQUILERES Y RENTAS"/>
    <s v="N"/>
    <s v="00 - N/A"/>
    <s v="30 - FONDOS PROPIOS"/>
    <s v="(blank)"/>
    <s v="99 - MULTIPROVINCIAL"/>
    <n v="1305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6 - SEGUROS"/>
    <s v="N"/>
    <s v="00 - N/A"/>
    <s v="30 - FONDOS PROPIOS"/>
    <s v="(blank)"/>
    <s v="99 - MULTIPROVINCIAL"/>
    <n v="1730000"/>
    <n v="76609.2"/>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7 - SERVICIOS DE CONSERVACIÓN, REPARACIONES MENORES E INSTALACIONES TEMPORALES"/>
    <s v="N"/>
    <s v="00 - N/A"/>
    <s v="30 - FONDOS PROPIOS"/>
    <s v="(blank)"/>
    <s v="99 - MULTIPROVINCIAL"/>
    <n v="2637000"/>
    <n v="454130.1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8 - OTROS SERVICIOS NO INCLUIDOS EN CONCEPTOS ANTERIORES"/>
    <s v="N"/>
    <s v="00 - N/A"/>
    <s v="30 - FONDOS PROPIOS"/>
    <s v="(blank)"/>
    <s v="99 - MULTIPROVINCIAL"/>
    <n v="25621000"/>
    <n v="1664103.4200000002"/>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1 - ALIMENTOS Y PRODUCTOS AGROFORESTALES"/>
    <s v="N"/>
    <s v="00 - N/A"/>
    <s v="30 - FONDOS PROPIOS"/>
    <s v="(blank)"/>
    <s v="99 - MULTIPROVINCIAL"/>
    <n v="2470000"/>
    <n v="190391.0699999999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2 - TEXTILES Y VESTUARIOS"/>
    <s v="N"/>
    <s v="00 - N/A"/>
    <s v="30 - FONDOS PROPIOS"/>
    <s v="(blank)"/>
    <s v="99 - MULTIPROVINCIAL"/>
    <n v="54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3 - PAPEL, CARTÓN E IMPRESOS"/>
    <s v="N"/>
    <s v="00 - N/A"/>
    <s v="30 - FONDOS PROPIOS"/>
    <s v="(blank)"/>
    <s v="99 - MULTIPROVINCIAL"/>
    <n v="367000"/>
    <n v="974.5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4 - PRODUCTOS FARMACÉUTICOS"/>
    <s v="N"/>
    <s v="00 - N/A"/>
    <s v="30 - FONDOS PROPIOS"/>
    <s v="(blank)"/>
    <s v="99 - MULTIPROVINCIAL"/>
    <n v="25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5 - CUERO, CAUCHO Y PLÁSTICO"/>
    <s v="N"/>
    <s v="00 - N/A"/>
    <s v="30 - FONDOS PROPIOS"/>
    <s v="(blank)"/>
    <s v="99 - MULTIPROVINCIAL"/>
    <n v="755000"/>
    <n v="53299.74"/>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6 - PRODUCTOS DE MINERALES, METÁLICOS Y NO METÁLICOS"/>
    <s v="N"/>
    <s v="00 - N/A"/>
    <s v="30 - FONDOS PROPIOS"/>
    <s v="(blank)"/>
    <s v="99 - MULTIPROVINCIAL"/>
    <n v="400000"/>
    <n v="9836.620000000000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7 - COMBUSTIBLES, LUBRICANTES, PRODUCTOS QUÍMICOS Y CONEXOS"/>
    <s v="N"/>
    <s v="00 - N/A"/>
    <s v="30 - FONDOS PROPIOS"/>
    <s v="(blank)"/>
    <s v="99 - MULTIPROVINCIAL"/>
    <n v="5910000"/>
    <n v="353844.07"/>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9 - PRODUCTOS Y ÚTILES VARIOS"/>
    <s v="N"/>
    <s v="00 - N/A"/>
    <s v="30 - FONDOS PROPIOS"/>
    <s v="(blank)"/>
    <s v="99 - MULTIPROVINCIAL"/>
    <n v="2020000"/>
    <n v="6954.2"/>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10 - FONDO GENERAL"/>
    <s v="(blank)"/>
    <s v="28 - MONSENOR NOUEL"/>
    <n v="19966604"/>
    <n v="28686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30 - FONDOS PROPIOS"/>
    <s v="(blank)"/>
    <s v="28 - MONSENOR NOUEL"/>
    <n v="15010376"/>
    <n v="1314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3 - DIETAS Y GASTOS DE REPRESENTACIÓN"/>
    <s v="N"/>
    <s v="00 - N/A"/>
    <s v="10 - FONDO GENERAL"/>
    <s v="(blank)"/>
    <s v="28 - MONSENOR NOUEL"/>
    <n v="1920000"/>
    <n v="320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10 - FONDO GENERAL"/>
    <s v="(blank)"/>
    <s v="28 - MONSENOR NOUEL"/>
    <n v="2795314"/>
    <n v="441477.54"/>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30 - FONDOS PROPIOS"/>
    <s v="(blank)"/>
    <s v="28 - MONSENOR NOUEL"/>
    <n v="1262426"/>
    <n v="194219.28"/>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1 - SERVICIOS BÁSICOS"/>
    <s v="N"/>
    <s v="00 - N/A"/>
    <s v="30 - FONDOS PROPIOS"/>
    <s v="(blank)"/>
    <s v="28 - MONSENOR NOUEL"/>
    <n v="1026000"/>
    <n v="182447.4"/>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2 - PUBLICIDAD, IMPRESIÓN Y ENCUADERNACIÓN"/>
    <s v="N"/>
    <s v="00 - N/A"/>
    <s v="30 - FONDOS PROPIOS"/>
    <s v="(blank)"/>
    <s v="28 - MONSENOR NOUEL"/>
    <n v="100000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6 - SEGUROS"/>
    <s v="N"/>
    <s v="00 - N/A"/>
    <s v="30 - FONDOS PROPIOS"/>
    <s v="(blank)"/>
    <s v="28 - MONSENOR NOUEL"/>
    <n v="0"/>
    <n v="28400.959999999999"/>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8 - MONSENOR NOUEL"/>
    <n v="27469"/>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8 - OTROS SERVICIOS NO INCLUIDOS EN CONCEPTOS ANTERIORE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9 - OTRAS CONTRATACIONES DE SERVICI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5 - CUERO, CAUCHO Y PLÁSTICO"/>
    <s v="N"/>
    <s v="00 - N/A"/>
    <s v="30 - FONDOS PROPIOS"/>
    <s v="(blank)"/>
    <s v="28 - MONSENOR NOUEL"/>
    <n v="80102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30 - FONDOS PROPIOS"/>
    <s v="(blank)"/>
    <s v="28 - MONSENOR NOUEL"/>
    <n v="273796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9 - PRODUCTOS Y ÚTILES VARIOS"/>
    <s v="N"/>
    <s v="00 - N/A"/>
    <s v="30 - FONDOS PROPIOS"/>
    <s v="(blank)"/>
    <s v="28 - MONSENOR NOUEL"/>
    <n v="6304135"/>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3 - Ordenación de aguas residuales, drenaje y alcantarillado"/>
    <s v="2.2 - CONTRATACIÓN DE SERVICIOS"/>
    <s v="2.2.1 - SERVICIOS BÁSICOS"/>
    <s v="N"/>
    <s v="00 - N/A"/>
    <s v="10 - FONDO GENERAL"/>
    <s v="(blank)"/>
    <s v="28 - MONSENOR NOUEL"/>
    <n v="10714026"/>
    <n v="292809.90000000002"/>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10 - FONDO GENERAL"/>
    <s v="(blank)"/>
    <s v="28 - MONSENOR NOUEL"/>
    <n v="21859214"/>
    <n v="3511468"/>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30 - FONDOS PROPIOS"/>
    <s v="(blank)"/>
    <s v="28 - MONSENOR NOUEL"/>
    <n v="5000"/>
    <n v="132440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10 - FONDO GENERAL"/>
    <s v="(blank)"/>
    <s v="28 - MONSENOR NOUEL"/>
    <n v="3458868"/>
    <n v="540414.92000000004"/>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30 - FONDOS PROPIOS"/>
    <s v="(blank)"/>
    <s v="28 - MONSENOR NOUEL"/>
    <n v="658000"/>
    <n v="203825.15999999997"/>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5 - CUERO, CAUCHO Y PLÁSTICO"/>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6 - PRODUCTOS DE MINERALES, METÁLICOS Y NO METÁLIC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7 - COMBUSTIBLES, LUBRICANTES, PRODUCTOS QUÍMICOS Y CONEX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9 - PRODUCTOS Y ÚTILES VARIOS"/>
    <s v="N"/>
    <s v="00 - N/A"/>
    <s v="30 - FONDOS PROPIOS"/>
    <s v="(blank)"/>
    <s v="28 - MONSENOR NOUE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99 - MULTIPROVINCIAL"/>
    <n v="70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99 - MULTIPROVINCIAL"/>
    <n v="500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99 - MULTIPROVINCIAL"/>
    <n v="36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9 - PRODUCTOS Y ÚTILES VARIOS"/>
    <s v="N"/>
    <s v="00 - N/A"/>
    <s v="60 - CREDITO EXTERNO"/>
    <s v="(blank)"/>
    <s v="99 - MULTIPROVINCIAL"/>
    <n v="9975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10 - FONDO GENERAL"/>
    <s v="(blank)"/>
    <s v="99 - MULTIPROVINCIAL"/>
    <n v="1738067981"/>
    <n v="130771888.2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60 - CREDITO EXTERNO"/>
    <s v="(blank)"/>
    <s v="99 - MULTIPROVINCIAL"/>
    <n v="200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2 - SOBRESUELDOS"/>
    <s v="N"/>
    <s v="00 - N/A"/>
    <s v="30 - FONDOS PROPIOS"/>
    <s v="(blank)"/>
    <s v="99 - MULTIPROVINCIAL"/>
    <n v="567303448"/>
    <n v="4805251.3100000005"/>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5 - CONTRIBUCIONES A LA SEGURIDAD SOCIAL"/>
    <s v="N"/>
    <s v="00 - N/A"/>
    <s v="10 - FONDO GENERAL"/>
    <s v="(blank)"/>
    <s v="99 - MULTIPROVINCIAL"/>
    <n v="278922888"/>
    <n v="19984888.54999999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1 - SERVICIOS BÁSICOS"/>
    <s v="N"/>
    <s v="00 - N/A"/>
    <s v="30 - FONDOS PROPIOS"/>
    <s v="(blank)"/>
    <s v="99 - MULTIPROVINCIAL"/>
    <n v="44696253"/>
    <n v="9285497.5299999975"/>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30 - FONDOS PROPIOS"/>
    <s v="(blank)"/>
    <s v="99 - MULTIPROVINCIAL"/>
    <n v="31021807"/>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60 - CREDITO EXTERNO"/>
    <s v="(blank)"/>
    <s v="99 - MULTIPROVINCIAL"/>
    <n v="4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3 - VIÁTICOS"/>
    <s v="N"/>
    <s v="00 - N/A"/>
    <s v="30 - FONDOS PROPIOS"/>
    <s v="(blank)"/>
    <s v="99 - MULTIPROVINCIAL"/>
    <n v="75461849"/>
    <n v="3631818.469999999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4 - TRANSPORTE Y ALMACENAJE"/>
    <s v="N"/>
    <s v="00 - N/A"/>
    <s v="30 - FONDOS PROPIOS"/>
    <s v="(blank)"/>
    <s v="99 - MULTIPROVINCIAL"/>
    <n v="776465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30 - FONDOS PROPIOS"/>
    <s v="(blank)"/>
    <s v="99 - MULTIPROVINCIAL"/>
    <n v="81809283"/>
    <n v="91222.85"/>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6 - SEGUROS"/>
    <s v="N"/>
    <s v="00 - N/A"/>
    <s v="30 - FONDOS PROPIOS"/>
    <s v="(blank)"/>
    <s v="99 - MULTIPROVINCIAL"/>
    <n v="308203615"/>
    <n v="33805041.9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99 - MULTIPROVINCIAL"/>
    <n v="1996352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22147018"/>
    <n v="211633.2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30 - FONDOS PROPIOS"/>
    <s v="(blank)"/>
    <s v="99 - MULTIPROVINCIAL"/>
    <n v="22209302"/>
    <n v="190859.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60 - CREDITO EXTERNO"/>
    <s v="(blank)"/>
    <s v="99 - MULTIPROVINCIAL"/>
    <n v="3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1 - ALIMENTOS Y PRODUCTOS AGROFORESTALES"/>
    <s v="N"/>
    <s v="00 - N/A"/>
    <s v="30 - FONDOS PROPIOS"/>
    <s v="(blank)"/>
    <s v="99 - MULTIPROVINCIAL"/>
    <n v="7138167"/>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30 - FONDOS PROPIOS"/>
    <s v="(blank)"/>
    <s v="99 - MULTIPROVINCIAL"/>
    <n v="3001181"/>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60 - CREDITO EXTERNO"/>
    <s v="(blank)"/>
    <s v="99 - MULTIPROVINCIAL"/>
    <n v="700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30 - FONDOS PROPIOS"/>
    <s v="(blank)"/>
    <s v="99 - MULTIPROVINCIAL"/>
    <n v="7607025"/>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60 - CREDITO EXTERNO"/>
    <s v="(blank)"/>
    <s v="99 - MULTIPROVINCIAL"/>
    <n v="1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4 - PRODUCTOS FARMACÉUTICOS"/>
    <s v="N"/>
    <s v="00 - N/A"/>
    <s v="30 - FONDOS PROPIOS"/>
    <s v="(blank)"/>
    <s v="99 - MULTIPROVINCIAL"/>
    <n v="500511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150913557"/>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30 - FONDOS PROPIOS"/>
    <s v="(blank)"/>
    <s v="99 - MULTIPROVINCIAL"/>
    <n v="5718551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60 - CREDITO EXTERNO"/>
    <s v="(blank)"/>
    <s v="99 - MULTIPROVINCIAL"/>
    <n v="9795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99 - MULTIPROVINCIAL"/>
    <n v="3876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3 - PAPEL, CARTÓN E IMPRESOS"/>
    <s v="N"/>
    <s v="00 - N/A"/>
    <s v="60 - CREDITO EXTERNO"/>
    <s v="(blank)"/>
    <s v="99 - MULTIPROVINCIAL"/>
    <n v="2285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99 - MULTIPROVINCIAL"/>
    <n v="394858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15762027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99 - MULTIPROVINCIAL"/>
    <n v="16474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9 - PRODUCTOS Y ÚTILES VARIOS"/>
    <s v="N"/>
    <s v="00 - N/A"/>
    <s v="60 - CREDITO EXTERNO"/>
    <s v="(blank)"/>
    <s v="99 - MULTIPROVINCIAL"/>
    <n v="553570"/>
    <n v="0"/>
  </r>
  <r>
    <s v="2025"/>
    <x v="3"/>
    <x v="0"/>
    <x v="0"/>
    <x v="16"/>
    <s v="13 - N/A - Empresas públicas no financieras"/>
    <s v="6112 - INSTITUTO NACIONAL DE AGUAS POTABLES Y ALCANTARILLADOS"/>
    <s v="0001 - INSTITUTO NACIONAL DE AGUA POTABLE Y ALCANTARILLADO (INAP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99 - MULTIPROVINCIAL"/>
    <n v="1500000"/>
    <n v="0"/>
  </r>
  <r>
    <s v="2025"/>
    <x v="3"/>
    <x v="0"/>
    <x v="0"/>
    <x v="16"/>
    <s v="13 - N/A - Empresas públicas no financieras"/>
    <s v="6112 - INSTITUTO NACIONAL DE AGUAS POTABLES Y ALCANTARILLADOS"/>
    <s v="0001 - INSTITUTO NACIONAL DE AGUA POTABLE Y ALCANTARILLADO (INAPA)"/>
    <s v="3 - PROTECCIÓN DEL MEDIO AMBIENTE"/>
    <s v="3.3 - Cambio Climático"/>
    <s v="3.3.05 - Reducción del riesgo de desastres climáticos"/>
    <s v="2.2 - CONTRATACIÓN DE SERVICIOS"/>
    <s v="2.2.8 - OTROS SERVICIOS NO INCLUIDOS EN CONCEPTOS ANTERIORES"/>
    <s v="N"/>
    <s v="00 - N/A"/>
    <s v="30 - FONDOS PROPIOS"/>
    <s v="(blank)"/>
    <s v="99 - MULTIPROVINCIAL"/>
    <n v="15000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10 - FONDO GENERAL"/>
    <s v="(blank)"/>
    <s v="99 - MULTIPROVINCIAL"/>
    <n v="564249746"/>
    <n v="41956404.14000000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30 - FONDOS PROPIOS"/>
    <s v="(blank)"/>
    <s v="99 - MULTIPROVINCIAL"/>
    <n v="17649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5 - CONTRIBUCIONES A LA SEGURIDAD SOCIAL"/>
    <s v="N"/>
    <s v="00 - N/A"/>
    <s v="10 - FONDO GENERAL"/>
    <s v="(blank)"/>
    <s v="99 - MULTIPROVINCIAL"/>
    <n v="22539995"/>
    <n v="6447808.7600000007"/>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1 - SERVICIOS BÁSICOS"/>
    <s v="N"/>
    <s v="00 - N/A"/>
    <s v="10 - FONDO GENERAL"/>
    <s v="(blank)"/>
    <s v="99 - MULTIPROVINCIAL"/>
    <n v="1844010975"/>
    <n v="151739154.51999998"/>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N"/>
    <s v="00 - N/A"/>
    <s v="30 - FONDOS PROPIOS"/>
    <s v="(blank)"/>
    <s v="99 - MULTIPROVINCIAL"/>
    <n v="22051523"/>
    <n v="1678171.53"/>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N"/>
    <s v="00 - N/A"/>
    <s v="30 - FONDOS PROPIOS"/>
    <s v="(blank)"/>
    <s v="99 - MULTIPROVINCIAL"/>
    <n v="4439999"/>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702242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30 - FONDOS PROPIOS"/>
    <s v="(blank)"/>
    <s v="99 - MULTIPROVINCIAL"/>
    <n v="152649347"/>
    <n v="880210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60 - CREDITO EXTERNO"/>
    <s v="(blank)"/>
    <s v="99 - MULTIPROVINCIAL"/>
    <n v="415734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2 - TEXTILES Y VESTUARIOS"/>
    <s v="N"/>
    <s v="00 - N/A"/>
    <s v="30 - FONDOS PROPIOS"/>
    <s v="(blank)"/>
    <s v="99 - MULTIPROVINCIAL"/>
    <n v="11226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3 - PAPEL, CARTÓN E IMPRESOS"/>
    <s v="N"/>
    <s v="00 - N/A"/>
    <s v="60 - CREDITO EXTERNO"/>
    <s v="(blank)"/>
    <s v="99 - MULTIPROVINCIAL"/>
    <n v="1885645"/>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30 - FONDOS PROPIOS"/>
    <s v="(blank)"/>
    <s v="99 - MULTIPROVINCIAL"/>
    <n v="23664001"/>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30 - FONDOS PROPIOS"/>
    <s v="(blank)"/>
    <s v="99 - MULTIPROVINCIAL"/>
    <n v="2309309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60 - CREDITO EXTERNO"/>
    <s v="(blank)"/>
    <s v="99 - MULTIPROVINCIAL"/>
    <n v="823905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10 - FONDO GENERAL"/>
    <s v="(blank)"/>
    <s v="99 - MULTIPROVINCIAL"/>
    <n v="980000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30 - FONDOS PROPIOS"/>
    <s v="(blank)"/>
    <s v="99 - MULTIPROVINCIAL"/>
    <n v="199726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60 - CREDITO EXTERNO"/>
    <s v="(blank)"/>
    <s v="99 - MULTIPROVINCIAL"/>
    <n v="87718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60 - CREDITO EXTERNO"/>
    <s v="(blank)"/>
    <s v="99 - MULTIPROVINCIAL"/>
    <n v="106646993"/>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1 - REMUNERACIONES"/>
    <s v="N"/>
    <s v="00 - N/A"/>
    <s v="30 - FONDOS PROPIOS"/>
    <s v="(blank)"/>
    <s v="09 - ESPAILLAT"/>
    <n v="260000"/>
    <n v="2000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09 - ESPAILLAT"/>
    <n v="36936"/>
    <n v="3078"/>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3 - VIÁTICO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10 - FONDO GENERAL"/>
    <s v="(blank)"/>
    <s v="09 - ESPAILLAT"/>
    <n v="43316331"/>
    <n v="32555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30 - FONDOS PROPIOS"/>
    <s v="(blank)"/>
    <s v="09 - ESPAILLAT"/>
    <n v="80809534"/>
    <n v="5628055"/>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30 - FONDOS PROPIOS"/>
    <s v="(blank)"/>
    <s v="09 - ESPAILLAT"/>
    <n v="9840000"/>
    <n v="69762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3 - DIETAS Y GASTOS DE REPRESENTACIÓN"/>
    <s v="N"/>
    <s v="00 - N/A"/>
    <s v="30 - FONDOS PROPIOS"/>
    <s v="(blank)"/>
    <s v="09 - ESPAILLAT"/>
    <n v="3002880"/>
    <n v="215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10 - FONDO GENERAL"/>
    <s v="(blank)"/>
    <s v="09 - ESPAILLAT"/>
    <n v="7878954"/>
    <n v="501021.45999999996"/>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30 - FONDOS PROPIOS"/>
    <s v="(blank)"/>
    <s v="09 - ESPAILLAT"/>
    <n v="10785533"/>
    <n v="864365.6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10 - FONDO GENERAL"/>
    <s v="(blank)"/>
    <s v="09 - ESPAILLAT"/>
    <n v="55543832"/>
    <n v="4628561.889999999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30 - FONDOS PROPIOS"/>
    <s v="(blank)"/>
    <s v="09 - ESPAILLAT"/>
    <n v="3469864"/>
    <n v="563274.63"/>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30 - FONDOS PROPIOS"/>
    <s v="(blank)"/>
    <s v="09 - ESPAILLAT"/>
    <n v="308877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3 - VIÁTICOS"/>
    <s v="N"/>
    <s v="00 - N/A"/>
    <s v="30 - FONDOS PROPIOS"/>
    <s v="(blank)"/>
    <s v="09 - ESPAILLAT"/>
    <n v="936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5 - ALQUILERES Y RENTAS"/>
    <s v="N"/>
    <s v="00 - N/A"/>
    <s v="30 - FONDOS PROPIOS"/>
    <s v="(blank)"/>
    <s v="09 - ESPAILLAT"/>
    <n v="7339183"/>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6 - SEGUROS"/>
    <s v="N"/>
    <s v="00 - N/A"/>
    <s v="30 - FONDOS PROPIOS"/>
    <s v="(blank)"/>
    <s v="09 - ESPAILLAT"/>
    <n v="8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9 - ESPAILLAT"/>
    <n v="250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8 - OTROS SERVICIOS NO INCLUIDOS EN CONCEPTOS ANTERIORES"/>
    <s v="N"/>
    <s v="00 - N/A"/>
    <s v="30 - FONDOS PROPIOS"/>
    <s v="(blank)"/>
    <s v="09 - ESPAILLAT"/>
    <n v="570143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30 - FONDOS PROPIOS"/>
    <s v="(blank)"/>
    <s v="09 - ESPAILLAT"/>
    <n v="38009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1 - ALIMENTOS Y PRODUCTOS AGROFORESTALES"/>
    <s v="N"/>
    <s v="00 - N/A"/>
    <s v="30 - FONDOS PROPIOS"/>
    <s v="(blank)"/>
    <s v="09 - ESPAILLAT"/>
    <n v="356468"/>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2 - TEXTILES Y VESTUARIOS"/>
    <s v="N"/>
    <s v="00 - N/A"/>
    <s v="30 - FONDOS PROPIOS"/>
    <s v="(blank)"/>
    <s v="09 - ESPAILLAT"/>
    <n v="20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3 - PAPEL, CARTÓN E IMPRESOS"/>
    <s v="N"/>
    <s v="00 - N/A"/>
    <s v="30 - FONDOS PROPIOS"/>
    <s v="(blank)"/>
    <s v="09 - ESPAILLAT"/>
    <n v="376726"/>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30 - FONDOS PROPIOS"/>
    <s v="(blank)"/>
    <s v="09 - ESPAILLAT"/>
    <n v="273691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30 - FONDOS PROPIOS"/>
    <s v="(blank)"/>
    <s v="09 - ESPAILLAT"/>
    <n v="32544996"/>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30 - FONDOS PROPIOS"/>
    <s v="(blank)"/>
    <s v="09 - ESPAILLAT"/>
    <n v="17900958"/>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1 - REMUNERACIONES"/>
    <s v="N"/>
    <s v="00 - N/A"/>
    <s v="30 - FONDOS PROPIOS"/>
    <s v="(blank)"/>
    <s v="09 - ESPAILLAT"/>
    <n v="4030000"/>
    <n v="2475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5 - CONTRIBUCIONES A LA SEGURIDAD SOCIAL"/>
    <s v="N"/>
    <s v="00 - N/A"/>
    <s v="30 - FONDOS PROPIOS"/>
    <s v="(blank)"/>
    <s v="09 - ESPAILLAT"/>
    <n v="572508"/>
    <n v="38090.25"/>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1 - REMUNERACIONES"/>
    <s v="N"/>
    <s v="00 - N/A"/>
    <s v="30 - FONDOS PROPIOS"/>
    <s v="(blank)"/>
    <s v="09 - ESPAILLAT"/>
    <n v="39410003"/>
    <n v="2916639"/>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5 - CONTRIBUCIONES A LA SEGURIDAD SOCIAL"/>
    <s v="N"/>
    <s v="00 - N/A"/>
    <s v="30 - FONDOS PROPIOS"/>
    <s v="(blank)"/>
    <s v="09 - ESPAILLAT"/>
    <n v="5598647"/>
    <n v="448870.75999999995"/>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1 - REMUNERACIONES"/>
    <s v="N"/>
    <s v="00 - N/A"/>
    <s v="60 - CREDITO EXTERNO"/>
    <s v="(blank)"/>
    <s v="13 - LA VEGA"/>
    <n v="2665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2 - SOBRESUELDOS"/>
    <s v="N"/>
    <s v="00 - N/A"/>
    <s v="60 - CREDITO EXTERNO"/>
    <s v="(blank)"/>
    <s v="13 - LA VEGA"/>
    <n v="60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5 - CONTRIBUCIONES A LA SEGURIDAD SOCIAL"/>
    <s v="N"/>
    <s v="00 - N/A"/>
    <s v="60 - CREDITO EXTERNO"/>
    <s v="(blank)"/>
    <s v="13 - LA VEGA"/>
    <n v="381054"/>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blank)"/>
    <s v="13 - LA VEGA"/>
    <n v="23214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9 - OTRAS CONTRATACIONES DE SERVICIOS"/>
    <s v="N"/>
    <s v="00 - N/A"/>
    <s v="60 - CREDITO EXTERNO"/>
    <s v="(blank)"/>
    <s v="13 - LA VEGA"/>
    <n v="500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7 - COMBUSTIBLES, LUBRICANTES, PRODUCTOS QUÍMICOS Y CONEXOS"/>
    <s v="N"/>
    <s v="00 - N/A"/>
    <s v="60 - CREDITO EXTERNO"/>
    <s v="(blank)"/>
    <s v="13 - LA VEGA"/>
    <n v="18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9 - PRODUCTOS Y ÚTILES VARIOS"/>
    <s v="N"/>
    <s v="00 - N/A"/>
    <s v="60 - CREDITO EXTERNO"/>
    <s v="(blank)"/>
    <s v="13 - LA VEGA"/>
    <n v="3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30 - FONDOS PROPIOS"/>
    <s v="(blank)"/>
    <s v="13 - LA VEGA"/>
    <n v="89007750"/>
    <n v="633814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60 - CREDITO EXTERNO"/>
    <s v="(blank)"/>
    <s v="13 - LA VEGA"/>
    <n v="6968000"/>
    <n v="360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30 - FONDOS PROPIOS"/>
    <s v="(blank)"/>
    <s v="13 - LA VEGA"/>
    <n v="4615000"/>
    <n v="317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60 - CREDITO EXTERNO"/>
    <s v="(blank)"/>
    <s v="13 - LA VEGA"/>
    <n v="43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30 - FONDOS PROPIOS"/>
    <s v="(blank)"/>
    <s v="13 - LA VEGA"/>
    <n v="12523973"/>
    <n v="97002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60 - CREDITO EXTERNO"/>
    <s v="(blank)"/>
    <s v="13 - LA VEGA"/>
    <n v="996316"/>
    <n v="55192.9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1 - SERVICIOS BÁSICOS"/>
    <s v="N"/>
    <s v="00 - N/A"/>
    <s v="30 - FONDOS PROPIOS"/>
    <s v="(blank)"/>
    <s v="13 - LA VEGA"/>
    <n v="3670000"/>
    <n v="275716.7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30 - FONDOS PROPIOS"/>
    <s v="(blank)"/>
    <s v="13 - LA VEGA"/>
    <n v="6634999"/>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60 - CREDITO EXTERNO"/>
    <s v="(blank)"/>
    <s v="13 - LA VEGA"/>
    <n v="21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3 - VIÁTICOS"/>
    <s v="N"/>
    <s v="00 - N/A"/>
    <s v="30 - FONDOS PROPIOS"/>
    <s v="(blank)"/>
    <s v="13 - LA VEGA"/>
    <n v="791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4 - TRANSPORTE Y ALMACENAJE"/>
    <s v="N"/>
    <s v="00 - N/A"/>
    <s v="30 - FONDOS PROPIOS"/>
    <s v="(blank)"/>
    <s v="13 - LA VEGA"/>
    <n v="255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30 - FONDOS PROPIOS"/>
    <s v="(blank)"/>
    <s v="13 - LA VEGA"/>
    <n v="3493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30 - FONDOS PROPIOS"/>
    <s v="(blank)"/>
    <s v="13 - LA VEGA"/>
    <n v="3008000"/>
    <n v="24059.3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60 - CREDITO EXTERNO"/>
    <s v="(blank)"/>
    <s v="13 - LA VEGA"/>
    <n v="900000"/>
    <n v="247846.3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3 - LA VEGA"/>
    <n v="272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13 - LA VEGA"/>
    <n v="6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30 - FONDOS PROPIOS"/>
    <s v="(blank)"/>
    <s v="13 - LA VEGA"/>
    <n v="24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60 - CREDITO EXTERNO"/>
    <s v="(blank)"/>
    <s v="13 - LA VEGA"/>
    <n v="56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30 - FONDOS PROPIOS"/>
    <s v="(blank)"/>
    <s v="13 - LA VEGA"/>
    <n v="779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60 - CREDITO EXTERNO"/>
    <s v="(blank)"/>
    <s v="13 - LA VEGA"/>
    <n v="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30 - FONDOS PROPIOS"/>
    <s v="(blank)"/>
    <s v="13 - LA VEGA"/>
    <n v="707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30 - FONDOS PROPIOS"/>
    <s v="(blank)"/>
    <s v="13 - LA VEGA"/>
    <n v="11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60 - CREDITO EXTERNO"/>
    <s v="(blank)"/>
    <s v="13 - LA VEGA"/>
    <n v="1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30 - FONDOS PROPIOS"/>
    <s v="(blank)"/>
    <s v="13 - LA VEGA"/>
    <n v="105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60 - CREDITO EXTERNO"/>
    <s v="(blank)"/>
    <s v="13 - LA VEGA"/>
    <n v="1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30 - FONDOS PROPIOS"/>
    <s v="(blank)"/>
    <s v="13 - LA VEGA"/>
    <n v="51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60 - CREDITO EXTERNO"/>
    <s v="(blank)"/>
    <s v="13 - LA VEGA"/>
    <n v="1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30 - FONDOS PROPIOS"/>
    <s v="(blank)"/>
    <s v="13 - LA VEGA"/>
    <n v="55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60 - CREDITO EXTERNO"/>
    <s v="(blank)"/>
    <s v="13 - LA VEGA"/>
    <n v="69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10 - FONDO GENERAL"/>
    <s v="(blank)"/>
    <s v="13 - LA VEGA"/>
    <n v="38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30 - FONDOS PROPIOS"/>
    <s v="(blank)"/>
    <s v="13 - LA VEGA"/>
    <n v="542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60 - CREDITO EXTERNO"/>
    <s v="(blank)"/>
    <s v="13 - LA VEGA"/>
    <n v="3212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30 - FONDOS PROPIOS"/>
    <s v="(blank)"/>
    <s v="13 - LA VEGA"/>
    <n v="20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60 - CREDITO EXTERNO"/>
    <s v="(blank)"/>
    <s v="13 - LA VEGA"/>
    <n v="23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30 - FONDOS PROPIOS"/>
    <s v="(blank)"/>
    <s v="13 - LA VEGA"/>
    <n v="10710500"/>
    <n v="858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60 - CREDITO EXTERNO"/>
    <s v="(blank)"/>
    <s v="13 - LA VEGA"/>
    <n v="595833"/>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3 - LA VEGA"/>
    <n v="1380872"/>
    <n v="132046.2000000000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60 - CREDITO EXTERNO"/>
    <s v="(blank)"/>
    <s v="13 - LA VEGA"/>
    <n v="85195"/>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1 - SERVICIOS BÁSICOS"/>
    <s v="N"/>
    <s v="00 - N/A"/>
    <s v="10 - FONDO GENERAL"/>
    <s v="(blank)"/>
    <s v="13 - LA VEGA"/>
    <n v="1744843"/>
    <n v="110027.7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3 - VIÁTICO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6 - SEGUROS"/>
    <s v="N"/>
    <s v="00 - N/A"/>
    <s v="60 - CREDITO EXTERNO"/>
    <s v="(blank)"/>
    <s v="13 - LA VEGA"/>
    <n v="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3 - LA VEGA"/>
    <n v="17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60 - CREDITO EXTERNO"/>
    <s v="(blank)"/>
    <s v="13 - LA VEGA"/>
    <n v="12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3 - LA VEGA"/>
    <n v="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13 - LA VEGA"/>
    <n v="25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9 - OTRAS CONTRATACIONES DE SERVICIOS"/>
    <s v="N"/>
    <s v="00 - N/A"/>
    <s v="30 - FONDOS PROPIOS"/>
    <s v="(blank)"/>
    <s v="13 - LA VEGA"/>
    <n v="1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1 - ALIMENTOS Y PRODUCTOS AGROFORESTALES"/>
    <s v="N"/>
    <s v="00 - N/A"/>
    <s v="30 - FONDOS PROPIOS"/>
    <s v="(blank)"/>
    <s v="13 - LA VEGA"/>
    <n v="1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3 - PAPEL, CARTÓN E IMPRESOS"/>
    <s v="N"/>
    <s v="00 - N/A"/>
    <s v="30 - FONDOS PROPIOS"/>
    <s v="(blank)"/>
    <s v="13 - LA VEGA"/>
    <n v="21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30 - FONDOS PROPIOS"/>
    <s v="(blank)"/>
    <s v="13 - LA VEGA"/>
    <n v="4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60 - CREDITO EXTERNO"/>
    <s v="(blank)"/>
    <s v="13 - LA VEGA"/>
    <n v="2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3 - LA VEGA"/>
    <n v="3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13 - LA VEGA"/>
    <n v="3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10 - FONDO GENERAL"/>
    <s v="(blank)"/>
    <s v="13 - LA VEGA"/>
    <n v="172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3 - LA VEGA"/>
    <n v="5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13 - LA VEGA"/>
    <n v="13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30 - FONDOS PROPIOS"/>
    <s v="(blank)"/>
    <s v="13 - LA VEGA"/>
    <n v="6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60 - CREDITO EXTERNO"/>
    <s v="(blank)"/>
    <s v="13 - LA VEGA"/>
    <n v="20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10 - FONDO GENERAL"/>
    <s v="(blank)"/>
    <s v="13 - LA VEGA"/>
    <n v="4333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30 - FONDOS PROPIOS"/>
    <s v="(blank)"/>
    <s v="13 - LA VEGA"/>
    <n v="62130916"/>
    <n v="338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60 - CREDITO EXTERNO"/>
    <s v="(blank)"/>
    <s v="13 - LA VEGA"/>
    <n v="8641750"/>
    <n v="292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30 - FONDOS PROPIOS"/>
    <s v="(blank)"/>
    <s v="13 - LA VEGA"/>
    <n v="24972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60 - CREDITO EXTERNO"/>
    <s v="(blank)"/>
    <s v="13 - LA VEGA"/>
    <n v="21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10 - FONDO GENERAL"/>
    <s v="(blank)"/>
    <s v="13 - LA VEGA"/>
    <n v="66699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30 - FONDOS PROPIOS"/>
    <s v="(blank)"/>
    <s v="13 - LA VEGA"/>
    <n v="9079950"/>
    <n v="519308.76"/>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60 - CREDITO EXTERNO"/>
    <s v="(blank)"/>
    <s v="13 - LA VEGA"/>
    <n v="1235637"/>
    <n v="44727.72"/>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1 - SERVICIOS BÁSICOS"/>
    <s v="N"/>
    <s v="00 - N/A"/>
    <s v="10 - FONDO GENERAL"/>
    <s v="(blank)"/>
    <s v="13 - LA VEGA"/>
    <n v="31584243"/>
    <n v="1836382.8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30 - FONDOS PROPIOS"/>
    <s v="(blank)"/>
    <s v="13 - LA VEGA"/>
    <n v="5675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60 - CREDITO EXTERNO"/>
    <s v="(blank)"/>
    <s v="13 - LA VEGA"/>
    <n v="5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3 - VIÁTICOS"/>
    <s v="N"/>
    <s v="00 - N/A"/>
    <s v="30 - FONDOS PROPIOS"/>
    <s v="(blank)"/>
    <s v="13 - LA VEGA"/>
    <n v="7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4 - TRANSPORTE Y ALMACENAJE"/>
    <s v="N"/>
    <s v="00 - N/A"/>
    <s v="30 - FONDOS PROPIOS"/>
    <s v="(blank)"/>
    <s v="13 - LA VEGA"/>
    <n v="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5 - ALQUILERES Y RENTA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30 - FONDOS PROPIOS"/>
    <s v="(blank)"/>
    <s v="13 - LA VEGA"/>
    <n v="645000"/>
    <n v="2673.26"/>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60 - CREDITO EXTERNO"/>
    <s v="(blank)"/>
    <s v="13 - LA VEGA"/>
    <n v="300000"/>
    <n v="30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30 - FONDOS PROPIOS"/>
    <s v="(blank)"/>
    <s v="13 - LA VEGA"/>
    <n v="2621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60 - CREDITO EXTERNO"/>
    <s v="(blank)"/>
    <s v="13 - LA VEGA"/>
    <n v="12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30 - FONDOS PROPIOS"/>
    <s v="(blank)"/>
    <s v="13 - LA VEGA"/>
    <n v="16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60 - CREDITO EXTERNO"/>
    <s v="(blank)"/>
    <s v="13 - LA VEGA"/>
    <n v="62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30 - FONDOS PROPIOS"/>
    <s v="(blank)"/>
    <s v="13 - LA VEGA"/>
    <n v="61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60 - CREDITO EXTERNO"/>
    <s v="(blank)"/>
    <s v="13 - LA VEGA"/>
    <n v="20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1 - ALIMENTOS Y PRODUCTOS AGROFORESTALES"/>
    <s v="N"/>
    <s v="00 - N/A"/>
    <s v="30 - FONDOS PROPIOS"/>
    <s v="(blank)"/>
    <s v="13 - LA VEGA"/>
    <n v="38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30 - FONDOS PROPIOS"/>
    <s v="(blank)"/>
    <s v="13 - LA VEGA"/>
    <n v="7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60 - CREDITO EXTERNO"/>
    <s v="(blank)"/>
    <s v="13 - LA VEGA"/>
    <n v="3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3 - PAPEL, CARTÓN E IMPRESOS"/>
    <s v="N"/>
    <s v="00 - N/A"/>
    <s v="30 - FONDOS PROPIOS"/>
    <s v="(blank)"/>
    <s v="13 - LA VEGA"/>
    <n v="34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30 - FONDOS PROPIOS"/>
    <s v="(blank)"/>
    <s v="13 - LA VEGA"/>
    <n v="1178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60 - CREDITO EXTERNO"/>
    <s v="(blank)"/>
    <s v="13 - LA VEGA"/>
    <n v="76987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6 - PRODUCTOS DE MINERALES, METÁLICOS Y NO METÁLICOS"/>
    <s v="N"/>
    <s v="00 - N/A"/>
    <s v="30 - FONDOS PROPIOS"/>
    <s v="(blank)"/>
    <s v="13 - LA VEGA"/>
    <n v="82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10 - FONDO GENERAL"/>
    <s v="(blank)"/>
    <s v="13 - LA VEGA"/>
    <n v="57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30 - FONDOS PROPIOS"/>
    <s v="(blank)"/>
    <s v="13 - LA VEGA"/>
    <n v="5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60 - CREDITO EXTERNO"/>
    <s v="(blank)"/>
    <s v="13 - LA VEGA"/>
    <n v="12432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30 - FONDOS PROPIOS"/>
    <s v="(blank)"/>
    <s v="13 - LA VEGA"/>
    <n v="2170554"/>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60 - CREDITO EXTERNO"/>
    <s v="(blank)"/>
    <s v="13 - LA VEGA"/>
    <n v="1122155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1 - REMUNERACIONES"/>
    <s v="N"/>
    <s v="00 - N/A"/>
    <s v="60 - CREDITO EXTERNO"/>
    <s v="(blank)"/>
    <s v="13 - LA VEGA"/>
    <n v="117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2 - SOBRESUELDOS"/>
    <s v="N"/>
    <s v="00 - N/A"/>
    <s v="60 - CREDITO EXTERNO"/>
    <s v="(blank)"/>
    <s v="13 - LA VEGA"/>
    <n v="4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5 - CONTRIBUCIONES A LA SEGURIDAD SOCIAL"/>
    <s v="N"/>
    <s v="00 - N/A"/>
    <s v="60 - CREDITO EXTERNO"/>
    <s v="(blank)"/>
    <s v="13 - LA VEGA"/>
    <n v="167292"/>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2 - PUBLICIDAD, IMPRESIÓN Y ENCUADERNACIÓN"/>
    <s v="N"/>
    <s v="00 - N/A"/>
    <s v="60 - CREDITO EXTERNO"/>
    <s v="(blank)"/>
    <s v="13 - LA VEGA"/>
    <n v="3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7 - SERVICIOS DE CONSERVACIÓN, REPARACIONES MENORES E INSTALACIONES TEMPORALES"/>
    <s v="N"/>
    <s v="00 - N/A"/>
    <s v="60 - CREDITO EXTERNO"/>
    <s v="(blank)"/>
    <s v="13 - LA VEGA"/>
    <n v="6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8 - OTROS SERVICIOS NO INCLUIDOS EN CONCEPTOS ANTERIORES"/>
    <s v="N"/>
    <s v="00 - N/A"/>
    <s v="60 - CREDITO EXTERNO"/>
    <s v="(blank)"/>
    <s v="13 - LA VEGA"/>
    <n v="14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9 - OTRAS CONTRATACIONES DE SERVICIOS"/>
    <s v="N"/>
    <s v="00 - N/A"/>
    <s v="60 - CREDITO EXTERNO"/>
    <s v="(blank)"/>
    <s v="13 - LA VEGA"/>
    <n v="1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3 - MATERIALES Y SUMINISTROS"/>
    <s v="2.3.9 - PRODUCTOS Y ÚTILES VARIOS"/>
    <s v="N"/>
    <s v="00 - N/A"/>
    <s v="60 - CREDITO EXTERNO"/>
    <s v="(blank)"/>
    <s v="13 - LA VEGA"/>
    <n v="2100000"/>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1 - REMUNERACIONES"/>
    <s v="N"/>
    <s v="00 - N/A"/>
    <s v="30 - FONDOS PROPIOS"/>
    <s v="(blank)"/>
    <s v="25 - SANTIAGO"/>
    <n v="204472824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2 - SOBRESUELDOS"/>
    <s v="N"/>
    <s v="00 - N/A"/>
    <s v="30 - FONDOS PROPIOS"/>
    <s v="(blank)"/>
    <s v="25 - SANTIAGO"/>
    <n v="968318709"/>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4 - GRATIFICACIONES Y BONIFICACIONES"/>
    <s v="N"/>
    <s v="00 - N/A"/>
    <s v="30 - FONDOS PROPIOS"/>
    <s v="(blank)"/>
    <s v="25 - SANTIAGO"/>
    <n v="34008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5 - CONTRIBUCIONES A LA SEGURIDAD SOCIAL"/>
    <s v="N"/>
    <s v="00 - N/A"/>
    <s v="30 - FONDOS PROPIOS"/>
    <s v="(blank)"/>
    <s v="25 - SANTIAGO"/>
    <n v="29401996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10 - FONDO GENERAL"/>
    <s v="(blank)"/>
    <s v="25 - SANTIAGO"/>
    <n v="1514706710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30 - FONDOS PROPIOS"/>
    <s v="(blank)"/>
    <s v="25 - SANTIAGO"/>
    <n v="3876701902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60 - CREDITO EXTERNO"/>
    <s v="(blank)"/>
    <s v="25 - SANTIAGO"/>
    <n v="497390407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2 - PUBLICIDAD, IMPRESIÓN Y ENCUADERNACIÓN"/>
    <s v="N"/>
    <s v="00 - N/A"/>
    <s v="30 - FONDOS PROPIOS"/>
    <s v="(blank)"/>
    <s v="25 - SANTIAGO"/>
    <n v="137804438"/>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3 - VIÁTICOS"/>
    <s v="N"/>
    <s v="00 - N/A"/>
    <s v="30 - FONDOS PROPIOS"/>
    <s v="(blank)"/>
    <s v="25 - SANTIAGO"/>
    <n v="48404954"/>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4 - TRANSPORTE Y ALMACENAJE"/>
    <s v="N"/>
    <s v="00 - N/A"/>
    <s v="30 - FONDOS PROPIOS"/>
    <s v="(blank)"/>
    <s v="25 - SANTIAGO"/>
    <n v="237672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5 - ALQUILERES Y RENTAS"/>
    <s v="N"/>
    <s v="00 - N/A"/>
    <s v="30 - FONDOS PROPIOS"/>
    <s v="(blank)"/>
    <s v="25 - SANTIAGO"/>
    <n v="122982814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6 - SEGUROS"/>
    <s v="N"/>
    <s v="00 - N/A"/>
    <s v="30 - FONDOS PROPIOS"/>
    <s v="(blank)"/>
    <s v="25 - SANTIAGO"/>
    <n v="1580820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25 - SANTIAGO"/>
    <n v="2384087722"/>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8 - OTROS SERVICIOS NO INCLUIDOS EN CONCEPTOS ANTERIORES"/>
    <s v="N"/>
    <s v="00 - N/A"/>
    <s v="30 - FONDOS PROPIOS"/>
    <s v="(blank)"/>
    <s v="25 - SANTIAGO"/>
    <n v="134250251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2 - TEXTILES Y VESTUARIOS"/>
    <s v="N"/>
    <s v="00 - N/A"/>
    <s v="30 - FONDOS PROPIOS"/>
    <s v="(blank)"/>
    <s v="25 - SANTIAGO"/>
    <n v="27225924"/>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3 - PAPEL, CARTÓN E IMPRESOS"/>
    <s v="N"/>
    <s v="00 - N/A"/>
    <s v="30 - FONDOS PROPIOS"/>
    <s v="(blank)"/>
    <s v="25 - SANTIAGO"/>
    <n v="5231490"/>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4 - PRODUCTOS FARMACÉUTICOS"/>
    <s v="N"/>
    <s v="00 - N/A"/>
    <s v="30 - FONDOS PROPIOS"/>
    <s v="(blank)"/>
    <s v="25 - SANTIAGO"/>
    <n v="3437728"/>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7 - COMBUSTIBLES, LUBRICANTES, PRODUCTOS QUÍMICOS Y CONEXOS"/>
    <s v="N"/>
    <s v="00 - N/A"/>
    <s v="30 - FONDOS PROPIOS"/>
    <s v="(blank)"/>
    <s v="25 - SANTIAGO"/>
    <n v="12685264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9 - PRODUCTOS Y ÚTILES VARIOS"/>
    <s v="N"/>
    <s v="00 - N/A"/>
    <s v="30 - FONDOS PROPIOS"/>
    <s v="(blank)"/>
    <s v="25 - SANTIAGO"/>
    <n v="100996215"/>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1 - REMUNERACIONES"/>
    <s v="N"/>
    <s v="00 - N/A"/>
    <s v="10 - FONDO GENERAL"/>
    <s v="(blank)"/>
    <s v="99 - MULTIPROVINCIAL"/>
    <n v="617389024"/>
    <n v="87770228.260000005"/>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10 - FONDO GENERAL"/>
    <s v="(blank)"/>
    <s v="99 - MULTIPROVINCIAL"/>
    <n v="966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30 - FONDOS PROPIOS"/>
    <s v="(blank)"/>
    <s v="99 - MULTIPROVINCIAL"/>
    <n v="95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5 - CONTRIBUCIONES A LA SEGURIDAD SOCIAL"/>
    <s v="N"/>
    <s v="00 - N/A"/>
    <s v="10 - FONDO GENERAL"/>
    <s v="(blank)"/>
    <s v="99 - MULTIPROVINCIAL"/>
    <n v="80400000"/>
    <n v="13409699.060000001"/>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1 - SERVICIOS BÁSICOS"/>
    <s v="N"/>
    <s v="00 - N/A"/>
    <s v="10 - FONDO GENERAL"/>
    <s v="(blank)"/>
    <s v="99 - MULTIPROVINCIAL"/>
    <n v="2252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10 - FONDO GENERAL"/>
    <s v="(blank)"/>
    <s v="99 - MULTIPROVINCIAL"/>
    <n v="210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30 - FONDOS PROPIOS"/>
    <s v="(blank)"/>
    <s v="99 - MULTIPROVINCIAL"/>
    <n v="200787"/>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10 - FONDO GENERAL"/>
    <s v="(blank)"/>
    <s v="99 - MULTIPROVINCIAL"/>
    <n v="60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30 - FONDOS PROPIOS"/>
    <s v="(blank)"/>
    <s v="99 - MULTIPROVINCIAL"/>
    <n v="194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10 - FONDO GENERAL"/>
    <s v="(blank)"/>
    <s v="99 - MULTIPROVINCIAL"/>
    <n v="64200000"/>
    <n v="21951357.8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30 - FONDOS PROPIOS"/>
    <s v="(blank)"/>
    <s v="99 - MULTIPROVINCIAL"/>
    <n v="43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10 - FONDO GENERAL"/>
    <s v="(blank)"/>
    <s v="99 - MULTIPROVINCIAL"/>
    <n v="48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6 - SEGUROS"/>
    <s v="N"/>
    <s v="00 - N/A"/>
    <s v="10 - FONDO GENERAL"/>
    <s v="(blank)"/>
    <s v="99 - MULTIPROVINCIAL"/>
    <n v="120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68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10 - FONDO GENERAL"/>
    <s v="(blank)"/>
    <s v="99 - MULTIPROVINCIAL"/>
    <n v="7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30 - FONDOS PROPIOS"/>
    <s v="(blank)"/>
    <s v="99 - MULTIPROVINCIAL"/>
    <n v="448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30 - FONDOS PROPIOS"/>
    <s v="(blank)"/>
    <s v="99 - MULTIPROVINCIAL"/>
    <n v="1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10 - FONDO GENERAL"/>
    <s v="(blank)"/>
    <s v="99 - MULTIPROVINCIAL"/>
    <n v="108480000"/>
    <n v="311952595.84000003"/>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2 - TEXTILES Y VESTUARIOS"/>
    <s v="N"/>
    <s v="00 - N/A"/>
    <s v="10 - FONDO GENERAL"/>
    <s v="(blank)"/>
    <s v="99 - MULTIPROVINCIAL"/>
    <n v="13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3 - PAPEL, CARTÓN E IMPRESOS"/>
    <s v="N"/>
    <s v="00 - N/A"/>
    <s v="10 - FONDO GENERAL"/>
    <s v="(blank)"/>
    <s v="99 - MULTIPROVINCIAL"/>
    <n v="37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4 - PRODUCTOS FARMACÉUTICOS"/>
    <s v="N"/>
    <s v="00 - N/A"/>
    <s v="10 - FONDO GENERAL"/>
    <s v="(blank)"/>
    <s v="99 - MULTIPROVINCIAL"/>
    <n v="1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5 - CUERO, CAUCHO Y PLÁSTICO"/>
    <s v="N"/>
    <s v="00 - N/A"/>
    <s v="10 - FONDO GENERAL"/>
    <s v="(blank)"/>
    <s v="99 - MULTIPROVINCIAL"/>
    <n v="96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10 - FONDO GENERAL"/>
    <s v="(blank)"/>
    <s v="99 - MULTIPROVINCIAL"/>
    <n v="429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30 - FONDOS PROPIOS"/>
    <s v="(blank)"/>
    <s v="99 - MULTIPROVINCIAL"/>
    <n v="4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10 - FONDO GENERAL"/>
    <s v="(blank)"/>
    <s v="99 - MULTIPROVINCIAL"/>
    <n v="18210189"/>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30 - FONDOS PROPIOS"/>
    <s v="(blank)"/>
    <s v="99 - MULTIPROVINCIAL"/>
    <n v="4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30 - FONDOS PROPIOS"/>
    <s v="(blank)"/>
    <s v="18 - PUERTO PLATA"/>
    <n v="91295024"/>
    <n v="538051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2 - SOBRESUELDOS"/>
    <s v="N"/>
    <s v="00 - N/A"/>
    <s v="30 - FONDOS PROPIOS"/>
    <s v="(blank)"/>
    <s v="18 - PUERTO PLATA"/>
    <n v="7817208"/>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4 - GRATIFICACIONES Y BONIFICACIONES"/>
    <s v="N"/>
    <s v="00 - N/A"/>
    <s v="30 - FONDOS PROPIOS"/>
    <s v="(blank)"/>
    <s v="18 - PUERTO PLATA"/>
    <n v="755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30 - FONDOS PROPIOS"/>
    <s v="(blank)"/>
    <s v="18 - PUERTO PLATA"/>
    <n v="12298243"/>
    <n v="822377.1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30 - FONDOS PROPIOS"/>
    <s v="(blank)"/>
    <s v="18 - PUERTO PLATA"/>
    <n v="521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2 - PUBLICIDAD, IMPRESIÓN Y ENCUADERNACIÓN"/>
    <s v="N"/>
    <s v="00 - N/A"/>
    <s v="30 - FONDOS PROPIOS"/>
    <s v="(blank)"/>
    <s v="18 - PUERTO PLATA"/>
    <n v="1031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3 - VIÁTICOS"/>
    <s v="N"/>
    <s v="00 - N/A"/>
    <s v="30 - FONDOS PROPIOS"/>
    <s v="(blank)"/>
    <s v="18 - PUERTO PLATA"/>
    <n v="3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4 - TRANSPORTE Y ALMACENAJE"/>
    <s v="N"/>
    <s v="00 - N/A"/>
    <s v="30 - FONDOS PROPIOS"/>
    <s v="(blank)"/>
    <s v="18 - PUERTO PLATA"/>
    <n v="4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5 - ALQUILERES Y RENTAS"/>
    <s v="N"/>
    <s v="00 - N/A"/>
    <s v="30 - FONDOS PROPIOS"/>
    <s v="(blank)"/>
    <s v="18 - PUERTO PLATA"/>
    <n v="12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6 - SEGUROS"/>
    <s v="N"/>
    <s v="00 - N/A"/>
    <s v="30 - FONDOS PROPIOS"/>
    <s v="(blank)"/>
    <s v="18 - PUERTO PLATA"/>
    <n v="20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8 - PUERTO PLATA"/>
    <n v="29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30 - FONDOS PROPIOS"/>
    <s v="(blank)"/>
    <s v="18 - PUERTO PLATA"/>
    <n v="89097517"/>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9 - OTRAS CONTRATACIONES DE SERVICIOS"/>
    <s v="N"/>
    <s v="00 - N/A"/>
    <s v="30 - FONDOS PROPIOS"/>
    <s v="(blank)"/>
    <s v="18 - PUERTO PLATA"/>
    <n v="12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1 - ALIMENTOS Y PRODUCTOS AGROFORESTALES"/>
    <s v="N"/>
    <s v="00 - N/A"/>
    <s v="30 - FONDOS PROPIOS"/>
    <s v="(blank)"/>
    <s v="18 - PUERTO PLATA"/>
    <n v="2085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2 - TEXTILES Y VESTUARIOS"/>
    <s v="N"/>
    <s v="00 - N/A"/>
    <s v="30 - FONDOS PROPIOS"/>
    <s v="(blank)"/>
    <s v="18 - PUERTO PLATA"/>
    <n v="402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30 - FONDOS PROPIOS"/>
    <s v="(blank)"/>
    <s v="18 - PUERTO PLATA"/>
    <n v="656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4 - PRODUCTOS FARMACÉUTICOS"/>
    <s v="N"/>
    <s v="00 - N/A"/>
    <s v="30 - FONDOS PROPIOS"/>
    <s v="(blank)"/>
    <s v="18 - PUERTO PLATA"/>
    <n v="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5 - CUERO, CAUCHO Y PLÁSTICO"/>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6 - PRODUCTOS DE MINERALES, METÁLICOS Y NO METÁLICOS"/>
    <s v="N"/>
    <s v="00 - N/A"/>
    <s v="30 - FONDOS PROPIOS"/>
    <s v="(blank)"/>
    <s v="18 - PUERTO PLATA"/>
    <n v="17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30 - FONDOS PROPIOS"/>
    <s v="(blank)"/>
    <s v="18 - PUERTO PLATA"/>
    <n v="18426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30 - FONDOS PROPIOS"/>
    <s v="(blank)"/>
    <s v="18 - PUERTO PLATA"/>
    <n v="28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30 - FONDOS PROPIOS"/>
    <s v="(blank)"/>
    <s v="18 - PUERTO PLATA"/>
    <n v="20114800"/>
    <n v="14461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2 - SOBRESUELDOS"/>
    <s v="N"/>
    <s v="00 - N/A"/>
    <s v="30 - FONDOS PROPIOS"/>
    <s v="(blank)"/>
    <s v="18 - PUERTO PLATA"/>
    <n v="160718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4 - GRATIFICACIONES Y BONIFICACIONES"/>
    <s v="N"/>
    <s v="00 - N/A"/>
    <s v="30 - FONDOS PROPIOS"/>
    <s v="(blank)"/>
    <s v="18 - PUERTO PLATA"/>
    <n v="38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8 - PUERTO PLATA"/>
    <n v="2928636"/>
    <n v="222554.8000000000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4 - TRANSPORTE Y ALMACENAJE"/>
    <s v="N"/>
    <s v="00 - N/A"/>
    <s v="30 - FONDOS PROPIOS"/>
    <s v="(blank)"/>
    <s v="18 - PUERTO PLATA"/>
    <n v="12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5 - ALQUILERES Y RENTAS"/>
    <s v="N"/>
    <s v="00 - N/A"/>
    <s v="30 - FONDOS PROPIOS"/>
    <s v="(blank)"/>
    <s v="18 - PUERTO PLATA"/>
    <n v="12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8 - PUERTO PLATA"/>
    <n v="2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5 - CUERO, CAUCHO Y PLÁSTICO"/>
    <s v="N"/>
    <s v="00 - N/A"/>
    <s v="30 - FONDOS PROPIOS"/>
    <s v="(blank)"/>
    <s v="18 - PUERTO PLATA"/>
    <n v="2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8 - PUERTO PLATA"/>
    <n v="50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8 - PUERTO PLATA"/>
    <n v="1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9 - PRODUCTOS Y ÚTILES VARIOS"/>
    <s v="N"/>
    <s v="00 - N/A"/>
    <s v="30 - FONDOS PROPIOS"/>
    <s v="(blank)"/>
    <s v="18 - PUERTO PLATA"/>
    <n v="41064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1 - REMUNERACIONES"/>
    <s v="N"/>
    <s v="00 - N/A"/>
    <s v="30 - FONDOS PROPIOS"/>
    <s v="(blank)"/>
    <s v="18 - PUERTO PLATA"/>
    <n v="9080435"/>
    <n v="61680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2 - SOBRESUELDOS"/>
    <s v="N"/>
    <s v="00 - N/A"/>
    <s v="30 - FONDOS PROPIOS"/>
    <s v="(blank)"/>
    <s v="18 - PUERTO PLATA"/>
    <n v="798495"/>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4 - GRATIFICACIONES Y BONIFICACIONES"/>
    <s v="N"/>
    <s v="00 - N/A"/>
    <s v="30 - FONDOS PROPIOS"/>
    <s v="(blank)"/>
    <s v="18 - PUERTO PLATA"/>
    <n v="105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5 - CONTRIBUCIONES A LA SEGURIDAD SOCIAL"/>
    <s v="N"/>
    <s v="00 - N/A"/>
    <s v="30 - FONDOS PROPIOS"/>
    <s v="(blank)"/>
    <s v="18 - PUERTO PLATA"/>
    <n v="1287398"/>
    <n v="94630.44"/>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1 - SERVICIOS BÁSICO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5 - ALQUILERES Y RENTA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9 - OTRAS CONTRATACIONES DE SERVICIOS"/>
    <s v="N"/>
    <s v="00 - N/A"/>
    <s v="30 - FONDOS PROPIOS"/>
    <s v="(blank)"/>
    <s v="18 - PUERTO PLATA"/>
    <n v="2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10 - FONDO GENERAL"/>
    <s v="(blank)"/>
    <s v="18 - PUERTO PLATA"/>
    <n v="53013934"/>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30 - FONDOS PROPIOS"/>
    <s v="(blank)"/>
    <s v="18 - PUERTO PLATA"/>
    <n v="48807200"/>
    <n v="712888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2 - SOBRESUELDOS"/>
    <s v="N"/>
    <s v="00 - N/A"/>
    <s v="30 - FONDOS PROPIOS"/>
    <s v="(blank)"/>
    <s v="18 - PUERTO PLATA"/>
    <n v="8768621"/>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4 - GRATIFICACIONES Y BONIFICACIONES"/>
    <s v="N"/>
    <s v="00 - N/A"/>
    <s v="30 - FONDOS PROPIOS"/>
    <s v="(blank)"/>
    <s v="18 - PUERTO PLATA"/>
    <n v="224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10 - FONDO GENERAL"/>
    <s v="(blank)"/>
    <s v="18 - PUERTO PLATA"/>
    <n v="7476643"/>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30 - FONDOS PROPIOS"/>
    <s v="(blank)"/>
    <s v="18 - PUERTO PLATA"/>
    <n v="6988543"/>
    <n v="1096832.5"/>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10 - FONDO GENERAL"/>
    <s v="(blank)"/>
    <s v="18 - PUERTO PLATA"/>
    <n v="301984450"/>
    <n v="21329269.289999999"/>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30 - FONDOS PROPIOS"/>
    <s v="(blank)"/>
    <s v="18 - PUERTO PLATA"/>
    <n v="126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5 - ALQUILERES Y RENTAS"/>
    <s v="N"/>
    <s v="00 - N/A"/>
    <s v="30 - FONDOS PROPIOS"/>
    <s v="(blank)"/>
    <s v="18 - PUERTO PLATA"/>
    <n v="28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30 - FONDOS PROPIOS"/>
    <s v="(blank)"/>
    <s v="18 - PUERTO PLATA"/>
    <n v="871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N"/>
    <s v="00 - N/A"/>
    <s v="30 - FONDOS PROPIOS"/>
    <s v="(blank)"/>
    <s v="18 - PUERTO PLATA"/>
    <n v="14688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9 - OTRAS CONTRATACIONES DE SERVICIOS"/>
    <s v="N"/>
    <s v="00 - N/A"/>
    <s v="30 - FONDOS PROPIOS"/>
    <s v="(blank)"/>
    <s v="18 - PUERTO PLATA"/>
    <n v="20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2 - TEXTILES Y VESTUARIOS"/>
    <s v="N"/>
    <s v="00 - N/A"/>
    <s v="30 - FONDOS PROPIOS"/>
    <s v="(blank)"/>
    <s v="18 - PUERTO PLATA"/>
    <n v="1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30 - FONDOS PROPIOS"/>
    <s v="(blank)"/>
    <s v="18 - PUERTO PLATA"/>
    <n v="90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30 - FONDOS PROPIOS"/>
    <s v="(blank)"/>
    <s v="18 - PUERTO PLATA"/>
    <n v="8577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30 - FONDOS PROPIOS"/>
    <s v="(blank)"/>
    <s v="18 - PUERTO PLATA"/>
    <n v="702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30 - FONDOS PROPIOS"/>
    <s v="(blank)"/>
    <s v="18 - PUERTO PLATA"/>
    <n v="1199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10 - FONDO GENERAL"/>
    <s v="(blank)"/>
    <s v="99 - MULTIPROVINCIAL"/>
    <n v="1235567600"/>
    <n v="91942642.46999999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30 - FONDOS PROPIOS"/>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2 - SOBRESUELDOS"/>
    <s v="N"/>
    <s v="00 - N/A"/>
    <s v="10 - FONDO GENERAL"/>
    <s v="(blank)"/>
    <s v="99 - MULTIPROVINCIAL"/>
    <n v="123000000"/>
    <n v="24720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5 - CONTRIBUCIONES A LA SEGURIDAD SOCIAL"/>
    <s v="N"/>
    <s v="00 - N/A"/>
    <s v="10 - FONDO GENERAL"/>
    <s v="(blank)"/>
    <s v="99 - MULTIPROVINCIAL"/>
    <n v="171752400"/>
    <n v="14063122.07"/>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1 - SERVICIOS BÁSICOS"/>
    <s v="N"/>
    <s v="00 - N/A"/>
    <s v="10 - FONDO GENERAL"/>
    <s v="(blank)"/>
    <s v="99 - MULTIPROVINCIAL"/>
    <n v="57195080"/>
    <n v="8388534.5099999998"/>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2 - PUBLICIDAD, IMPRESIÓN Y ENCUADERNACIÓN"/>
    <s v="N"/>
    <s v="00 - N/A"/>
    <s v="30 - FONDOS PROPIOS"/>
    <s v="(blank)"/>
    <s v="99 - MULTIPROVINCIAL"/>
    <n v="7000000"/>
    <n v="19248.68"/>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10 - FONDO GENERAL"/>
    <s v="(blank)"/>
    <s v="99 - MULTIPROVINCIAL"/>
    <n v="26000000"/>
    <n v="6724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30 - FONDOS PROPIOS"/>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10 - FONDO GENERAL"/>
    <s v="(blank)"/>
    <s v="99 - MULTIPROVINCIAL"/>
    <n v="2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30 - FONDOS PROPIOS"/>
    <s v="(blank)"/>
    <s v="99 - MULTIPROVINCIAL"/>
    <n v="200052"/>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5 - ALQUILERES Y RENTAS"/>
    <s v="N"/>
    <s v="00 - N/A"/>
    <s v="30 - FONDOS PROPIOS"/>
    <s v="(blank)"/>
    <s v="99 - MULTIPROVINCIAL"/>
    <n v="69204000"/>
    <n v="32568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30 - FONDOS PROPIOS"/>
    <s v="(blank)"/>
    <s v="99 - MULTIPROVINCIAL"/>
    <n v="104000000"/>
    <n v="4002167.12"/>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30 - FONDOS PROPIOS"/>
    <s v="(blank)"/>
    <s v="99 - MULTIPROVINCIAL"/>
    <n v="70600000"/>
    <n v="1415364.1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8 - OTROS SERVICIOS NO INCLUIDOS EN CONCEPTOS ANTERIORES"/>
    <s v="N"/>
    <s v="00 - N/A"/>
    <s v="30 - FONDOS PROPIOS"/>
    <s v="(blank)"/>
    <s v="99 - MULTIPROVINCIAL"/>
    <n v="27400000"/>
    <n v="225616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9 - OTRAS CONTRATACIONES DE SERVICIOS"/>
    <s v="N"/>
    <s v="00 - N/A"/>
    <s v="30 - FONDOS PROPIOS"/>
    <s v="(blank)"/>
    <s v="99 - MULTIPROVINCIAL"/>
    <n v="165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1 - ALIMENTOS Y PRODUCTOS AGROFORESTALES"/>
    <s v="N"/>
    <s v="00 - N/A"/>
    <s v="30 - FONDOS PROPIOS"/>
    <s v="(blank)"/>
    <s v="99 - MULTIPROVINCIAL"/>
    <n v="33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2 - TEXTILES Y VESTUARIOS"/>
    <s v="N"/>
    <s v="00 - N/A"/>
    <s v="30 - FONDOS PROPIOS"/>
    <s v="(blank)"/>
    <s v="99 - MULTIPROVINCIAL"/>
    <n v="65999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3 - PAPEL, CARTÓN E IMPRESOS"/>
    <s v="N"/>
    <s v="00 - N/A"/>
    <s v="30 - FONDOS PROPIOS"/>
    <s v="(blank)"/>
    <s v="99 - MULTIPROVINCIAL"/>
    <n v="10700000"/>
    <n v="2073024"/>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4 - PRODUCTOS FARMACÉUTICOS"/>
    <s v="N"/>
    <s v="00 - N/A"/>
    <s v="30 - FONDOS PROPIOS"/>
    <s v="(blank)"/>
    <s v="99 - MULTIPROVINCIAL"/>
    <n v="2000000"/>
    <n v="681295.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5 - CUERO, CAUCHO Y PLÁSTICO"/>
    <s v="N"/>
    <s v="00 - N/A"/>
    <s v="30 - FONDOS PROPIOS"/>
    <s v="(blank)"/>
    <s v="99 - MULTIPROVINCIAL"/>
    <n v="327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30 - FONDOS PROPIOS"/>
    <s v="(blank)"/>
    <s v="99 - MULTIPROVINCIAL"/>
    <n v="8930000"/>
    <n v="46379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10 - FONDO GENERAL"/>
    <s v="(blank)"/>
    <s v="99 - MULTIPROVINCIAL"/>
    <n v="50724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30 - FONDOS PROPIOS"/>
    <s v="(blank)"/>
    <s v="99 - MULTIPROVINCIAL"/>
    <n v="0"/>
    <n v="301241.84999999998"/>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10 - FONDO GENERAL"/>
    <s v="(blank)"/>
    <s v="99 - MULTIPROVINCIAL"/>
    <n v="100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30 - FONDOS PROPIOS"/>
    <s v="(blank)"/>
    <s v="99 - MULTIPROVINCIAL"/>
    <n v="44068448"/>
    <n v="866164.5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10 - FONDO GENERAL"/>
    <s v="(blank)"/>
    <s v="99 - MULTIPROVINCIAL"/>
    <n v="138920912"/>
    <n v="9586856.6699999999"/>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30 - FONDOS PROPIOS"/>
    <s v="(blank)"/>
    <s v="99 - MULTIPROVINCIAL"/>
    <n v="202674954"/>
    <n v="2436600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2 - SOBRESUELDOS"/>
    <s v="N"/>
    <s v="00 - N/A"/>
    <s v="30 - FONDOS PROPIOS"/>
    <s v="(blank)"/>
    <s v="99 - MULTIPROVINCIAL"/>
    <n v="9931000"/>
    <n v="57825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10 - FONDO GENERAL"/>
    <s v="(blank)"/>
    <s v="99 - MULTIPROVINCIAL"/>
    <n v="15469604"/>
    <n v="1462022.7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30 - FONDOS PROPIOS"/>
    <s v="(blank)"/>
    <s v="99 - MULTIPROVINCIAL"/>
    <n v="32102045"/>
    <n v="3721491.3600000003"/>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10 - FONDO GENERAL"/>
    <s v="(blank)"/>
    <s v="99 - MULTIPROVINCIAL"/>
    <n v="7329511"/>
    <n v="1978489.8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30 - FONDOS PROPIOS"/>
    <s v="(blank)"/>
    <s v="99 - MULTIPROVINCIAL"/>
    <n v="30972015"/>
    <n v="4209171.400000000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10 - FONDO GENERAL"/>
    <s v="(blank)"/>
    <s v="99 - MULTIPROVINCIAL"/>
    <n v="3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30 - FONDOS PROPIOS"/>
    <s v="(blank)"/>
    <s v="99 - MULTIPROVINCIAL"/>
    <n v="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10 - FONDO GENERAL"/>
    <s v="(blank)"/>
    <s v="99 - MULTIPROVINCIAL"/>
    <n v="4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30 - FONDOS PROPIOS"/>
    <s v="(blank)"/>
    <s v="99 - MULTIPROVINCIAL"/>
    <n v="5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10 - FONDO GENERAL"/>
    <s v="(blank)"/>
    <s v="99 - MULTIPROVINCIAL"/>
    <n v="1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5 - ALQUILERES Y RENTAS"/>
    <s v="N"/>
    <s v="00 - N/A"/>
    <s v="30 - FONDOS PROPIOS"/>
    <s v="(blank)"/>
    <s v="99 - MULTIPROVINCIAL"/>
    <n v="14026375"/>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10 - FONDO GENERAL"/>
    <s v="(blank)"/>
    <s v="99 - MULTIPROVINCIAL"/>
    <n v="5000000"/>
    <n v="740202.4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30 - FONDOS PROPIOS"/>
    <s v="(blank)"/>
    <s v="99 - MULTIPROVINCIAL"/>
    <n v="0"/>
    <n v="565168.3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10 - FONDO GENERAL"/>
    <s v="(blank)"/>
    <s v="99 - MULTIPROVINCIAL"/>
    <n v="2137609"/>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30 - FONDOS PROPIOS"/>
    <s v="(blank)"/>
    <s v="99 - MULTIPROVINCIAL"/>
    <n v="10305453"/>
    <n v="676812.6"/>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8 - OTROS SERVICIOS NO INCLUIDOS EN CONCEPTOS ANTERIORES"/>
    <s v="N"/>
    <s v="00 - N/A"/>
    <s v="30 - FONDOS PROPIOS"/>
    <s v="(blank)"/>
    <s v="99 - MULTIPROVINCIAL"/>
    <n v="6757365"/>
    <n v="30680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9 - OTRAS CONTRATACIONES DE SERVICIOS"/>
    <s v="N"/>
    <s v="00 - N/A"/>
    <s v="30 - FONDOS PROPIOS"/>
    <s v="(blank)"/>
    <s v="99 - MULTIPROVINCIAL"/>
    <n v="55504196"/>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1 - ALIMENTOS Y PRODUCTOS AGROFORESTALES"/>
    <s v="N"/>
    <s v="00 - N/A"/>
    <s v="30 - FONDOS PROPIOS"/>
    <s v="(blank)"/>
    <s v="99 - MULTIPROVINCIAL"/>
    <n v="208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2 - TEXTILES Y VESTUARIOS"/>
    <s v="N"/>
    <s v="00 - N/A"/>
    <s v="30 - FONDOS PROPIOS"/>
    <s v="(blank)"/>
    <s v="99 - MULTIPROVINCIAL"/>
    <n v="16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3 - PAPEL, CARTÓN E IMPRESOS"/>
    <s v="N"/>
    <s v="00 - N/A"/>
    <s v="30 - FONDOS PROPIOS"/>
    <s v="(blank)"/>
    <s v="99 - MULTIPROVINCIAL"/>
    <n v="418693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4 - PRODUCTOS FARMACÉUTICOS"/>
    <s v="N"/>
    <s v="00 - N/A"/>
    <s v="30 - FONDOS PROPIOS"/>
    <s v="(blank)"/>
    <s v="99 - MULTIPROVINCIAL"/>
    <n v="15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5 - CUERO, CAUCHO Y PLÁSTICO"/>
    <s v="N"/>
    <s v="00 - N/A"/>
    <s v="30 - FONDOS PROPIOS"/>
    <s v="(blank)"/>
    <s v="99 - MULTIPROVINCIAL"/>
    <n v="10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6 - PRODUCTOS DE MINERALES, METÁLICOS Y NO METÁLICOS"/>
    <s v="N"/>
    <s v="00 - N/A"/>
    <s v="30 - FONDOS PROPIOS"/>
    <s v="(blank)"/>
    <s v="99 - MULTIPROVINCIAL"/>
    <n v="326136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7 - COMBUSTIBLES, LUBRICANTES, PRODUCTOS QUÍMICOS Y CONEXOS"/>
    <s v="N"/>
    <s v="00 - N/A"/>
    <s v="30 - FONDOS PROPIOS"/>
    <s v="(blank)"/>
    <s v="99 - MULTIPROVINCIAL"/>
    <n v="20804046"/>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9 - PRODUCTOS Y ÚTILES VARIOS"/>
    <s v="N"/>
    <s v="00 - N/A"/>
    <s v="30 - FONDOS PROPIOS"/>
    <s v="(blank)"/>
    <s v="99 - MULTIPROVINCIAL"/>
    <n v="6171166"/>
    <n v="0"/>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10 - FONDO GENERAL"/>
    <s v="(blank)"/>
    <s v="99 - MULTIPROVINCIAL"/>
    <n v="263541777"/>
    <n v="40769565.850000001"/>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30 - FONDOS PROPIOS"/>
    <s v="(blank)"/>
    <s v="99 - MULTIPROVINCIAL"/>
    <n v="186400000"/>
    <n v="18063917.039999999"/>
  </r>
  <r>
    <s v="2025"/>
    <x v="3"/>
    <x v="0"/>
    <x v="0"/>
    <x v="16"/>
    <s v="13 - N/A - Empresas públicas no financieras"/>
    <s v="6118 - LOTERIA NACIONAL"/>
    <s v="0001 - LOTERIA NACIONAL"/>
    <s v="4 - SERVICIOS SOCIALES"/>
    <s v="4.5 - Protección social"/>
    <s v="4.5.10 - Asistencia social"/>
    <s v="2.1 - REMUNERACIONES Y CONTRIBUCIONES"/>
    <s v="2.1.2 - SOBRESUELDOS"/>
    <s v="N"/>
    <s v="00 - N/A"/>
    <s v="30 - FONDOS PROPIOS"/>
    <s v="(blank)"/>
    <s v="99 - MULTIPROVINCIAL"/>
    <n v="80000000"/>
    <n v="1182000"/>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10 - FONDO GENERAL"/>
    <s v="(blank)"/>
    <s v="99 - MULTIPROVINCIAL"/>
    <n v="42900000"/>
    <n v="6214154.5499999989"/>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30 - FONDOS PROPIOS"/>
    <s v="(blank)"/>
    <s v="99 - MULTIPROVINCIAL"/>
    <n v="25975000"/>
    <n v="2742230.4099999997"/>
  </r>
  <r>
    <s v="2025"/>
    <x v="3"/>
    <x v="0"/>
    <x v="0"/>
    <x v="16"/>
    <s v="13 - N/A - Empresas públicas no financieras"/>
    <s v="6118 - LOTERIA NACIONAL"/>
    <s v="0001 - LOTERIA NACIONAL"/>
    <s v="4 - SERVICIOS SOCIALES"/>
    <s v="4.5 - Protección social"/>
    <s v="4.5.10 - Asistencia social"/>
    <s v="2.2 - CONTRATACIÓN DE SERVICIOS"/>
    <s v="2.2.1 - SERVICIOS BÁSICOS"/>
    <s v="N"/>
    <s v="00 - N/A"/>
    <s v="30 - FONDOS PROPIOS"/>
    <s v="(blank)"/>
    <s v="99 - MULTIPROVINCIAL"/>
    <n v="29205000"/>
    <n v="2227099.58"/>
  </r>
  <r>
    <s v="2025"/>
    <x v="3"/>
    <x v="0"/>
    <x v="0"/>
    <x v="16"/>
    <s v="13 - N/A - Empresas públicas no financieras"/>
    <s v="6118 - LOTERIA NACIONAL"/>
    <s v="0001 - LOTERIA NACIONAL"/>
    <s v="4 - SERVICIOS SOCIALES"/>
    <s v="4.5 - Protección social"/>
    <s v="4.5.10 - Asistencia social"/>
    <s v="2.2 - CONTRATACIÓN DE SERVICIOS"/>
    <s v="2.2.2 - PUBLICIDAD, IMPRESIÓN Y ENCUADERNACIÓN"/>
    <s v="N"/>
    <s v="00 - N/A"/>
    <s v="30 - FONDOS PROPIOS"/>
    <s v="(blank)"/>
    <s v="99 - MULTIPROVINCIAL"/>
    <n v="87225000"/>
    <n v="944000"/>
  </r>
  <r>
    <s v="2025"/>
    <x v="3"/>
    <x v="0"/>
    <x v="0"/>
    <x v="16"/>
    <s v="13 - N/A - Empresas públicas no financieras"/>
    <s v="6118 - LOTERIA NACIONAL"/>
    <s v="0001 - LOTERIA NACIONAL"/>
    <s v="4 - SERVICIOS SOCIALES"/>
    <s v="4.5 - Protección social"/>
    <s v="4.5.10 - Asistencia social"/>
    <s v="2.2 - CONTRATACIÓN DE SERVICIOS"/>
    <s v="2.2.3 - VIÁTICOS"/>
    <s v="N"/>
    <s v="00 - N/A"/>
    <s v="30 - FONDOS PROPIOS"/>
    <s v="(blank)"/>
    <s v="99 - MULTIPROVINCIAL"/>
    <n v="150000"/>
    <n v="0"/>
  </r>
  <r>
    <s v="2025"/>
    <x v="3"/>
    <x v="0"/>
    <x v="0"/>
    <x v="16"/>
    <s v="13 - N/A - Empresas públicas no financieras"/>
    <s v="6118 - LOTERIA NACIONAL"/>
    <s v="0001 - LOTERIA NACIONAL"/>
    <s v="4 - SERVICIOS SOCIALES"/>
    <s v="4.5 - Protección social"/>
    <s v="4.5.10 - Asistencia social"/>
    <s v="2.2 - CONTRATACIÓN DE SERVICIOS"/>
    <s v="2.2.4 - TRANSPORTE Y ALMACENAJE"/>
    <s v="N"/>
    <s v="00 - N/A"/>
    <s v="30 - FONDOS PROPIOS"/>
    <s v="(blank)"/>
    <s v="99 - MULTIPROVINCIAL"/>
    <n v="450000"/>
    <n v="0"/>
  </r>
  <r>
    <s v="2025"/>
    <x v="3"/>
    <x v="0"/>
    <x v="0"/>
    <x v="16"/>
    <s v="13 - N/A - Empresas públicas no financieras"/>
    <s v="6118 - LOTERIA NACIONAL"/>
    <s v="0001 - LOTERIA NACIONAL"/>
    <s v="4 - SERVICIOS SOCIALES"/>
    <s v="4.5 - Protección social"/>
    <s v="4.5.10 - Asistencia social"/>
    <s v="2.2 - CONTRATACIÓN DE SERVICIOS"/>
    <s v="2.2.5 - ALQUILERES Y RENTAS"/>
    <s v="N"/>
    <s v="00 - N/A"/>
    <s v="30 - FONDOS PROPIOS"/>
    <s v="(blank)"/>
    <s v="99 - MULTIPROVINCIAL"/>
    <n v="12550000"/>
    <n v="121104.25"/>
  </r>
  <r>
    <s v="2025"/>
    <x v="3"/>
    <x v="0"/>
    <x v="0"/>
    <x v="16"/>
    <s v="13 - N/A - Empresas públicas no financieras"/>
    <s v="6118 - LOTERIA NACIONAL"/>
    <s v="0001 - LOTERIA NACIONAL"/>
    <s v="4 - SERVICIOS SOCIALES"/>
    <s v="4.5 - Protección social"/>
    <s v="4.5.10 - Asistencia social"/>
    <s v="2.2 - CONTRATACIÓN DE SERVICIOS"/>
    <s v="2.2.6 - SEGUROS"/>
    <s v="N"/>
    <s v="00 - N/A"/>
    <s v="30 - FONDOS PROPIOS"/>
    <s v="(blank)"/>
    <s v="99 - MULTIPROVINCIAL"/>
    <n v="4800000"/>
    <n v="371332.71"/>
  </r>
  <r>
    <s v="2025"/>
    <x v="3"/>
    <x v="0"/>
    <x v="0"/>
    <x v="16"/>
    <s v="13 - N/A - Empresas públicas no financieras"/>
    <s v="6118 - LOTERIA NACIONAL"/>
    <s v="0001 - LOTERIA NACIONAL"/>
    <s v="4 - SERVICIOS SOCIALES"/>
    <s v="4.5 - Protección social"/>
    <s v="4.5.10 - Asistencia social"/>
    <s v="2.2 - CONTRATACIÓN DE SERVICIOS"/>
    <s v="2.2.7 - SERVICIOS DE CONSERVACIÓN, REPARACIONES MENORES E INSTALACIONES TEMPORALES"/>
    <s v="N"/>
    <s v="00 - N/A"/>
    <s v="30 - FONDOS PROPIOS"/>
    <s v="(blank)"/>
    <s v="99 - MULTIPROVINCIAL"/>
    <n v="41310000"/>
    <n v="14018.4"/>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30 - FONDOS PROPIOS"/>
    <s v="(blank)"/>
    <s v="99 - MULTIPROVINCIAL"/>
    <n v="523064126"/>
    <n v="13226676.1"/>
  </r>
  <r>
    <s v="2025"/>
    <x v="3"/>
    <x v="0"/>
    <x v="0"/>
    <x v="16"/>
    <s v="13 - N/A - Empresas públicas no financieras"/>
    <s v="6118 - LOTERIA NACIONAL"/>
    <s v="0001 - LOTERIA NACIONAL"/>
    <s v="4 - SERVICIOS SOCIALES"/>
    <s v="4.5 - Protección social"/>
    <s v="4.5.10 - Asistencia social"/>
    <s v="2.2 - CONTRATACIÓN DE SERVICIOS"/>
    <s v="2.2.9 - OTRAS CONTRATACIONES DE SERVICIOS"/>
    <s v="N"/>
    <s v="00 - N/A"/>
    <s v="30 - FONDOS PROPIOS"/>
    <s v="(blank)"/>
    <s v="99 - MULTIPROVINCIAL"/>
    <n v="5100000"/>
    <n v="0"/>
  </r>
  <r>
    <s v="2025"/>
    <x v="3"/>
    <x v="0"/>
    <x v="0"/>
    <x v="16"/>
    <s v="13 - N/A - Empresas públicas no financieras"/>
    <s v="6118 - LOTERIA NACIONAL"/>
    <s v="0001 - LOTERIA NACIONAL"/>
    <s v="4 - SERVICIOS SOCIALES"/>
    <s v="4.5 - Protección social"/>
    <s v="4.5.10 - Asistencia social"/>
    <s v="2.3 - MATERIALES Y SUMINISTROS"/>
    <s v="2.3.1 - ALIMENTOS Y PRODUCTOS AGROFORESTALES"/>
    <s v="N"/>
    <s v="00 - N/A"/>
    <s v="30 - FONDOS PROPIOS"/>
    <s v="(blank)"/>
    <s v="99 - MULTIPROVINCIAL"/>
    <n v="825000"/>
    <n v="5880"/>
  </r>
  <r>
    <s v="2025"/>
    <x v="3"/>
    <x v="0"/>
    <x v="0"/>
    <x v="16"/>
    <s v="13 - N/A - Empresas públicas no financieras"/>
    <s v="6118 - LOTERIA NACIONAL"/>
    <s v="0001 - LOTERIA NACIONAL"/>
    <s v="4 - SERVICIOS SOCIALES"/>
    <s v="4.5 - Protección social"/>
    <s v="4.5.10 - Asistencia social"/>
    <s v="2.3 - MATERIALES Y SUMINISTROS"/>
    <s v="2.3.2 - TEXTILES Y VESTUARIOS"/>
    <s v="N"/>
    <s v="00 - N/A"/>
    <s v="30 - FONDOS PROPIOS"/>
    <s v="(blank)"/>
    <s v="99 - MULTIPROVINCIAL"/>
    <n v="200000"/>
    <n v="0"/>
  </r>
  <r>
    <s v="2025"/>
    <x v="3"/>
    <x v="0"/>
    <x v="0"/>
    <x v="16"/>
    <s v="13 - N/A - Empresas públicas no financieras"/>
    <s v="6118 - LOTERIA NACIONAL"/>
    <s v="0001 - LOTERIA NACIONAL"/>
    <s v="4 - SERVICIOS SOCIALES"/>
    <s v="4.5 - Protección social"/>
    <s v="4.5.10 - Asistencia social"/>
    <s v="2.3 - MATERIALES Y SUMINISTROS"/>
    <s v="2.3.3 - PAPEL, CARTÓN E IMPRESOS"/>
    <s v="N"/>
    <s v="00 - N/A"/>
    <s v="30 - FONDOS PROPIOS"/>
    <s v="(blank)"/>
    <s v="99 - MULTIPROVINCIAL"/>
    <n v="3180000"/>
    <n v="0"/>
  </r>
  <r>
    <s v="2025"/>
    <x v="3"/>
    <x v="0"/>
    <x v="0"/>
    <x v="16"/>
    <s v="13 - N/A - Empresas públicas no financieras"/>
    <s v="6118 - LOTERIA NACIONAL"/>
    <s v="0001 - LOTERIA NACIONAL"/>
    <s v="4 - SERVICIOS SOCIALES"/>
    <s v="4.5 - Protección social"/>
    <s v="4.5.10 - Asistencia social"/>
    <s v="2.3 - MATERIALES Y SUMINISTROS"/>
    <s v="2.3.5 - CUERO, CAUCHO Y PLÁSTICO"/>
    <s v="N"/>
    <s v="00 - N/A"/>
    <s v="30 - FONDOS PROPIOS"/>
    <s v="(blank)"/>
    <s v="99 - MULTIPROVINCIAL"/>
    <n v="2842000"/>
    <n v="0"/>
  </r>
  <r>
    <s v="2025"/>
    <x v="3"/>
    <x v="0"/>
    <x v="0"/>
    <x v="16"/>
    <s v="13 - N/A - Empresas públicas no financieras"/>
    <s v="6118 - LOTERIA NACIONAL"/>
    <s v="0001 - LOTERIA NACIONAL"/>
    <s v="4 - SERVICIOS SOCIALES"/>
    <s v="4.5 - Protección social"/>
    <s v="4.5.10 - Asistencia social"/>
    <s v="2.3 - MATERIALES Y SUMINISTROS"/>
    <s v="2.3.6 - PRODUCTOS DE MINERALES, METÁLICOS Y NO METÁLICOS"/>
    <s v="N"/>
    <s v="00 - N/A"/>
    <s v="30 - FONDOS PROPIOS"/>
    <s v="(blank)"/>
    <s v="99 - MULTIPROVINCIAL"/>
    <n v="10000"/>
    <n v="0"/>
  </r>
  <r>
    <s v="2025"/>
    <x v="3"/>
    <x v="0"/>
    <x v="0"/>
    <x v="16"/>
    <s v="13 - N/A - Empresas públicas no financieras"/>
    <s v="6118 - LOTERIA NACIONAL"/>
    <s v="0001 - LOTERIA NACIONAL"/>
    <s v="4 - SERVICIOS SOCIALES"/>
    <s v="4.5 - Protección social"/>
    <s v="4.5.10 - Asistencia social"/>
    <s v="2.3 - MATERIALES Y SUMINISTROS"/>
    <s v="2.3.7 - COMBUSTIBLES, LUBRICANTES, PRODUCTOS QUÍMICOS Y CONEXOS"/>
    <s v="N"/>
    <s v="00 - N/A"/>
    <s v="30 - FONDOS PROPIOS"/>
    <s v="(blank)"/>
    <s v="99 - MULTIPROVINCIAL"/>
    <n v="26620000"/>
    <n v="1667800"/>
  </r>
  <r>
    <s v="2025"/>
    <x v="3"/>
    <x v="0"/>
    <x v="0"/>
    <x v="16"/>
    <s v="13 - N/A - Empresas públicas no financieras"/>
    <s v="6118 - LOTERIA NACIONAL"/>
    <s v="0001 - LOTERIA NACIONAL"/>
    <s v="4 - SERVICIOS SOCIALES"/>
    <s v="4.5 - Protección social"/>
    <s v="4.5.10 - Asistencia social"/>
    <s v="2.3 - MATERIALES Y SUMINISTROS"/>
    <s v="2.3.9 - PRODUCTOS Y ÚTILES VARIOS"/>
    <s v="N"/>
    <s v="00 - N/A"/>
    <s v="30 - FONDOS PROPIOS"/>
    <s v="(blank)"/>
    <s v="99 - MULTIPROVINCIAL"/>
    <n v="20939500"/>
    <n v="0"/>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10 - FONDO GENERAL"/>
    <s v="(blank)"/>
    <s v="99 - MULTIPROVINCIAL"/>
    <n v="300426175"/>
    <n v="0"/>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30 - FONDOS PROPIOS"/>
    <s v="(blank)"/>
    <s v="99 - MULTIPROVINCIAL"/>
    <n v="30581222"/>
    <n v="0"/>
  </r>
  <r>
    <s v="2025"/>
    <x v="3"/>
    <x v="0"/>
    <x v="0"/>
    <x v="16"/>
    <s v="13 - N/A - Empresas públicas no financieras"/>
    <s v="6115 - INSTITUTO POSTAL DOMINICANO"/>
    <s v="0001 - INSTITUTO POSTAL DOMINICANO"/>
    <s v="2 - SERVICIOS ECONÓMICOS"/>
    <s v="2.7 - Comunicaciones"/>
    <s v="2.7.01 - Comunicaciones"/>
    <s v="2.1 - REMUNERACIONES Y CONTRIBUCIONES"/>
    <s v="2.1.2 - SOBRESUELDOS"/>
    <s v="N"/>
    <s v="00 - N/A"/>
    <s v="30 - FONDOS PROPIOS"/>
    <s v="(blank)"/>
    <s v="99 - MULTIPROVINCIAL"/>
    <n v="69857463"/>
    <n v="0"/>
  </r>
  <r>
    <s v="2025"/>
    <x v="3"/>
    <x v="0"/>
    <x v="0"/>
    <x v="16"/>
    <s v="13 - N/A - Empresas públicas no financieras"/>
    <s v="6115 - INSTITUTO POSTAL DOMINICANO"/>
    <s v="0001 - INSTITUTO POSTAL DOMINICANO"/>
    <s v="2 - SERVICIOS ECONÓMICOS"/>
    <s v="2.7 - Comunicaciones"/>
    <s v="2.7.01 - Comunicaciones"/>
    <s v="2.1 - REMUNERACIONES Y CONTRIBUCIONES"/>
    <s v="2.1.3 - DIETAS Y GASTOS DE REPRESENTACIÓN"/>
    <s v="N"/>
    <s v="00 - N/A"/>
    <s v="30 - FONDOS PROPIOS"/>
    <s v="(blank)"/>
    <s v="99 - MULTIPROVINCIAL"/>
    <n v="2986000"/>
    <n v="0"/>
  </r>
  <r>
    <s v="2025"/>
    <x v="3"/>
    <x v="0"/>
    <x v="0"/>
    <x v="16"/>
    <s v="13 - N/A - Empresas públicas no financieras"/>
    <s v="6115 - INSTITUTO POSTAL DOMINICANO"/>
    <s v="0001 - INSTITUTO POSTAL DOMINICANO"/>
    <s v="2 - SERVICIOS ECONÓMICOS"/>
    <s v="2.7 - Comunicaciones"/>
    <s v="2.7.01 - Comunicaciones"/>
    <s v="2.1 - REMUNERACIONES Y CONTRIBUCIONES"/>
    <s v="2.1.4 - GRATIFICACIONES Y BONIFICACIONES"/>
    <s v="N"/>
    <s v="00 - N/A"/>
    <s v="30 - FONDOS PROPIOS"/>
    <s v="(blank)"/>
    <s v="99 - MULTIPROVINCIAL"/>
    <n v="5000000"/>
    <n v="0"/>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10 - FONDO GENERAL"/>
    <s v="(blank)"/>
    <s v="99 - MULTIPROVINCIAL"/>
    <n v="56073825"/>
    <n v="0"/>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30 - FONDOS PROPIOS"/>
    <s v="(blank)"/>
    <s v="99 - MULTIPROVINCIAL"/>
    <n v="5314800"/>
    <n v="0"/>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10 - FONDO GENERAL"/>
    <s v="(blank)"/>
    <s v="99 - MULTIPROVINCIAL"/>
    <n v="16290460"/>
    <n v="0"/>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30 - FONDOS PROPIOS"/>
    <s v="(blank)"/>
    <s v="99 - MULTIPROVINCIAL"/>
    <n v="4606072"/>
    <n v="0"/>
  </r>
  <r>
    <s v="2025"/>
    <x v="3"/>
    <x v="0"/>
    <x v="0"/>
    <x v="16"/>
    <s v="13 - N/A - Empresas públicas no financieras"/>
    <s v="6115 - INSTITUTO POSTAL DOMINICANO"/>
    <s v="0001 - INSTITUTO POSTAL DOMINICANO"/>
    <s v="2 - SERVICIOS ECONÓMICOS"/>
    <s v="2.7 - Comunicaciones"/>
    <s v="2.7.01 - Comunicaciones"/>
    <s v="2.2 - CONTRATACIÓN DE SERVICIOS"/>
    <s v="2.2.2 - PUBLICIDAD, IMPRESIÓN Y ENCUADERNACIÓN"/>
    <s v="N"/>
    <s v="00 - N/A"/>
    <s v="30 - FONDOS PROPIOS"/>
    <s v="(blank)"/>
    <s v="99 - MULTIPROVINCIAL"/>
    <n v="6162000"/>
    <n v="0"/>
  </r>
  <r>
    <s v="2025"/>
    <x v="3"/>
    <x v="0"/>
    <x v="0"/>
    <x v="16"/>
    <s v="13 - N/A - Empresas públicas no financieras"/>
    <s v="6115 - INSTITUTO POSTAL DOMINICANO"/>
    <s v="0001 - INSTITUTO POSTAL DOMINICANO"/>
    <s v="2 - SERVICIOS ECONÓMICOS"/>
    <s v="2.7 - Comunicaciones"/>
    <s v="2.7.01 - Comunicaciones"/>
    <s v="2.2 - CONTRATACIÓN DE SERVICIOS"/>
    <s v="2.2.3 - VIÁTICOS"/>
    <s v="N"/>
    <s v="00 - N/A"/>
    <s v="30 - FONDOS PROPIOS"/>
    <s v="(blank)"/>
    <s v="99 - MULTIPROVINCIAL"/>
    <n v="3629463"/>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10 - FONDO GENERAL"/>
    <s v="(blank)"/>
    <s v="99 - MULTIPROVINCIAL"/>
    <n v="13392000"/>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30 - FONDOS PROPIOS"/>
    <s v="(blank)"/>
    <s v="99 - MULTIPROVINCIAL"/>
    <n v="750000"/>
    <n v="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10 - FONDO GENERAL"/>
    <s v="(blank)"/>
    <s v="99 - MULTIPROVINCIAL"/>
    <n v="4106000"/>
    <n v="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30 - FONDOS PROPIOS"/>
    <s v="(blank)"/>
    <s v="99 - MULTIPROVINCIAL"/>
    <n v="4075000"/>
    <n v="0"/>
  </r>
  <r>
    <s v="2025"/>
    <x v="3"/>
    <x v="0"/>
    <x v="0"/>
    <x v="16"/>
    <s v="13 - N/A - Empresas públicas no financieras"/>
    <s v="6115 - INSTITUTO POSTAL DOMINICANO"/>
    <s v="0001 - INSTITUTO POSTAL DOMINICANO"/>
    <s v="2 - SERVICIOS ECONÓMICOS"/>
    <s v="2.7 - Comunicaciones"/>
    <s v="2.7.01 - Comunicaciones"/>
    <s v="2.2 - CONTRATACIÓN DE SERVICIOS"/>
    <s v="2.2.6 - SEGUROS"/>
    <s v="N"/>
    <s v="00 - N/A"/>
    <s v="30 - FONDOS PROPIOS"/>
    <s v="(blank)"/>
    <s v="99 - MULTIPROVINCIAL"/>
    <n v="1700000"/>
    <n v="0"/>
  </r>
  <r>
    <s v="2025"/>
    <x v="3"/>
    <x v="0"/>
    <x v="0"/>
    <x v="16"/>
    <s v="13 - N/A - Empresas públicas no financieras"/>
    <s v="6115 - INSTITUTO POSTAL DOMINICANO"/>
    <s v="0001 - INSTITUTO POSTAL DOMINICANO"/>
    <s v="2 - SERVICIOS ECONÓMICOS"/>
    <s v="2.7 - Comunicaciones"/>
    <s v="2.7.01 - Comunicaciones"/>
    <s v="2.2 - CONTRATACIÓN DE SERVICIOS"/>
    <s v="2.2.7 - SERVICIOS DE CONSERVACIÓN, REPARACIONES MENORES E INSTALACIONES TEMPORALES"/>
    <s v="N"/>
    <s v="00 - N/A"/>
    <s v="30 - FONDOS PROPIOS"/>
    <s v="(blank)"/>
    <s v="99 - MULTIPROVINCIAL"/>
    <n v="1628000"/>
    <n v="0"/>
  </r>
  <r>
    <s v="2025"/>
    <x v="3"/>
    <x v="0"/>
    <x v="0"/>
    <x v="16"/>
    <s v="13 - N/A - Empresas públicas no financieras"/>
    <s v="6115 - INSTITUTO POSTAL DOMINICANO"/>
    <s v="0001 - INSTITUTO POSTAL DOMINICANO"/>
    <s v="2 - SERVICIOS ECONÓMICOS"/>
    <s v="2.7 - Comunicaciones"/>
    <s v="2.7.01 - Comunicaciones"/>
    <s v="2.2 - CONTRATACIÓN DE SERVICIOS"/>
    <s v="2.2.8 - OTROS SERVICIOS NO INCLUIDOS EN CONCEPTOS ANTERIORES"/>
    <s v="N"/>
    <s v="00 - N/A"/>
    <s v="30 - FONDOS PROPIOS"/>
    <s v="(blank)"/>
    <s v="99 - MULTIPROVINCIAL"/>
    <n v="3760000"/>
    <n v="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10 - FONDO GENERAL"/>
    <s v="(blank)"/>
    <s v="99 - MULTIPROVINCIAL"/>
    <n v="9000000"/>
    <n v="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30 - FONDOS PROPIOS"/>
    <s v="(blank)"/>
    <s v="99 - MULTIPROVINCIAL"/>
    <n v="855000"/>
    <n v="0"/>
  </r>
  <r>
    <s v="2025"/>
    <x v="3"/>
    <x v="0"/>
    <x v="0"/>
    <x v="16"/>
    <s v="13 - N/A - Empresas públicas no financieras"/>
    <s v="6115 - INSTITUTO POSTAL DOMINICANO"/>
    <s v="0001 - INSTITUTO POSTAL DOMINICANO"/>
    <s v="2 - SERVICIOS ECONÓMICOS"/>
    <s v="2.7 - Comunicaciones"/>
    <s v="2.7.01 - Comunicaciones"/>
    <s v="2.3 - MATERIALES Y SUMINISTROS"/>
    <s v="2.3.1 - ALIMENTOS Y PRODUCTOS AGROFORESTALES"/>
    <s v="N"/>
    <s v="00 - N/A"/>
    <s v="30 - FONDOS PROPIOS"/>
    <s v="(blank)"/>
    <s v="99 - MULTIPROVINCIAL"/>
    <n v="3222400"/>
    <n v="0"/>
  </r>
  <r>
    <s v="2025"/>
    <x v="3"/>
    <x v="0"/>
    <x v="0"/>
    <x v="16"/>
    <s v="13 - N/A - Empresas públicas no financieras"/>
    <s v="6115 - INSTITUTO POSTAL DOMINICANO"/>
    <s v="0001 - INSTITUTO POSTAL DOMINICANO"/>
    <s v="2 - SERVICIOS ECONÓMICOS"/>
    <s v="2.7 - Comunicaciones"/>
    <s v="2.7.01 - Comunicaciones"/>
    <s v="2.3 - MATERIALES Y SUMINISTROS"/>
    <s v="2.3.2 - TEXTILES Y VESTUARIOS"/>
    <s v="N"/>
    <s v="00 - N/A"/>
    <s v="30 - FONDOS PROPIOS"/>
    <s v="(blank)"/>
    <s v="99 - MULTIPROVINCIAL"/>
    <n v="1120060"/>
    <n v="0"/>
  </r>
  <r>
    <s v="2025"/>
    <x v="3"/>
    <x v="0"/>
    <x v="0"/>
    <x v="16"/>
    <s v="13 - N/A - Empresas públicas no financieras"/>
    <s v="6115 - INSTITUTO POSTAL DOMINICANO"/>
    <s v="0001 - INSTITUTO POSTAL DOMINICANO"/>
    <s v="2 - SERVICIOS ECONÓMICOS"/>
    <s v="2.7 - Comunicaciones"/>
    <s v="2.7.01 - Comunicaciones"/>
    <s v="2.3 - MATERIALES Y SUMINISTROS"/>
    <s v="2.3.3 - PAPEL, CARTÓN E IMPRESOS"/>
    <s v="N"/>
    <s v="00 - N/A"/>
    <s v="30 - FONDOS PROPIOS"/>
    <s v="(blank)"/>
    <s v="99 - MULTIPROVINCIAL"/>
    <n v="7000000"/>
    <n v="0"/>
  </r>
  <r>
    <s v="2025"/>
    <x v="3"/>
    <x v="0"/>
    <x v="0"/>
    <x v="16"/>
    <s v="13 - N/A - Empresas públicas no financieras"/>
    <s v="6115 - INSTITUTO POSTAL DOMINICANO"/>
    <s v="0001 - INSTITUTO POSTAL DOMINICANO"/>
    <s v="2 - SERVICIOS ECONÓMICOS"/>
    <s v="2.7 - Comunicaciones"/>
    <s v="2.7.01 - Comunicaciones"/>
    <s v="2.3 - MATERIALES Y SUMINISTROS"/>
    <s v="2.3.5 - CUERO, CAUCHO Y PLÁSTICO"/>
    <s v="N"/>
    <s v="00 - N/A"/>
    <s v="30 - FONDOS PROPIOS"/>
    <s v="(blank)"/>
    <s v="99 - MULTIPROVINCIAL"/>
    <n v="94000"/>
    <n v="0"/>
  </r>
  <r>
    <s v="2025"/>
    <x v="3"/>
    <x v="0"/>
    <x v="0"/>
    <x v="16"/>
    <s v="13 - N/A - Empresas públicas no financieras"/>
    <s v="6115 - INSTITUTO POSTAL DOMINICANO"/>
    <s v="0001 - INSTITUTO POSTAL DOMINICANO"/>
    <s v="2 - SERVICIOS ECONÓMICOS"/>
    <s v="2.7 - Comunicaciones"/>
    <s v="2.7.01 - Comunicaciones"/>
    <s v="2.3 - MATERIALES Y SUMINISTROS"/>
    <s v="2.3.6 - PRODUCTOS DE MINERALES, METÁLICOS Y NO METÁLICOS"/>
    <s v="N"/>
    <s v="00 - N/A"/>
    <s v="30 - FONDOS PROPIOS"/>
    <s v="(blank)"/>
    <s v="99 - MULTIPROVINCIAL"/>
    <n v="502150"/>
    <n v="0"/>
  </r>
  <r>
    <s v="2025"/>
    <x v="3"/>
    <x v="0"/>
    <x v="0"/>
    <x v="16"/>
    <s v="13 - N/A - Empresas públicas no financieras"/>
    <s v="6115 - INSTITUTO POSTAL DOMINICANO"/>
    <s v="0001 - INSTITUTO POSTAL DOMINICANO"/>
    <s v="2 - SERVICIOS ECONÓMICOS"/>
    <s v="2.7 - Comunicaciones"/>
    <s v="2.7.01 - Comunicaciones"/>
    <s v="2.3 - MATERIALES Y SUMINISTROS"/>
    <s v="2.3.7 - COMBUSTIBLES, LUBRICANTES, PRODUCTOS QUÍMICOS Y CONEXOS"/>
    <s v="N"/>
    <s v="00 - N/A"/>
    <s v="30 - FONDOS PROPIOS"/>
    <s v="(blank)"/>
    <s v="99 - MULTIPROVINCIAL"/>
    <n v="11958302"/>
    <n v="0"/>
  </r>
  <r>
    <s v="2025"/>
    <x v="3"/>
    <x v="0"/>
    <x v="0"/>
    <x v="16"/>
    <s v="13 - N/A - Empresas públicas no financieras"/>
    <s v="6115 - INSTITUTO POSTAL DOMINICANO"/>
    <s v="0001 - INSTITUTO POSTAL DOMINICANO"/>
    <s v="2 - SERVICIOS ECONÓMICOS"/>
    <s v="2.7 - Comunicaciones"/>
    <s v="2.7.01 - Comunicaciones"/>
    <s v="2.3 - MATERIALES Y SUMINISTROS"/>
    <s v="2.3.9 - PRODUCTOS Y ÚTILES VARIOS"/>
    <s v="N"/>
    <s v="00 - N/A"/>
    <s v="30 - FONDOS PROPIOS"/>
    <s v="(blank)"/>
    <s v="99 - MULTIPROVINCIAL"/>
    <n v="8810505"/>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1 - REMUNERACIONES"/>
    <s v="N"/>
    <s v="00 - N/A"/>
    <s v="30 - FONDOS PROPIOS"/>
    <s v="(blank)"/>
    <s v="99 - MULTIPROVINCIAL"/>
    <n v="2593819513"/>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2 - SOBRESUELDOS"/>
    <s v="N"/>
    <s v="00 - N/A"/>
    <s v="30 - FONDOS PROPIOS"/>
    <s v="(blank)"/>
    <s v="99 - MULTIPROVINCIAL"/>
    <n v="247803926"/>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5 - CONTRIBUCIONES A LA SEGURIDAD SOCIAL"/>
    <s v="N"/>
    <s v="00 - N/A"/>
    <s v="30 - FONDOS PROPIOS"/>
    <s v="(blank)"/>
    <s v="99 - MULTIPROVINCIAL"/>
    <n v="298776561"/>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10 - FONDO GENERAL"/>
    <s v="(blank)"/>
    <s v="99 - MULTIPROVINCIAL"/>
    <n v="26650862690"/>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30 - FONDOS PROPIOS"/>
    <s v="(blank)"/>
    <s v="99 - MULTIPROVINCIAL"/>
    <n v="27944114020"/>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60 - CREDITO EXTERNO"/>
    <s v="(blank)"/>
    <s v="99 - MULTIPROVINCIAL"/>
    <n v="8742332488"/>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2 - PUBLICIDAD, IMPRESIÓN Y ENCUADERNACIÓN"/>
    <s v="N"/>
    <s v="00 - N/A"/>
    <s v="30 - FONDOS PROPIOS"/>
    <s v="(blank)"/>
    <s v="99 - MULTIPROVINCIAL"/>
    <n v="18636830"/>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3 - VIÁTICOS"/>
    <s v="N"/>
    <s v="00 - N/A"/>
    <s v="30 - FONDOS PROPIOS"/>
    <s v="(blank)"/>
    <s v="99 - MULTIPROVINCIAL"/>
    <n v="17930071"/>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5 - ALQUILERES Y RENTAS"/>
    <s v="N"/>
    <s v="00 - N/A"/>
    <s v="30 - FONDOS PROPIOS"/>
    <s v="(blank)"/>
    <s v="99 - MULTIPROVINCIAL"/>
    <n v="144387404"/>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4560804958"/>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619331539"/>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58538022"/>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9 - PRODUCTOS Y ÚTILES VARIOS"/>
    <s v="N"/>
    <s v="00 - N/A"/>
    <s v="30 - FONDOS PROPIOS"/>
    <s v="(blank)"/>
    <s v="99 - MULTIPROVINCIAL"/>
    <n v="260761978"/>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10 - FONDO GENERAL"/>
    <s v="(blank)"/>
    <s v="32 - SANTO DOMINGO"/>
    <n v="35715856"/>
    <n v="263025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30 - FONDOS PROPIOS"/>
    <s v="(blank)"/>
    <s v="32 - SANTO DOMINGO"/>
    <n v="720000"/>
    <n v="600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2 - SOBRESUELDOS"/>
    <s v="N"/>
    <s v="00 - N/A"/>
    <s v="30 - FONDOS PROPIOS"/>
    <s v="(blank)"/>
    <s v="32 - SANTO DOMINGO"/>
    <n v="4368000"/>
    <n v="3340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5 - CONTRIBUCIONES A LA SEGURIDAD SOCIAL"/>
    <s v="N"/>
    <s v="00 - N/A"/>
    <s v="10 - FONDO GENERAL"/>
    <s v="(blank)"/>
    <s v="32 - SANTO DOMINGO"/>
    <n v="5062889"/>
    <n v="403593.38000000006"/>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10 - FONDO GENERAL"/>
    <s v="(blank)"/>
    <s v="32 - SANTO DOMINGO"/>
    <n v="87654870"/>
    <n v="13971012.870000001"/>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30 - FONDOS PROPIOS"/>
    <s v="(blank)"/>
    <s v="32 - SANTO DOMINGO"/>
    <n v="1718547"/>
    <n v="213583.85"/>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2 - PUBLICIDAD, IMPRESIÓN Y ENCUADERNACIÓN"/>
    <s v="N"/>
    <s v="00 - N/A"/>
    <s v="30 - FONDOS PROPIOS"/>
    <s v="(blank)"/>
    <s v="32 - SANTO DOMINGO"/>
    <n v="155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3 - VIÁTICOS"/>
    <s v="N"/>
    <s v="00 - N/A"/>
    <s v="30 - FONDOS PROPIOS"/>
    <s v="(blank)"/>
    <s v="32 - SANTO DOMINGO"/>
    <n v="5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4 - TRANSPORTE Y ALMACENAJE"/>
    <s v="N"/>
    <s v="00 - N/A"/>
    <s v="30 - FONDOS PROPIOS"/>
    <s v="(blank)"/>
    <s v="32 - SANTO DOMINGO"/>
    <n v="53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5 - ALQUILERES Y RENTAS"/>
    <s v="N"/>
    <s v="00 - N/A"/>
    <s v="30 - FONDOS PROPIOS"/>
    <s v="(blank)"/>
    <s v="32 - SANTO DOMINGO"/>
    <n v="19728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6 - SEGUROS"/>
    <s v="N"/>
    <s v="00 - N/A"/>
    <s v="30 - FONDOS PROPIOS"/>
    <s v="(blank)"/>
    <s v="32 - SANTO DOMINGO"/>
    <n v="20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32 - SANTO DOMINGO"/>
    <n v="937200"/>
    <n v="62115.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8 - OTROS SERVICIOS NO INCLUIDOS EN CONCEPTOS ANTERIORES"/>
    <s v="N"/>
    <s v="00 - N/A"/>
    <s v="30 - FONDOS PROPIOS"/>
    <s v="(blank)"/>
    <s v="32 - SANTO DOMINGO"/>
    <n v="1018596"/>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9 - OTRAS CONTRATACIONES DE SERVICIOS"/>
    <s v="N"/>
    <s v="00 - N/A"/>
    <s v="30 - FONDOS PROPIOS"/>
    <s v="(blank)"/>
    <s v="32 - SANTO DOMINGO"/>
    <n v="17126053"/>
    <n v="108748.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1 - ALIMENTOS Y PRODUCTOS AGROFORESTALES"/>
    <s v="N"/>
    <s v="00 - N/A"/>
    <s v="30 - FONDOS PROPIOS"/>
    <s v="(blank)"/>
    <s v="32 - SANTO DOMINGO"/>
    <n v="235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2 - TEXTILES Y VESTUARIOS"/>
    <s v="N"/>
    <s v="00 - N/A"/>
    <s v="30 - FONDOS PROPIOS"/>
    <s v="(blank)"/>
    <s v="32 - SANTO DOMINGO"/>
    <n v="64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3 - PAPEL, CARTÓN E IMPRESOS"/>
    <s v="N"/>
    <s v="00 - N/A"/>
    <s v="30 - FONDOS PROPIOS"/>
    <s v="(blank)"/>
    <s v="32 - SANTO DOMINGO"/>
    <n v="1447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4 - PRODUCTOS FARMACÉUTICOS"/>
    <s v="N"/>
    <s v="00 - N/A"/>
    <s v="30 - FONDOS PROPIOS"/>
    <s v="(blank)"/>
    <s v="32 - SANTO DOMINGO"/>
    <n v="2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5 - CUERO, CAUCHO Y PLÁSTICO"/>
    <s v="N"/>
    <s v="00 - N/A"/>
    <s v="30 - FONDOS PROPIOS"/>
    <s v="(blank)"/>
    <s v="32 - SANTO DOMINGO"/>
    <n v="1110000"/>
    <n v="1203.59999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6 - PRODUCTOS DE MINERALES, METÁLICOS Y NO METÁLICOS"/>
    <s v="N"/>
    <s v="00 - N/A"/>
    <s v="30 - FONDOS PROPIOS"/>
    <s v="(blank)"/>
    <s v="32 - SANTO DOMINGO"/>
    <n v="16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7 - COMBUSTIBLES, LUBRICANTES, PRODUCTOS QUÍMICOS Y CONEXOS"/>
    <s v="N"/>
    <s v="00 - N/A"/>
    <s v="30 - FONDOS PROPIOS"/>
    <s v="(blank)"/>
    <s v="32 - SANTO DOMINGO"/>
    <n v="1177497"/>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9 - PRODUCTOS Y ÚTILES VARIOS"/>
    <s v="N"/>
    <s v="00 - N/A"/>
    <s v="30 - FONDOS PROPIOS"/>
    <s v="(blank)"/>
    <s v="32 - SANTO DOMINGO"/>
    <n v="725493"/>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32 - SANTO DOMINGO"/>
    <n v="73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32 - SANTO DOMINGO"/>
    <n v="4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9 - OTRAS CONTRATACIONES DE SERVICIOS"/>
    <s v="N"/>
    <s v="00 - N/A"/>
    <s v="30 - FONDOS PROPIOS"/>
    <s v="(blank)"/>
    <s v="32 - SANTO DOMINGO"/>
    <n v="6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32 - SANTO DOMINGO"/>
    <n v="62597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1 - REMUNERACIONES"/>
    <s v="N"/>
    <s v="00 - N/A"/>
    <s v="30 - FONDOS PROPIOS"/>
    <s v="(blank)"/>
    <s v="32 - SANTO DOMINGO"/>
    <n v="25568584"/>
    <n v="1877882"/>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5 - CONTRIBUCIONES A LA SEGURIDAD SOCIAL"/>
    <s v="N"/>
    <s v="00 - N/A"/>
    <s v="30 - FONDOS PROPIOS"/>
    <s v="(blank)"/>
    <s v="32 - SANTO DOMINGO"/>
    <n v="3612631"/>
    <n v="298209.24"/>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5 - ALQUILERES Y RENTAS"/>
    <s v="N"/>
    <s v="00 - N/A"/>
    <s v="30 - FONDOS PROPIOS"/>
    <s v="(blank)"/>
    <s v="32 - SANTO DOMINGO"/>
    <n v="1525000"/>
    <n v="8496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7 - SERVICIOS DE CONSERVACIÓN, REPARACIONES MENORES E INSTALACIONES TEMPORALES"/>
    <s v="N"/>
    <s v="00 - N/A"/>
    <s v="30 - FONDOS PROPIOS"/>
    <s v="(blank)"/>
    <s v="32 - SANTO DOMINGO"/>
    <n v="4966606"/>
    <n v="13747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9 - OTRAS CONTRATACIONES DE SERVICIOS"/>
    <s v="N"/>
    <s v="00 - N/A"/>
    <s v="30 - FONDOS PROPIOS"/>
    <s v="(blank)"/>
    <s v="32 - SANTO DOMINGO"/>
    <n v="13530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2 - TEXTILES Y VESTUARIOS"/>
    <s v="N"/>
    <s v="00 - N/A"/>
    <s v="30 - FONDOS PROPIOS"/>
    <s v="(blank)"/>
    <s v="32 - SANTO DOMINGO"/>
    <n v="713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5 - CUERO, CAUCHO Y PLÁSTICO"/>
    <s v="N"/>
    <s v="00 - N/A"/>
    <s v="30 - FONDOS PROPIOS"/>
    <s v="(blank)"/>
    <s v="32 - SANTO DOMINGO"/>
    <n v="30884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6 - PRODUCTOS DE MINERALES, METÁLICOS Y NO METÁLICOS"/>
    <s v="N"/>
    <s v="00 - N/A"/>
    <s v="30 - FONDOS PROPIOS"/>
    <s v="(blank)"/>
    <s v="32 - SANTO DOMINGO"/>
    <n v="586962"/>
    <n v="1755.84"/>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7 - COMBUSTIBLES, LUBRICANTES, PRODUCTOS QUÍMICOS Y CONEXOS"/>
    <s v="N"/>
    <s v="00 - N/A"/>
    <s v="30 - FONDOS PROPIOS"/>
    <s v="(blank)"/>
    <s v="32 - SANTO DOMINGO"/>
    <n v="2603433"/>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9 - PRODUCTOS Y ÚTILES VARIOS"/>
    <s v="N"/>
    <s v="00 - N/A"/>
    <s v="30 - FONDOS PROPIOS"/>
    <s v="(blank)"/>
    <s v="32 - SANTO DOMINGO"/>
    <n v="1229235"/>
    <n v="269618.2"/>
  </r>
  <r>
    <s v="2025"/>
    <x v="3"/>
    <x v="0"/>
    <x v="0"/>
    <x v="16"/>
    <s v="13 - N/A - Empresas públicas no financieras"/>
    <s v="6116 - AUTORIDAD PORTUARIA DOMINICANA"/>
    <s v="0001 - AUTORIDAD PORTUARIA DOMINICANA"/>
    <s v="2 - SERVICIOS ECONÓMICOS"/>
    <s v="2.6 - Transporte"/>
    <s v="2.6.02 - Transporte por agua"/>
    <s v="2.1 - REMUNERACIONES Y CONTRIBUCIONES"/>
    <s v="2.1.1 - REMUNERACIONES"/>
    <s v="N"/>
    <s v="00 - N/A"/>
    <s v="30 - FONDOS PROPIOS"/>
    <s v="(blank)"/>
    <s v="99 - MULTIPROVINCIAL"/>
    <n v="786905910"/>
    <n v="71214348.599999994"/>
  </r>
  <r>
    <s v="2025"/>
    <x v="3"/>
    <x v="0"/>
    <x v="0"/>
    <x v="16"/>
    <s v="13 - N/A - Empresas públicas no financieras"/>
    <s v="6116 - AUTORIDAD PORTUARIA DOMINICANA"/>
    <s v="0001 - AUTORIDAD PORTUARIA DOMINICANA"/>
    <s v="2 - SERVICIOS ECONÓMICOS"/>
    <s v="2.6 - Transporte"/>
    <s v="2.6.02 - Transporte por agua"/>
    <s v="2.1 - REMUNERACIONES Y CONTRIBUCIONES"/>
    <s v="2.1.2 - SOBRESUELDOS"/>
    <s v="N"/>
    <s v="00 - N/A"/>
    <s v="30 - FONDOS PROPIOS"/>
    <s v="(blank)"/>
    <s v="99 - MULTIPROVINCIAL"/>
    <n v="91045705"/>
    <n v="300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3 - DIETAS Y GASTOS DE REPRESENTACIÓN"/>
    <s v="N"/>
    <s v="00 - N/A"/>
    <s v="30 - FONDOS PROPIOS"/>
    <s v="(blank)"/>
    <s v="99 - MULTIPROVINCIAL"/>
    <n v="33600"/>
    <n v="125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4 - GRATIFICACIONES Y BONIFICACIONES"/>
    <s v="N"/>
    <s v="00 - N/A"/>
    <s v="30 - FONDOS PROPIOS"/>
    <s v="(blank)"/>
    <s v="99 - MULTIPROVINCIAL"/>
    <n v="68671706"/>
    <n v="0"/>
  </r>
  <r>
    <s v="2025"/>
    <x v="3"/>
    <x v="0"/>
    <x v="0"/>
    <x v="16"/>
    <s v="13 - N/A - Empresas públicas no financieras"/>
    <s v="6116 - AUTORIDAD PORTUARIA DOMINICANA"/>
    <s v="0001 - AUTORIDAD PORTUARIA DOMINICANA"/>
    <s v="2 - SERVICIOS ECONÓMICOS"/>
    <s v="2.6 - Transporte"/>
    <s v="2.6.02 - Transporte por agua"/>
    <s v="2.1 - REMUNERACIONES Y CONTRIBUCIONES"/>
    <s v="2.1.5 - CONTRIBUCIONES A LA SEGURIDAD SOCIAL"/>
    <s v="N"/>
    <s v="00 - N/A"/>
    <s v="30 - FONDOS PROPIOS"/>
    <s v="(blank)"/>
    <s v="99 - MULTIPROVINCIAL"/>
    <n v="138967042"/>
    <n v="13634042.460000001"/>
  </r>
  <r>
    <s v="2025"/>
    <x v="3"/>
    <x v="0"/>
    <x v="0"/>
    <x v="16"/>
    <s v="13 - N/A - Empresas públicas no financieras"/>
    <s v="6116 - AUTORIDAD PORTUARIA DOMINICANA"/>
    <s v="0001 - AUTORIDAD PORTUARIA DOMINICANA"/>
    <s v="2 - SERVICIOS ECONÓMICOS"/>
    <s v="2.6 - Transporte"/>
    <s v="2.6.02 - Transporte por agua"/>
    <s v="2.2 - CONTRATACIÓN DE SERVICIOS"/>
    <s v="2.2.1 - SERVICIOS BÁSICOS"/>
    <s v="N"/>
    <s v="00 - N/A"/>
    <s v="30 - FONDOS PROPIOS"/>
    <s v="(blank)"/>
    <s v="99 - MULTIPROVINCIAL"/>
    <n v="31685784"/>
    <n v="1183860.3499999999"/>
  </r>
  <r>
    <s v="2025"/>
    <x v="3"/>
    <x v="0"/>
    <x v="0"/>
    <x v="16"/>
    <s v="13 - N/A - Empresas públicas no financieras"/>
    <s v="6116 - AUTORIDAD PORTUARIA DOMINICANA"/>
    <s v="0001 - AUTORIDAD PORTUARIA DOMINICANA"/>
    <s v="2 - SERVICIOS ECONÓMICOS"/>
    <s v="2.6 - Transporte"/>
    <s v="2.6.02 - Transporte por agua"/>
    <s v="2.2 - CONTRATACIÓN DE SERVICIOS"/>
    <s v="2.2.2 - PUBLICIDAD, IMPRESIÓN Y ENCUADERNACIÓN"/>
    <s v="N"/>
    <s v="00 - N/A"/>
    <s v="30 - FONDOS PROPIOS"/>
    <s v="(blank)"/>
    <s v="99 - MULTIPROVINCIAL"/>
    <n v="38955773"/>
    <n v="3793310.01"/>
  </r>
  <r>
    <s v="2025"/>
    <x v="3"/>
    <x v="0"/>
    <x v="0"/>
    <x v="16"/>
    <s v="13 - N/A - Empresas públicas no financieras"/>
    <s v="6116 - AUTORIDAD PORTUARIA DOMINICANA"/>
    <s v="0001 - AUTORIDAD PORTUARIA DOMINICANA"/>
    <s v="2 - SERVICIOS ECONÓMICOS"/>
    <s v="2.6 - Transporte"/>
    <s v="2.6.02 - Transporte por agua"/>
    <s v="2.2 - CONTRATACIÓN DE SERVICIOS"/>
    <s v="2.2.3 - VIÁTICOS"/>
    <s v="N"/>
    <s v="00 - N/A"/>
    <s v="30 - FONDOS PROPIOS"/>
    <s v="(blank)"/>
    <s v="99 - MULTIPROVINCIAL"/>
    <n v="19374636"/>
    <n v="989933.79999999993"/>
  </r>
  <r>
    <s v="2025"/>
    <x v="3"/>
    <x v="0"/>
    <x v="0"/>
    <x v="16"/>
    <s v="13 - N/A - Empresas públicas no financieras"/>
    <s v="6116 - AUTORIDAD PORTUARIA DOMINICANA"/>
    <s v="0001 - AUTORIDAD PORTUARIA DOMINICANA"/>
    <s v="2 - SERVICIOS ECONÓMICOS"/>
    <s v="2.6 - Transporte"/>
    <s v="2.6.02 - Transporte por agua"/>
    <s v="2.2 - CONTRATACIÓN DE SERVICIOS"/>
    <s v="2.2.4 - TRANSPORTE Y ALMACENAJE"/>
    <s v="N"/>
    <s v="00 - N/A"/>
    <s v="30 - FONDOS PROPIOS"/>
    <s v="(blank)"/>
    <s v="99 - MULTIPROVINCIAL"/>
    <n v="3856648"/>
    <n v="85385"/>
  </r>
  <r>
    <s v="2025"/>
    <x v="3"/>
    <x v="0"/>
    <x v="0"/>
    <x v="16"/>
    <s v="13 - N/A - Empresas públicas no financieras"/>
    <s v="6116 - AUTORIDAD PORTUARIA DOMINICANA"/>
    <s v="0001 - AUTORIDAD PORTUARIA DOMINICANA"/>
    <s v="2 - SERVICIOS ECONÓMICOS"/>
    <s v="2.6 - Transporte"/>
    <s v="2.6.02 - Transporte por agua"/>
    <s v="2.2 - CONTRATACIÓN DE SERVICIOS"/>
    <s v="2.2.5 - ALQUILERES Y RENTAS"/>
    <s v="N"/>
    <s v="00 - N/A"/>
    <s v="30 - FONDOS PROPIOS"/>
    <s v="(blank)"/>
    <s v="99 - MULTIPROVINCIAL"/>
    <n v="37625811"/>
    <n v="3600"/>
  </r>
  <r>
    <s v="2025"/>
    <x v="3"/>
    <x v="0"/>
    <x v="0"/>
    <x v="16"/>
    <s v="13 - N/A - Empresas públicas no financieras"/>
    <s v="6116 - AUTORIDAD PORTUARIA DOMINICANA"/>
    <s v="0001 - AUTORIDAD PORTUARIA DOMINICANA"/>
    <s v="2 - SERVICIOS ECONÓMICOS"/>
    <s v="2.6 - Transporte"/>
    <s v="2.6.02 - Transporte por agua"/>
    <s v="2.2 - CONTRATACIÓN DE SERVICIOS"/>
    <s v="2.2.6 - SEGUROS"/>
    <s v="N"/>
    <s v="00 - N/A"/>
    <s v="30 - FONDOS PROPIOS"/>
    <s v="(blank)"/>
    <s v="99 - MULTIPROVINCIAL"/>
    <n v="37564868"/>
    <n v="2338717.4"/>
  </r>
  <r>
    <s v="2025"/>
    <x v="3"/>
    <x v="0"/>
    <x v="0"/>
    <x v="16"/>
    <s v="13 - N/A - Empresas públicas no financieras"/>
    <s v="6116 - AUTORIDAD PORTUARIA DOMINICANA"/>
    <s v="0001 - AUTORIDAD PORTUARIA DOMINICANA"/>
    <s v="2 - SERVICIOS ECONÓMICOS"/>
    <s v="2.6 - Transporte"/>
    <s v="2.6.02 - Transporte por agua"/>
    <s v="2.2 - CONTRATACIÓN DE SERVICIOS"/>
    <s v="2.2.7 - SERVICIOS DE CONSERVACIÓN, REPARACIONES MENORES E INSTALACIONES TEMPORALES"/>
    <s v="N"/>
    <s v="00 - N/A"/>
    <s v="30 - FONDOS PROPIOS"/>
    <s v="(blank)"/>
    <s v="99 - MULTIPROVINCIAL"/>
    <n v="23954244"/>
    <n v="423350"/>
  </r>
  <r>
    <s v="2025"/>
    <x v="3"/>
    <x v="0"/>
    <x v="0"/>
    <x v="16"/>
    <s v="13 - N/A - Empresas públicas no financieras"/>
    <s v="6116 - AUTORIDAD PORTUARIA DOMINICANA"/>
    <s v="0001 - AUTORIDAD PORTUARIA DOMINICANA"/>
    <s v="2 - SERVICIOS ECONÓMICOS"/>
    <s v="2.6 - Transporte"/>
    <s v="2.6.02 - Transporte por agua"/>
    <s v="2.2 - CONTRATACIÓN DE SERVICIOS"/>
    <s v="2.2.8 - OTROS SERVICIOS NO INCLUIDOS EN CONCEPTOS ANTERIORES"/>
    <s v="N"/>
    <s v="00 - N/A"/>
    <s v="30 - FONDOS PROPIOS"/>
    <s v="(blank)"/>
    <s v="99 - MULTIPROVINCIAL"/>
    <n v="135553195"/>
    <n v="18250258.590000007"/>
  </r>
  <r>
    <s v="2025"/>
    <x v="3"/>
    <x v="0"/>
    <x v="0"/>
    <x v="16"/>
    <s v="13 - N/A - Empresas públicas no financieras"/>
    <s v="6116 - AUTORIDAD PORTUARIA DOMINICANA"/>
    <s v="0001 - AUTORIDAD PORTUARIA DOMINICANA"/>
    <s v="2 - SERVICIOS ECONÓMICOS"/>
    <s v="2.6 - Transporte"/>
    <s v="2.6.02 - Transporte por agua"/>
    <s v="2.2 - CONTRATACIÓN DE SERVICIOS"/>
    <s v="2.2.9 - OTRAS CONTRATACIONES DE SERVICIOS"/>
    <s v="N"/>
    <s v="00 - N/A"/>
    <s v="30 - FONDOS PROPIOS"/>
    <s v="(blank)"/>
    <s v="99 - MULTIPROVINCIAL"/>
    <n v="10311656"/>
    <n v="155491.11000000002"/>
  </r>
  <r>
    <s v="2025"/>
    <x v="3"/>
    <x v="0"/>
    <x v="0"/>
    <x v="16"/>
    <s v="13 - N/A - Empresas públicas no financieras"/>
    <s v="6116 - AUTORIDAD PORTUARIA DOMINICANA"/>
    <s v="0001 - AUTORIDAD PORTUARIA DOMINICANA"/>
    <s v="2 - SERVICIOS ECONÓMICOS"/>
    <s v="2.6 - Transporte"/>
    <s v="2.6.02 - Transporte por agua"/>
    <s v="2.3 - MATERIALES Y SUMINISTROS"/>
    <s v="2.3.1 - ALIMENTOS Y PRODUCTOS AGROFORESTALES"/>
    <s v="N"/>
    <s v="00 - N/A"/>
    <s v="30 - FONDOS PROPIOS"/>
    <s v="(blank)"/>
    <s v="99 - MULTIPROVINCIAL"/>
    <n v="1948399"/>
    <n v="173756.08"/>
  </r>
  <r>
    <s v="2025"/>
    <x v="3"/>
    <x v="0"/>
    <x v="0"/>
    <x v="16"/>
    <s v="13 - N/A - Empresas públicas no financieras"/>
    <s v="6116 - AUTORIDAD PORTUARIA DOMINICANA"/>
    <s v="0001 - AUTORIDAD PORTUARIA DOMINICANA"/>
    <s v="2 - SERVICIOS ECONÓMICOS"/>
    <s v="2.6 - Transporte"/>
    <s v="2.6.02 - Transporte por agua"/>
    <s v="2.3 - MATERIALES Y SUMINISTROS"/>
    <s v="2.3.2 - TEXTILES Y VESTUARIOS"/>
    <s v="N"/>
    <s v="00 - N/A"/>
    <s v="30 - FONDOS PROPIOS"/>
    <s v="(blank)"/>
    <s v="99 - MULTIPROVINCIAL"/>
    <n v="4571948"/>
    <n v="1574655"/>
  </r>
  <r>
    <s v="2025"/>
    <x v="3"/>
    <x v="0"/>
    <x v="0"/>
    <x v="16"/>
    <s v="13 - N/A - Empresas públicas no financieras"/>
    <s v="6116 - AUTORIDAD PORTUARIA DOMINICANA"/>
    <s v="0001 - AUTORIDAD PORTUARIA DOMINICANA"/>
    <s v="2 - SERVICIOS ECONÓMICOS"/>
    <s v="2.6 - Transporte"/>
    <s v="2.6.02 - Transporte por agua"/>
    <s v="2.3 - MATERIALES Y SUMINISTROS"/>
    <s v="2.3.3 - PAPEL, CARTÓN E IMPRESOS"/>
    <s v="N"/>
    <s v="00 - N/A"/>
    <s v="30 - FONDOS PROPIOS"/>
    <s v="(blank)"/>
    <s v="99 - MULTIPROVINCIAL"/>
    <n v="4438268"/>
    <n v="1875"/>
  </r>
  <r>
    <s v="2025"/>
    <x v="3"/>
    <x v="0"/>
    <x v="0"/>
    <x v="16"/>
    <s v="13 - N/A - Empresas públicas no financieras"/>
    <s v="6116 - AUTORIDAD PORTUARIA DOMINICANA"/>
    <s v="0001 - AUTORIDAD PORTUARIA DOMINICANA"/>
    <s v="2 - SERVICIOS ECONÓMICOS"/>
    <s v="2.6 - Transporte"/>
    <s v="2.6.02 - Transporte por agua"/>
    <s v="2.3 - MATERIALES Y SUMINISTROS"/>
    <s v="2.3.4 - PRODUCTOS FARMACÉUTICOS"/>
    <s v="N"/>
    <s v="00 - N/A"/>
    <s v="30 - FONDOS PROPIOS"/>
    <s v="(blank)"/>
    <s v="99 - MULTIPROVINCIAL"/>
    <n v="1098878"/>
    <n v="6741.17"/>
  </r>
  <r>
    <s v="2025"/>
    <x v="3"/>
    <x v="0"/>
    <x v="0"/>
    <x v="16"/>
    <s v="13 - N/A - Empresas públicas no financieras"/>
    <s v="6116 - AUTORIDAD PORTUARIA DOMINICANA"/>
    <s v="0001 - AUTORIDAD PORTUARIA DOMINICANA"/>
    <s v="2 - SERVICIOS ECONÓMICOS"/>
    <s v="2.6 - Transporte"/>
    <s v="2.6.02 - Transporte por agua"/>
    <s v="2.3 - MATERIALES Y SUMINISTROS"/>
    <s v="2.3.5 - CUERO, CAUCHO Y PLÁSTICO"/>
    <s v="N"/>
    <s v="00 - N/A"/>
    <s v="30 - FONDOS PROPIOS"/>
    <s v="(blank)"/>
    <s v="99 - MULTIPROVINCIAL"/>
    <n v="418615"/>
    <n v="2110.6999999999998"/>
  </r>
  <r>
    <s v="2025"/>
    <x v="3"/>
    <x v="0"/>
    <x v="0"/>
    <x v="16"/>
    <s v="13 - N/A - Empresas públicas no financieras"/>
    <s v="6116 - AUTORIDAD PORTUARIA DOMINICANA"/>
    <s v="0001 - AUTORIDAD PORTUARIA DOMINICANA"/>
    <s v="2 - SERVICIOS ECONÓMICOS"/>
    <s v="2.6 - Transporte"/>
    <s v="2.6.02 - Transporte por agua"/>
    <s v="2.3 - MATERIALES Y SUMINISTROS"/>
    <s v="2.3.6 - PRODUCTOS DE MINERALES, METÁLICOS Y NO METÁLICOS"/>
    <s v="N"/>
    <s v="00 - N/A"/>
    <s v="30 - FONDOS PROPIOS"/>
    <s v="(blank)"/>
    <s v="99 - MULTIPROVINCIAL"/>
    <n v="2442037"/>
    <n v="53505"/>
  </r>
  <r>
    <s v="2025"/>
    <x v="3"/>
    <x v="0"/>
    <x v="0"/>
    <x v="16"/>
    <s v="13 - N/A - Empresas públicas no financieras"/>
    <s v="6116 - AUTORIDAD PORTUARIA DOMINICANA"/>
    <s v="0001 - AUTORIDAD PORTUARIA DOMINICANA"/>
    <s v="2 - SERVICIOS ECONÓMICOS"/>
    <s v="2.6 - Transporte"/>
    <s v="2.6.02 - Transporte por agua"/>
    <s v="2.3 - MATERIALES Y SUMINISTROS"/>
    <s v="2.3.7 - COMBUSTIBLES, LUBRICANTES, PRODUCTOS QUÍMICOS Y CONEXOS"/>
    <s v="N"/>
    <s v="00 - N/A"/>
    <s v="30 - FONDOS PROPIOS"/>
    <s v="(blank)"/>
    <s v="99 - MULTIPROVINCIAL"/>
    <n v="17221978"/>
    <n v="377409"/>
  </r>
  <r>
    <s v="2025"/>
    <x v="3"/>
    <x v="0"/>
    <x v="0"/>
    <x v="16"/>
    <s v="13 - N/A - Empresas públicas no financieras"/>
    <s v="6116 - AUTORIDAD PORTUARIA DOMINICANA"/>
    <s v="0001 - AUTORIDAD PORTUARIA DOMINICANA"/>
    <s v="2 - SERVICIOS ECONÓMICOS"/>
    <s v="2.6 - Transporte"/>
    <s v="2.6.02 - Transporte por agua"/>
    <s v="2.3 - MATERIALES Y SUMINISTROS"/>
    <s v="2.3.9 - PRODUCTOS Y ÚTILES VARIOS"/>
    <s v="N"/>
    <s v="00 - N/A"/>
    <s v="30 - FONDOS PROPIOS"/>
    <s v="(blank)"/>
    <s v="99 - MULTIPROVINCIAL"/>
    <n v="17756892"/>
    <n v="24833.010000000002"/>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1 - REMUNERACIONES"/>
    <s v="N"/>
    <s v="00 - N/A"/>
    <s v="30 - FONDOS PROPIOS"/>
    <s v="(blank)"/>
    <s v="99 - MULTIPROVINCIAL"/>
    <n v="440155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2 - SOBRESUELDOS"/>
    <s v="N"/>
    <s v="00 - N/A"/>
    <s v="30 - FONDOS PROPIOS"/>
    <s v="(blank)"/>
    <s v="99 - MULTIPROVINCIAL"/>
    <n v="5693905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3 - DIETAS Y GASTOS DE REPRESENTACIÓN"/>
    <s v="N"/>
    <s v="00 - N/A"/>
    <s v="30 - FONDOS PROPIOS"/>
    <s v="(blank)"/>
    <s v="99 - MULTIPROVINCIAL"/>
    <n v="143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4 - GRATIFICACIONES Y BONIFICACIONES"/>
    <s v="N"/>
    <s v="00 - N/A"/>
    <s v="30 - FONDOS PROPIOS"/>
    <s v="(blank)"/>
    <s v="99 - MULTIPROVINCIAL"/>
    <n v="114421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5 - CONTRIBUCIONES A LA SEGURIDAD SOCIAL"/>
    <s v="N"/>
    <s v="00 - N/A"/>
    <s v="30 - FONDOS PROPIOS"/>
    <s v="(blank)"/>
    <s v="99 - MULTIPROVINCIAL"/>
    <n v="3008764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1 - SERVICIOS BÁSICOS"/>
    <s v="N"/>
    <s v="00 - N/A"/>
    <s v="30 - FONDOS PROPIOS"/>
    <s v="(blank)"/>
    <s v="99 - MULTIPROVINCIAL"/>
    <n v="7249773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2 - PUBLICIDAD, IMPRESIÓN Y ENCUADERNACIÓN"/>
    <s v="N"/>
    <s v="00 - N/A"/>
    <s v="30 - FONDOS PROPIOS"/>
    <s v="(blank)"/>
    <s v="99 - MULTIPROVINCIAL"/>
    <n v="555746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3 - VIÁTICOS"/>
    <s v="N"/>
    <s v="00 - N/A"/>
    <s v="30 - FONDOS PROPIOS"/>
    <s v="(blank)"/>
    <s v="99 - MULTIPROVINCIAL"/>
    <n v="4631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4 - TRANSPORTE Y ALMACENAJE"/>
    <s v="N"/>
    <s v="00 - N/A"/>
    <s v="30 - FONDOS PROPIOS"/>
    <s v="(blank)"/>
    <s v="99 - MULTIPROVINCIAL"/>
    <n v="5423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5 - ALQUILERES Y RENTAS"/>
    <s v="N"/>
    <s v="00 - N/A"/>
    <s v="30 - FONDOS PROPIOS"/>
    <s v="(blank)"/>
    <s v="99 - MULTIPROVINCIAL"/>
    <n v="76637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6 - SEGUROS"/>
    <s v="N"/>
    <s v="00 - N/A"/>
    <s v="30 - FONDOS PROPIOS"/>
    <s v="(blank)"/>
    <s v="99 - MULTIPROVINCIAL"/>
    <n v="3245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30 - FONDOS PROPIOS"/>
    <s v="(blank)"/>
    <s v="99 - MULTIPROVINCIAL"/>
    <n v="9909924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5450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30 - FONDOS PROPIOS"/>
    <s v="(blank)"/>
    <s v="99 - MULTIPROVINCIAL"/>
    <n v="7211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1 - ALIMENTOS Y PRODUCTOS AGROFORESTALES"/>
    <s v="N"/>
    <s v="00 - N/A"/>
    <s v="30 - FONDOS PROPIOS"/>
    <s v="(blank)"/>
    <s v="99 - MULTIPROVINCIAL"/>
    <n v="19386046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2 - TEXTILES Y VESTUARIOS"/>
    <s v="N"/>
    <s v="00 - N/A"/>
    <s v="30 - FONDOS PROPIOS"/>
    <s v="(blank)"/>
    <s v="99 - MULTIPROVINCIAL"/>
    <n v="87813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3 - PAPEL, CARTÓN E IMPRESOS"/>
    <s v="N"/>
    <s v="00 - N/A"/>
    <s v="30 - FONDOS PROPIOS"/>
    <s v="(blank)"/>
    <s v="99 - MULTIPROVINCIAL"/>
    <n v="5535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4 - PRODUCTOS FARMACÉUTICOS"/>
    <s v="N"/>
    <s v="00 - N/A"/>
    <s v="30 - FONDOS PROPIOS"/>
    <s v="(blank)"/>
    <s v="99 - MULTIPROVINCIAL"/>
    <n v="788433"/>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5 - CUERO, CAUCHO Y PLÁSTICO"/>
    <s v="N"/>
    <s v="00 - N/A"/>
    <s v="30 - FONDOS PROPIOS"/>
    <s v="(blank)"/>
    <s v="99 - MULTIPROVINCIAL"/>
    <n v="3057908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6 - PRODUCTOS DE MINERALES, METÁLICOS Y NO METÁLICOS"/>
    <s v="N"/>
    <s v="00 - N/A"/>
    <s v="30 - FONDOS PROPIOS"/>
    <s v="(blank)"/>
    <s v="99 - MULTIPROVINCIAL"/>
    <n v="110055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7 - COMBUSTIBLES, LUBRICANTES, PRODUCTOS QUÍMICOS Y CONEXOS"/>
    <s v="N"/>
    <s v="00 - N/A"/>
    <s v="30 - FONDOS PROPIOS"/>
    <s v="(blank)"/>
    <s v="99 - MULTIPROVINCIAL"/>
    <n v="18833240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9 - PRODUCTOS Y ÚTILES VARIOS"/>
    <s v="N"/>
    <s v="00 - N/A"/>
    <s v="30 - FONDOS PROPIOS"/>
    <s v="(blank)"/>
    <s v="99 - MULTIPROVINCIAL"/>
    <n v="4991897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1 - REMUNERACIONES"/>
    <s v="N"/>
    <s v="00 - N/A"/>
    <s v="30 - FONDOS PROPIOS"/>
    <s v="(blank)"/>
    <s v="99 - MULTIPROVINCIAL"/>
    <n v="1265726672"/>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2 - SOBRESUELDOS"/>
    <s v="N"/>
    <s v="00 - N/A"/>
    <s v="30 - FONDOS PROPIOS"/>
    <s v="(blank)"/>
    <s v="99 - MULTIPROVINCIAL"/>
    <n v="217742076"/>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4 - GRATIFICACIONES Y BONIFICACIONES"/>
    <s v="N"/>
    <s v="00 - N/A"/>
    <s v="30 - FONDOS PROPIOS"/>
    <s v="(blank)"/>
    <s v="99 - MULTIPROVINCIAL"/>
    <n v="33958336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5 - CONTRIBUCIONES A LA SEGURIDAD SOCIAL"/>
    <s v="N"/>
    <s v="00 - N/A"/>
    <s v="30 - FONDOS PROPIOS"/>
    <s v="(blank)"/>
    <s v="99 - MULTIPROVINCIAL"/>
    <n v="165444874"/>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1 - SERVICIOS BÁSICOS"/>
    <s v="N"/>
    <s v="00 - N/A"/>
    <s v="30 - FONDOS PROPIOS"/>
    <s v="(blank)"/>
    <s v="99 - MULTIPROVINCIAL"/>
    <n v="103827095"/>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2 - PUBLICIDAD, IMPRESIÓN Y ENCUADERNACIÓN"/>
    <s v="N"/>
    <s v="00 - N/A"/>
    <s v="30 - FONDOS PROPIOS"/>
    <s v="(blank)"/>
    <s v="99 - MULTIPROVINCIAL"/>
    <n v="61471984"/>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3 - VIÁTICOS"/>
    <s v="N"/>
    <s v="00 - N/A"/>
    <s v="30 - FONDOS PROPIOS"/>
    <s v="(blank)"/>
    <s v="99 - MULTIPROVINCIAL"/>
    <n v="4673798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4 - TRANSPORTE Y ALMACENAJE"/>
    <s v="N"/>
    <s v="00 - N/A"/>
    <s v="30 - FONDOS PROPIOS"/>
    <s v="(blank)"/>
    <s v="99 - MULTIPROVINCIAL"/>
    <n v="11427285"/>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5 - ALQUILERES Y RENTAS"/>
    <s v="N"/>
    <s v="00 - N/A"/>
    <s v="30 - FONDOS PROPIOS"/>
    <s v="(blank)"/>
    <s v="99 - MULTIPROVINCIAL"/>
    <n v="13262869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6 - SEGUROS"/>
    <s v="N"/>
    <s v="00 - N/A"/>
    <s v="30 - FONDOS PROPIOS"/>
    <s v="(blank)"/>
    <s v="99 - MULTIPROVINCIAL"/>
    <n v="152321345"/>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118873015"/>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488451390"/>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1 - ALIMENTOS Y PRODUCTOS AGROFORESTALES"/>
    <s v="N"/>
    <s v="00 - N/A"/>
    <s v="30 - FONDOS PROPIOS"/>
    <s v="(blank)"/>
    <s v="99 - MULTIPROVINCIAL"/>
    <n v="159841634"/>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2 - TEXTILES Y VESTUARIOS"/>
    <s v="N"/>
    <s v="00 - N/A"/>
    <s v="30 - FONDOS PROPIOS"/>
    <s v="(blank)"/>
    <s v="99 - MULTIPROVINCIAL"/>
    <n v="3049950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3 - PAPEL, CARTÓN E IMPRESOS"/>
    <s v="N"/>
    <s v="00 - N/A"/>
    <s v="30 - FONDOS PROPIOS"/>
    <s v="(blank)"/>
    <s v="99 - MULTIPROVINCIAL"/>
    <n v="5874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4 - PRODUCTOS FARMACÉUTICOS"/>
    <s v="N"/>
    <s v="00 - N/A"/>
    <s v="30 - FONDOS PROPIOS"/>
    <s v="(blank)"/>
    <s v="99 - MULTIPROVINCIAL"/>
    <n v="58042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5 - CUERO, CAUCHO Y PLÁSTICO"/>
    <s v="N"/>
    <s v="00 - N/A"/>
    <s v="30 - FONDOS PROPIOS"/>
    <s v="(blank)"/>
    <s v="99 - MULTIPROVINCIAL"/>
    <n v="33293555"/>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6 - PRODUCTOS DE MINERALES, METÁLICOS Y NO METÁLICOS"/>
    <s v="N"/>
    <s v="00 - N/A"/>
    <s v="30 - FONDOS PROPIOS"/>
    <s v="(blank)"/>
    <s v="99 - MULTIPROVINCIAL"/>
    <n v="249426852"/>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10367792"/>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9 - PRODUCTOS Y ÚTILES VARIOS"/>
    <s v="N"/>
    <s v="00 - N/A"/>
    <s v="30 - FONDOS PROPIOS"/>
    <s v="(blank)"/>
    <s v="99 - MULTIPROVINCIAL"/>
    <n v="687150610"/>
    <n v="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10 - FONDO GENERAL"/>
    <s v="(blank)"/>
    <s v="15 - MONTE CRISTI"/>
    <n v="55371724"/>
    <n v="7312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30 - FONDOS PROPIOS"/>
    <s v="(blank)"/>
    <s v="15 - MONTE CRISTI"/>
    <n v="12633763"/>
    <n v="35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10 - FONDO GENERAL"/>
    <s v="(blank)"/>
    <s v="15 - MONTE CRISTI"/>
    <n v="2712000"/>
    <n v="206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30 - FONDOS PROPIOS"/>
    <s v="(blank)"/>
    <s v="15 - MONTE CRISTI"/>
    <n v="5400000"/>
    <n v="70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10 - FONDO GENERAL"/>
    <s v="(blank)"/>
    <s v="15 - MONTE CRISTI"/>
    <n v="8175564"/>
    <n v="1114700.8400000001"/>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30 - FONDOS PROPIOS"/>
    <s v="(blank)"/>
    <s v="15 - MONTE CRISTI"/>
    <n v="1742625"/>
    <n v="30616.99"/>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10 - FONDO GENERAL"/>
    <s v="(blank)"/>
    <s v="15 - MONTE CRISTI"/>
    <n v="2391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30 - FONDOS PROPIOS"/>
    <s v="(blank)"/>
    <s v="15 - MONTE CRISTI"/>
    <n v="45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10 - FONDO GENERAL"/>
    <s v="(blank)"/>
    <s v="15 - MONTE CRISTI"/>
    <n v="748800"/>
    <n v="11895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30 - FONDOS PROPIOS"/>
    <s v="(blank)"/>
    <s v="15 - MONTE CRISTI"/>
    <n v="1002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6 - SEGUROS"/>
    <s v="N"/>
    <s v="00 - N/A"/>
    <s v="10 - FONDO GENERAL"/>
    <s v="(blank)"/>
    <s v="15 - MONTE CRISTI"/>
    <n v="20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10 - FONDO GENERAL"/>
    <s v="(blank)"/>
    <s v="15 - MONTE CRISTI"/>
    <n v="1724965"/>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30 - FONDOS PROPIOS"/>
    <s v="(blank)"/>
    <s v="15 - MONTE CRISTI"/>
    <n v="728364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10 - FONDO GENERAL"/>
    <s v="(blank)"/>
    <s v="15 - MONTE CRISTI"/>
    <n v="900484"/>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30 - FONDOS PROPIOS"/>
    <s v="(blank)"/>
    <s v="15 - MONTE CRISTI"/>
    <n v="891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10 - FONDO GENERAL"/>
    <s v="(blank)"/>
    <s v="15 - MONTE CRISTI"/>
    <n v="1027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30 - FONDOS PROPIOS"/>
    <s v="(blank)"/>
    <s v="15 - MONTE CRISTI"/>
    <n v="100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1 - ALIMENTOS Y PRODUCTOS AGROFORESTALES"/>
    <s v="N"/>
    <s v="00 - N/A"/>
    <s v="10 - FONDO GENERAL"/>
    <s v="(blank)"/>
    <s v="15 - MONTE CRISTI"/>
    <n v="408163"/>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3 - PAPEL, CARTÓN E IMPRESOS"/>
    <s v="N"/>
    <s v="00 - N/A"/>
    <s v="10 - FONDO GENERAL"/>
    <s v="(blank)"/>
    <s v="15 - MONTE CRISTI"/>
    <n v="72688"/>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10 - FONDO GENERAL"/>
    <s v="(blank)"/>
    <s v="15 - MONTE CRISTI"/>
    <n v="2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30 - FONDOS PROPIOS"/>
    <s v="(blank)"/>
    <s v="15 - MONTE CRISTI"/>
    <n v="5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10 - FONDO GENERAL"/>
    <s v="(blank)"/>
    <s v="15 - MONTE CRISTI"/>
    <n v="6109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30 - FONDOS PROPIOS"/>
    <s v="(blank)"/>
    <s v="15 - MONTE CRISTI"/>
    <n v="5736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10 - FONDO GENERAL"/>
    <s v="(blank)"/>
    <s v="15 - MONTE CRISTI"/>
    <n v="3290204"/>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30 - FONDOS PROPIOS"/>
    <s v="(blank)"/>
    <s v="15 - MONTE CRISTI"/>
    <n v="8973171"/>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10 - FONDO GENERAL"/>
    <s v="(blank)"/>
    <s v="15 - MONTE CRISTI"/>
    <n v="948986"/>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30 - FONDOS PROPIOS"/>
    <s v="(blank)"/>
    <s v="15 - MONTE CRISTI"/>
    <n v="1569822"/>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1 - REMUNERACIONES"/>
    <s v="N"/>
    <s v="00 - N/A"/>
    <s v="30 - FONDOS PROPIOS"/>
    <s v="(blank)"/>
    <s v="99 - MULTIPROVINCIAL"/>
    <n v="349362068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10 - FONDO GENERAL"/>
    <s v="(blank)"/>
    <s v="99 - MULTIPROVINCIAL"/>
    <n v="20691335563"/>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30 - FONDOS PROPIOS"/>
    <s v="(blank)"/>
    <s v="99 - MULTIPROVINCIAL"/>
    <n v="38396303861"/>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60 - CREDITO EXTERNO"/>
    <s v="(blank)"/>
    <s v="99 - MULTIPROVINCIAL"/>
    <n v="679449807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819305858"/>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9 - PRODUCTOS Y ÚTILES VARIOS"/>
    <s v="N"/>
    <s v="00 - N/A"/>
    <s v="30 - FONDOS PROPIOS"/>
    <s v="(blank)"/>
    <s v="99 - MULTIPROVINCIAL"/>
    <n v="191551325"/>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9 - GASTOS FINANCIEROS"/>
    <s v="2.9.5 - GASTOS DE INTERESES, RECARGOS MULTAS Y SANCIONES DE IMPUESTOS Y CONTRIBUCIONES SOCIALES"/>
    <s v="N"/>
    <s v="00 - N/A"/>
    <s v="30 - FONDOS PROPIOS"/>
    <s v="(blank)"/>
    <s v="99 - MULTIPROVINCIAL"/>
    <n v="920160548"/>
    <n v="0"/>
  </r>
  <r>
    <s v="2025"/>
    <x v="3"/>
    <x v="0"/>
    <x v="1"/>
    <x v="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7 - OBRAS"/>
    <s v="2.7.2 - INFRAESTRUCTURA"/>
    <s v="N"/>
    <s v="00 - N/A"/>
    <s v="60 - CREDITO EXTERNO"/>
    <s v="(blank)"/>
    <s v="25 - SANTIAGO"/>
    <n v="50207900"/>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1 - AMPLIACIÓN SISTEMA DE TRATAMIENTO DE AGUAS RESIDUALES SANTIAGO OESTE, MUNICIPIO SANTIAGO DE LOS CABALLEROS, PROVINCIA SANTIAGO"/>
    <s v="10 - FONDO GENERAL"/>
    <n v="14929"/>
    <s v="25 - SANTIAGO"/>
    <n v="63126392"/>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2 - AMPLIACIÓN ALCANTARILLADO SANITARIO MUNICIPIO SANTIAGO DE LOS CABALLEROS, PROVINCIA SANTIAGO"/>
    <s v="10 - FONDO GENERAL"/>
    <n v="14928"/>
    <s v="25 - SANTIAGO"/>
    <n v="126577533"/>
    <n v="1894733.77"/>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60 - CREDITO EXTERNO"/>
    <s v="(blank)"/>
    <s v="25 - SANTIAGO"/>
    <n v="104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70 - DONACION EXTERNA"/>
    <s v="(blank)"/>
    <s v="25 - SANTIAGO"/>
    <n v="742404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4 - EQUIPAMIENTO ACUEDUCTOS MUNICIPIO SANTIAGO DE LOS CABALLEROS"/>
    <s v="10 - FONDO GENERAL"/>
    <n v="15121"/>
    <s v="25 - SANTIAGO"/>
    <n v="15770739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7 - MEJORAMIENTO PLANTA DE TRATAMIENTO AGUA POTABLE NORIEGA I, PROVINCIA SANTIAGO"/>
    <s v="10 - FONDO GENERAL"/>
    <n v="16331"/>
    <s v="25 - SANTIAGO"/>
    <n v="111945907"/>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2 - MEJORAMIENTO SISTEMA DE ABASTECIMIENTO DE AGUA POTABLE EN EL MUNICIPIO VILLA GONZALEZ, PROVINCIA SANTIAGO"/>
    <s v="10 - FONDO GENERAL"/>
    <n v="14932"/>
    <s v="25 - SANTIAGO"/>
    <n v="50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3 - MEJORAMIENTO SISTEMA  ABASTECIMIENTO AGUA POTABLE, MUNICIPIO SANTIAGO DE LOS CABALLEROS, PROVINCIA SANTIAGO"/>
    <s v="10 - FONDO GENERAL"/>
    <n v="14952"/>
    <s v="25 - SANTIAGO"/>
    <n v="323777784"/>
    <n v="29538146.25"/>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1 - AMPLIACIÓN DE LAS REDES DE DISTRIBUCION DE AGUA POTABLE EN SANTIAGO DE LOS CABALLEROS, PROVINCIA SANTIAGO"/>
    <s v="10 - FONDO GENERAL"/>
    <n v="14665"/>
    <s v="25 - SANTIAGO"/>
    <n v="41209990"/>
    <n v="5070974.59"/>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10 - FONDO GENERAL"/>
    <s v="(blank)"/>
    <s v="01 - DISTRITO NACIONAL"/>
    <n v="1679437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30 - FONDOS PROPIOS"/>
    <s v="(blank)"/>
    <s v="01 - DISTRITO NACIONAL"/>
    <n v="52760073"/>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50 - CRÉDITO INTERNO"/>
    <s v="(blank)"/>
    <s v="01 - DISTRITO NACIONAL"/>
    <n v="134919726"/>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1 - MEJORAMIENTO DE LOS ESPACIOS FISICOS DEL EDIFICIO NO.2 DE LA SEDE CENTRAL CAASD, DISTRITO NACIONAL."/>
    <s v="50 - CRÉDITO INTERNO"/>
    <n v="14915"/>
    <s v="01 - DISTRITO NACIONAL"/>
    <n v="4005277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2 - CONSTRUCCIÓN TALLER DE SERVICIOS MECÁNICOS EN LA CAASD, MUNICIPIO SANTO DOMINGO NORTE, PROVINCIA SANTO DOMINGO."/>
    <s v="50 - CRÉDITO INTERNO"/>
    <n v="16698"/>
    <s v="32 - SANTO DOMINGO"/>
    <n v="7968712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50 - CRÉDITO INTERNO"/>
    <n v="16670"/>
    <s v="32 - SANTO DOMINGO"/>
    <n v="368075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2 - FORTALECIMIENTO REDES DEL ALCANTARILLADO SANITARIO EN 5 SECTORES DEL DISTRITO NACIONAL Y LA PROVINCIA SANTO DOMINGO"/>
    <s v="10 - FONDO GENERAL"/>
    <n v="16648"/>
    <s v="01 - DISTRITO NACIONAL"/>
    <n v="3802280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4 - REHABILITACIÓN PLANTAS DE TRATAMIENTO DE AGUAS RESIDUALES VISTA BELLA, HAINAMOSA Y PRADOS DE SAN LUIS, PROVINCIA DE SANTO DOMINGO"/>
    <s v="10 - FONDO GENERAL"/>
    <n v="14783"/>
    <s v="32 - SANTO DOMINGO"/>
    <n v="4359299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10 - FONDO GENERAL"/>
    <n v="14075"/>
    <s v="32 - SANTO DOMINGO"/>
    <n v="6860087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7 - CONSTRUCCIÓN SISTEMA DE SANEAMIENTO CAÑADAS LOS PERALEJOS Y JICACO Y  RELOCALIZACION DE VIVIENDAS, DIST. NACIONAL Y  LOS ALCARRIZOS"/>
    <s v="10 - FONDO GENERAL"/>
    <n v="14801"/>
    <s v="32 - SANTO DOMINGO"/>
    <n v="50653937"/>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5 - REHABILITACIÓN PLANTA DE TRATAMIENTO DE AGUAS RESIDUALES INVI-LA VIRGEN, MUNICIPIO SANTO DOMINGO NORTE. PROV. SANTO DOMINGO"/>
    <s v="10 - FONDO GENERAL"/>
    <n v="16647"/>
    <s v="32 - SANTO DOMINGO"/>
    <n v="151617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10 - FONDO GENERAL"/>
    <n v="15126"/>
    <s v="01 - DISTRITO NACIONAL"/>
    <n v="869255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0 - FORTALECIMIENTO DE LAS REDES DEL ALCANTARILLADO SANITARIO EN 10 SECTORES DEL DISTRITO NACIONAL"/>
    <s v="50 - CRÉDITO INTERNO"/>
    <n v="16315"/>
    <s v="01 - DISTRITO NACIONAL"/>
    <n v="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DE SANEAMIENTO CAÑADA GIRASOLES, DISTRITO NACIONAL"/>
    <s v="10 - FONDO GENERAL"/>
    <n v="14799"/>
    <s v="01 - DISTRITO NACIONAL"/>
    <n v="7384266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8 - AMPLIACIÓN DE LA COBERTURA DEL ALCANTARILLADO SANITARIO EN 5 SECTORES DEL DISTRITO NACIONAL"/>
    <s v="10 - FONDO GENERAL"/>
    <n v="14408"/>
    <s v="01 - DISTRITO NACIONAL"/>
    <n v="8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10 - FONDO GENERAL"/>
    <n v="14151"/>
    <s v="32 - SANTO DOMINGO"/>
    <n v="166296442"/>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3 - CONSTRUCCIÓN SISTEMA DE SANEAMIENTO CAÑADA MARAÑON, MUNICIPIO SANTO DOMINGO NORTE"/>
    <s v="50 - CRÉDITO INTERNO"/>
    <n v="14780"/>
    <s v="32 - SANTO DOMINGO"/>
    <n v="114942128"/>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SANEAMIENTO CAÑADAS VILLA EMILIA Y ALTOS DE SABANA PERDIDA, STO. DGO. NORTE, PROV. SANTO DOMINGO"/>
    <s v="10 - FONDO GENERAL"/>
    <n v="14757"/>
    <s v="32 - SANTO DOMINGO"/>
    <n v="10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AMPLIACIÓN DE LA COBERTURA DEL ALCANTARILLADO SANITARIO EN 5 SECTORES DE LOS MUNICIPIOS STO. DGO ESTE Y NORTE, PROV. SANTO DOMINGO"/>
    <s v="10 - FONDO GENERAL"/>
    <n v="14409"/>
    <s v="32 - SANTO DOMINGO"/>
    <n v="6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9 - AMPLIACIÓN DE LA MICRORED DE ABASTECIMIENTO DE AGUA POTABLE PARA EL BARRIO LA UREÑA, SANTO DOMINGO ESTE, PROVINCIA SANTO DOMINGO"/>
    <s v="10 - FONDO GENERAL"/>
    <n v="14448"/>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10 - FONDO GENERAL"/>
    <n v="14452"/>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6 - MEJORAMIENTO DEL SERVICIO DE DISTRIBUCION DE AGUA  POTABLE A TRAVES DE CAMIONES CISTERNA EN EL GRAN SANTO DOMINGO"/>
    <s v="10 - FONDO GENERAL"/>
    <n v="15023"/>
    <s v="32 - SANTO DOMINGO"/>
    <n v="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50 - CRÉDITO INTERNO"/>
    <n v="6810"/>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50 - CRÉDITO INTERNO"/>
    <n v="16667"/>
    <s v="32 - SANTO DOMINGO"/>
    <n v="43232622"/>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4 - AMPLIACIÓN DEL SERVICIO DE ABASTECIMIENTO DE AGUA POTABLE EN 11 SECTORES DE LOS ALCARRIZOS Y PANTOJA, PROVINCIA SANTO DOMINGO"/>
    <s v="50 - CRÉDITO INTERNO"/>
    <n v="16368"/>
    <s v="32 - SANTO DOMINGO"/>
    <n v="16058079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10 - FONDO GENERAL"/>
    <n v="16862"/>
    <s v="01 - DISTRITO NACIONAL"/>
    <n v="20498287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1 - AMPLIACIÓN  SERVICIO DE AGUA POTABLE EN EL MUNICIPIO SANTO DOMINGO OESTE,PROVINCIA SANTO DOMINGO"/>
    <s v="10 - FONDO GENERAL"/>
    <n v="14411"/>
    <s v="32 - SANTO DOMINGO"/>
    <n v="9613665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0 - FORTALECIMIENTO RED DE ABASTECIMIENTO DE AGUA POTABLE PARA 9 SECTORES DEL DISTRITO NACIONAL."/>
    <s v="50 - CRÉDITO INTERNO"/>
    <n v="16654"/>
    <s v="01 - DISTRITO NACIONAL"/>
    <n v="5087501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10 - FONDO GENERAL"/>
    <n v="14534"/>
    <s v="32 - SANTO DOMINGO"/>
    <n v="41537031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60 - CREDITO EXTERNO"/>
    <n v="14534"/>
    <s v="32 - SANTO DOMINGO"/>
    <n v="782564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1 - AMPLIACIÓN DE LA MICRORED DE ABASTECIMIENTO DE AGUA POTABLE PARA EL SECTOR CANCINO ADENTRO, SANTO DOMINGO ESTE,PROV. SANTO DOMINGO"/>
    <s v="10 - FONDO GENERAL"/>
    <n v="14449"/>
    <s v="32 - SANTO DOMINGO"/>
    <n v="3209092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50 - CRÉDITO INTERNO"/>
    <n v="14946"/>
    <s v="32 - SANTO DOMINGO"/>
    <n v="455772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5 - AMPLIACIÓN  ACUEDUCTO DISTRITO MUNICIPAL  LA GUAYIGA, MUNICIPIO PEDRO BRAND, PROVINCIA STO. DGO."/>
    <s v="10 - FONDO GENERAL"/>
    <n v="14758"/>
    <s v="32 - SANTO DOMINGO"/>
    <n v="1672222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9 - CONSTRUCCIÓN ACUEDUCTO MULTIPLE LA CUABA MUNICIPIO PEDRO BRAND , PROVINCIA SANTO DOMINGO"/>
    <s v="10 - FONDO GENERAL"/>
    <n v="14931"/>
    <s v="32 - SANTO DOMINGO"/>
    <n v="781964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50 - CRÉDITO INTERNO"/>
    <n v="16665"/>
    <s v="32 - SANTO DOMINGO"/>
    <n v="32689453"/>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10 - FONDO GENERAL"/>
    <n v="14939"/>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50 - CRÉDITO INTERNO"/>
    <n v="14410"/>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3 - AMPLIACIÓN DE LA RED DE ABASTECIMIENTO DE AGUA POTABLE PARA EL MUNICIPIO SANTO DOMINGO NORTE,PROVINCIA SANTO DOMINGO"/>
    <s v="10 - FONDO GENERAL"/>
    <n v="14450"/>
    <s v="32 - SANTO DOMINGO"/>
    <n v="845034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50 - CRÉDITO INTERNO"/>
    <n v="14412"/>
    <s v="32 - SANTO DOMINGO"/>
    <n v="5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0 - MEJORAMIENTO DE LOS SISTEMAS DE MEDICIÓN DE AGUA POTABLE EN LOS SECTORES NACO, PIANTINI, SERRALLES Y PARAÍSO, DISTRITO NACIONAL"/>
    <s v="10 - FONDO GENERAL"/>
    <n v="14944"/>
    <s v="01 - DISTRITO NACIONAL"/>
    <n v="1831170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1 - REPARACIÓN DE LOS DEPÓSITOS REGULADORES DE AGUA POTABLE EN EL GRAN SANTO DOMINGO."/>
    <s v="10 - FONDO GENERAL"/>
    <n v="14709"/>
    <s v="32 - SANTO DOMINGO"/>
    <n v="15338544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3 - FORTALECIMIENTO RED DE ABASTECIMIENTO DE AGUA POTABLE PARA 20 SECTORES DE SANTO DOMINGO ESTE."/>
    <s v="10 - FONDO GENERAL"/>
    <n v="16314"/>
    <s v="32 - SANTO DOMINGO"/>
    <n v="3153065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4 - HABILITACIÓN DEL SISTEMA DE PRODUCCIÓN DE AGUA POTABLE LECHERÍA, SECTOR MANOGUAYABO, MUNICIPIO SANTO DOMINGO OESTE ,PROV. SANTO DGO."/>
    <s v="10 - FONDO GENERAL"/>
    <n v="14746"/>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7 - MEJORAMIENTO REDES AGUA POTABLE EN EL DISTRITO NACIONAL, REGION OZAMA"/>
    <s v="50 - CRÉDITO INTERNO"/>
    <n v="14414"/>
    <s v="01 - DISTRITO NACIONAL"/>
    <n v="12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50 - CRÉDITO INTERNO"/>
    <n v="14074"/>
    <s v="32 - SANTO DOMINGO"/>
    <n v="1000000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1 - CONSTRUCCIÓN REDES A LOS SECTORES ROMANA DEL OESTE Y EL DISTRITO MUNICIPAL CALETA, MUNICIPIO LA ROMANA."/>
    <s v="10 - FONDO GENERAL"/>
    <n v="16923"/>
    <s v="12 - LA ROMANA"/>
    <n v="76500000"/>
    <n v="0"/>
  </r>
  <r>
    <s v="2025"/>
    <x v="3"/>
    <x v="0"/>
    <x v="1"/>
    <x v="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2 - INFRAESTRUCTURA"/>
    <s v="N"/>
    <s v="00 - N/A"/>
    <s v="30 - FONDOS PROPIOS"/>
    <s v="(blank)"/>
    <s v="99 - MULTIPROVINCIAL"/>
    <n v="32272470619"/>
    <n v="0"/>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N"/>
    <s v="00 - N/A"/>
    <s v="10 - FONDO GENERAL"/>
    <s v="(blank)"/>
    <s v="28 - MONSENOR NOUEL"/>
    <n v="54825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10 - FONDO GENERAL"/>
    <s v="(blank)"/>
    <s v="99 - MULTIPROVINCIAL"/>
    <n v="102353139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50 - CRÉDITO INTERNO"/>
    <s v="(blank)"/>
    <s v="99 - MULTIPROVINCIAL"/>
    <n v="23087935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60 - CREDITO EXTERNO"/>
    <s v="(blank)"/>
    <s v="99 - MULTIPROVINCIAL"/>
    <n v="140376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10 - FONDO GENERAL"/>
    <n v="13913"/>
    <s v="05 - DAJABON"/>
    <n v="4433542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70 - DONACION EXTERNA"/>
    <n v="13913"/>
    <s v="05 - DAJABON"/>
    <n v="4419985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5 - CONSTRUCCIÓN ALCANTARILLADO SANITARIO EL CORBANO, MUNICIPIO SAN JUAN DE LA MAGUANA, PROVINCIA SAN JUAN"/>
    <s v="50 - CRÉDITO INTERNO"/>
    <n v="16764"/>
    <s v="22 - SAN JUAN"/>
    <n v="8115868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5 - REHABILITACIÓN PLANTA DE TRATAMIENTO DE AGUAS RESIDUALES ALCANTARILLADO SANITARIO DE COMENDADOR"/>
    <s v="50 - CRÉDITO INTERNO"/>
    <n v="14549"/>
    <s v="07 - ELIAS PINA"/>
    <n v="1403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4 - REHABILITACIÓN Y AMPLIACION ALCANTARILLADO SANITARIO DE MONTE CRISTI (2DA. ETAPA), PROVINCIA MONTE CRISTI"/>
    <s v="50 - CRÉDITO INTERNO"/>
    <n v="12198"/>
    <s v="15 - MONTE CRISTI"/>
    <n v="13767088"/>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MEJORAMIENTO ALCANTARILLADO SANITARIO,  PROVINCIA HATO MAYOR"/>
    <s v="50 - CRÉDITO INTERNO"/>
    <n v="14503"/>
    <s v="30 - HATO MAYOR"/>
    <n v="98024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8 - CONSTRUCCIÓN SISTEMA DE SANEAMIENTO  DEL MUNICIPIO DE BOCA CHICA, PROVINCIA SANTO DOMINGO."/>
    <s v="60 - CREDITO EXTERNO"/>
    <n v="15143"/>
    <s v="32 - SANTO DOMINGO"/>
    <n v="1388420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7 - AMPLIACIÓN ALCANTARILLADO SANITARIO EN LOS SECTORES EL MILLÓN, AV. CIRCUNVALACIÓN Y EL PANCHITO, PROVINCIA SAMANA"/>
    <s v="50 - CRÉDITO INTERNO"/>
    <n v="14733"/>
    <s v="20 - SAMANA"/>
    <n v="2061413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3 - CONSTRUCCIÓN ALCANTARILLADO PLUVIAL  VILLA MARIA  MUNICIPIO SANTIAGO  DE LOS CABALLEROS, PROVINCIA SANTIAGO"/>
    <s v="50 - CRÉDITO INTERNO"/>
    <n v="16747"/>
    <s v="25 - SANTIAGO"/>
    <n v="116152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4 - CONSTRUCCIÓN  ALCANTARILLADO PLUVIAL ANTIGUA CALLE 20, PROVINCIA SAN PEDRO DE MACORIS"/>
    <s v="50 - CRÉDITO INTERNO"/>
    <n v="14991"/>
    <s v="23 - SAN PEDRO DE MACORIS"/>
    <n v="2910621"/>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1 - REHABILITACIÓN PLANTA  TRATAMIENTO AGUAS RESIDUALES, DISTRITO MUNICIPAL LA PEÑA, PROVINCIA DUARTE."/>
    <s v="50 - CRÉDITO INTERNO"/>
    <n v="14811"/>
    <s v="06 - DUARTE"/>
    <n v="327502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CONSTRUCCIÓN SISTEMA DE SANEAMIENTO ARROYO GURABO Y SU ENTORNO, MUNICIPIO SANTIAGO DE LOS CABALLEROS,  PROVINCIA SANTIAGO."/>
    <s v="10 - FONDO GENERAL"/>
    <n v="14621"/>
    <s v="25 - SANTIAGO"/>
    <n v="390693084"/>
    <n v="113458401.7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REHABILITACIÓN PLANTA DEPURADORA DE AGUAS RESIDUALES ALCANTARILLADO SANITARIO GUAYMATE, PROVINCIA LA ROMANA."/>
    <s v="50 - CRÉDITO INTERNO"/>
    <n v="14803"/>
    <s v="12 - LA ROMANA"/>
    <n v="6998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92 - CONSTRUCCIÓN DE ALCANTARILLADO SANITARIO LICEY AL MEDIO - LAS PALOMAS ARRIBA, MUNICIPIO LICEY AL MEDIO, PROVINCIA SANTIAGO"/>
    <s v="50 - CRÉDITO INTERNO"/>
    <n v="15399"/>
    <s v="25 - SANTIAGO"/>
    <n v="14679945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10 - FONDO GENERAL"/>
    <n v="14662"/>
    <s v="27 - VALVERDE"/>
    <n v="197511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50 - CRÉDITO INTERNO"/>
    <n v="14662"/>
    <s v="27 - VALVERDE"/>
    <n v="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30 - CONSTRUCCIÓN DE REDES DE ABASTECIMIENTO DE AGUA POTABLE Y RECOLECCION DE AGUAS RESIDUALES EN EL CENTRO DE PROMOCIÓN DE SALUD INTEGRAL Y ESTANCIA INFANTIL EN EL MUNICIPIO SAN JUAN DE LA MAGUANA, PROVINCIA SAN JUAN"/>
    <s v="50 - CRÉDITO INTERNO"/>
    <n v="16653"/>
    <s v="22 - SAN JUAN"/>
    <n v="543007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COLECTORAS PLUVIALES SECTORES MARÍA TRINIDAD SÁNCHEZ Y SIMÓN BOLÍVAR. PROVINCIA SAN CRISTÓBAL"/>
    <s v="50 - CRÉDITO INTERNO"/>
    <n v="14687"/>
    <s v="21 - SAN CRISTOBAL"/>
    <n v="21665995"/>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CONSTRUCCIÓN ALCANTARILLADO SANITARIO DE SABANA DE LA MAR, PROVINCIA HATO MAYOR"/>
    <s v="50 - CRÉDITO INTERNO"/>
    <n v="14505"/>
    <s v="30 - HATO MAYOR"/>
    <n v="19227958"/>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REHABILITACIÓN PLANTA DE TRATAMIENTO DE AGUAS RESIDUALES DEL ALCANTARILLADO SANITARIO REPARTO YUNA, SECTOR PALMARITO, BONAO, MONSEÑOR"/>
    <s v="50 - CRÉDITO INTERNO"/>
    <n v="14515"/>
    <s v="28 - MONSENOR NOUEL"/>
    <n v="2326069"/>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10 - FONDO GENERAL"/>
    <n v="14646"/>
    <s v="23 - SAN PEDRO DE MACORIS"/>
    <n v="6083117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50 - CRÉDITO INTERNO"/>
    <n v="14646"/>
    <s v="23 - SAN PEDRO DE MACORIS"/>
    <n v="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8 - MEJORAMIENTO COLECTOR DEL ALCANTARILLADO SANITARIO DE SANTA BÁRBARA, PROVINCIA SAMANA"/>
    <s v="50 - CRÉDITO INTERNO"/>
    <n v="14519"/>
    <s v="20 - SAMANA"/>
    <n v="3480123"/>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10 - FONDO GENERAL"/>
    <n v="14647"/>
    <s v="06 - DUARTE"/>
    <n v="8649652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50 - CRÉDITO INTERNO"/>
    <n v="14647"/>
    <s v="06 - DUARTE"/>
    <n v="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REHABILITACIÓN ALCANTARILLADO SANITARIO DE BANI, PROVINCIA PERAVIA"/>
    <s v="50 - CRÉDITO INTERNO"/>
    <n v="14140"/>
    <s v="17 - PERAVIA"/>
    <n v="126853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MEJORAMIENTO ALCANTARILLADO SANITARIO LAS MATAS DE FARFAN, PROVINCIA SAN JUAN"/>
    <s v="50 - CRÉDITO INTERNO"/>
    <n v="14551"/>
    <s v="22 - SAN JUAN"/>
    <n v="6517742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CONSTRUCCIÓN ALCANTARILLADO SANITARIO DE TENARES, PROVINCIA HERMANAS MIRABAL."/>
    <s v="50 - CRÉDITO INTERNO"/>
    <n v="15082"/>
    <s v="19 - HERMANAS MIRA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10 - FONDO GENERAL"/>
    <n v="15095"/>
    <s v="20 - SAMANA"/>
    <n v="7710467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50 - CRÉDITO INTERNO"/>
    <n v="15095"/>
    <s v="20 - SAMAN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9 - REHABILITACIÓN DEPOSITO METALICO, ACUEDUCTO PIMENTEL, PROVINCIA DUARTE"/>
    <s v="50 - CRÉDITO INTERNO"/>
    <n v="14553"/>
    <s v="06 - DUARTE"/>
    <n v="147255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MEJORAMIENTO  ACUEDUCTO PEDERNALES, PROVINCIA PEDERNALES"/>
    <s v="50 - CRÉDITO INTERNO"/>
    <n v="14444"/>
    <s v="16 - PEDERNALES"/>
    <n v="172597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10 - FONDO GENERAL"/>
    <n v="14765"/>
    <s v="02 - AZUA"/>
    <n v="449977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6 - AMPLIACIÓN ACUEDUCTO SAN JOSE DE OCOA - SABANA LARGA, PROVINCIA SAN JOSE DE OCOA"/>
    <s v="50 - CRÉDITO INTERNO"/>
    <n v="13905"/>
    <s v="31 - SAN JOSE DE OCOA"/>
    <n v="597543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6 - AMPLIACIÓN ACUEDUCTO MÚLTIPLE COMENDADOR-EL LLANO-GUANITO, PROVINCIA ELÍAS PIÑA"/>
    <s v="10 - FONDO GENERAL"/>
    <n v="16774"/>
    <s v="07 - ELIAS PINA"/>
    <n v="8905879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3 - AMPLIACIÓN ACUEDUCTO MÚLTIPLE SABANA IGLESIA-BAITOA-TAVERAS PROVINCIA SANTIAGO"/>
    <s v="10 - FONDO GENERAL"/>
    <n v="14660"/>
    <s v="25 - SANTIAGO"/>
    <n v="500363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8 - MEJORAMIENTO DE AGUAS POTABLE Y RESIDUALES EN LOS MUNICIPIOS   MOCA Y GASPAR HERNANDEZ, PROVINCIA ESPAILLAT, R.D."/>
    <s v="60 - CREDITO EXTERNO"/>
    <n v="14498"/>
    <s v="09 - ESPAILLAT"/>
    <n v="3786600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5 - AMPLIACIÓN ACUEDUCTO DE COTUÍ, RED BARRIO LIBERTAD, PROVINCIA SÁNCHEZ RAMÍREZ"/>
    <s v="50 - CRÉDITO INTERNO"/>
    <n v="14521"/>
    <s v="24 - SANCHEZ RAMIREZ"/>
    <n v="489553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4 - AMPLIACIÓN ACUEDUCTO MÚLTIPLE SABANA IGLESIA, PROVINCIA SANTIAGO."/>
    <s v="50 - CRÉDITO INTERNO"/>
    <n v="16763"/>
    <s v="25 - SANTIAGO"/>
    <n v="913578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9 - CONSTRUCCIÓN ACUEDUCTO  JICOME, PROVINCIA VALVERDE"/>
    <s v="50 - CRÉDITO INTERNO"/>
    <n v="16650"/>
    <s v="27 - VALVERDE"/>
    <n v="164921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10 - FONDO GENERAL"/>
    <n v="14659"/>
    <s v="21 - SAN CRISTOBAL"/>
    <n v="5906905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50 - CRÉDITO INTERNO"/>
    <n v="14659"/>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MEJORAMIENTO ACUEDUCTO MÚLTIPLE  MUNICIPIO SAN FRANCISCO DE MACORÍS,  PROVINCIA DUARTE"/>
    <s v="10 - FONDO GENERAL"/>
    <n v="16695"/>
    <s v="06 - DUARTE"/>
    <n v="1855751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AMPLIACIÓN ACUEDUCTO DE CARLOS PINTO-LOS BOTADOS-HAINA, PROVINCIA SAN CRISTOBAL"/>
    <s v="50 - CRÉDITO INTERNO"/>
    <n v="14767"/>
    <s v="21 - SAN CRISTOBAL"/>
    <n v="3053309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4 - AMPLIACIÓN ACUEDUCTO MÚLTIPLE MUNICIPIOS MONCION-SABANETA ZONA ESTE, PROVINCIA SANTIAGO RODRIGUEZ"/>
    <s v="50 - CRÉDITO INTERNO"/>
    <n v="15412"/>
    <s v="26 - SANTIAGO RODRIGUEZ"/>
    <n v="151798307"/>
    <n v="36205399.189999998"/>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AMPLIACIÓN ACUEDUCTO SAN JOSE DE LAS MATAS (SAJOMA), PROVINCIA SANTIAGO"/>
    <s v="50 - CRÉDITO INTERNO"/>
    <n v="16756"/>
    <s v="25 - SANTIAGO"/>
    <n v="92217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9 - CONSTRUCCIÓN ACUEDUCTO MULTIPLE JUANA VICENTA     PROVINCIA SAMANA"/>
    <s v="50 - CRÉDITO INTERNO"/>
    <n v="14141"/>
    <s v="20 - SAMANA"/>
    <n v="3180059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7 - AMPLIACIÓN REDES ACUEDUCTO SABANA DE LA MAR, PROVINCIA HATO MAYOR"/>
    <s v="50 - CRÉDITO INTERNO"/>
    <n v="14529"/>
    <s v="30 - HATO MAYOR"/>
    <n v="534350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0 - CONSTRUCCIÓN ACUEDUCTO ZONA ALTA DE BARAHONA, PROVICIA BARAHONA"/>
    <s v="50 - CRÉDITO INTERNO"/>
    <n v="14554"/>
    <s v="04 - BARAHONA"/>
    <n v="485808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4 - AMPLIACIÓN ACUEDUCTO MÚLTIPLE PERALVILLO-LA PLACETA, MONTE PLATA, PROVINCIA MONTE PLATA"/>
    <s v="50 - CRÉDITO INTERNO"/>
    <n v="14658"/>
    <s v="29 - MONTE PLATA"/>
    <n v="146197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1 - MEJORAMIENTO DE ACUEDUCTO EN LOS SECTORES EL POMIER,HATO DAMA, MANUEL VILLEGAS, SANTA MARÍA Y MATA PALOMA, PROVINCIA SAN CRISTOBAL"/>
    <s v="10 - FONDO GENERAL"/>
    <n v="14689"/>
    <s v="21 - SAN CRISTOBAL"/>
    <n v="3200229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7 - REHABILITACIÓN Y AMPLIACION ACUEDUCTO MÚLTIPLE LOS PATOS-ENRIQUILLO-OVIEDO    PROVINCIAS BARAHONA-PEDERNALES"/>
    <s v="50 - CRÉDITO INTERNO"/>
    <n v="14142"/>
    <s v="16 - PEDERNALES"/>
    <n v="566718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MEJORAMIENTO PLANTA POTABILIZADORA ACUEDUCTO  MÚLTIPLE EL POZO - LOS LIMONES, PROVINCIA MARÍA TRINIDAD SÁNCHEZ"/>
    <s v="50 - CRÉDITO INTERNO"/>
    <n v="14518"/>
    <s v="14 - MARIA TRINIDAD SANCHEZ"/>
    <n v="3075011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8 - CONSTRUCCIÓN ACUEDUCTO LA HORCA - LOS AMACEYES, EXTENSION ALINO, MUNICIPIO LAS MATA DE SANTA CRUZ, PROVINCIA MONTE CRISTI"/>
    <s v="50 - CRÉDITO INTERNO"/>
    <n v="14728"/>
    <s v="15 - MONTE CRISTI"/>
    <n v="16043617"/>
    <n v="3418391.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10 - FONDO GENERAL"/>
    <n v="15090"/>
    <s v="21 - SAN CRISTOBAL"/>
    <n v="6150103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50 - CRÉDITO INTERNO"/>
    <n v="15090"/>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2 - MEJORAMIENTO ACUEDUCTO EN LA COMUNIDAD EL LIMON JIMANI, PROVINCIA INDEPENDENCIA"/>
    <s v="50 - CRÉDITO INTERNO"/>
    <n v="14572"/>
    <s v="10 - INDEPENDENCIA"/>
    <n v="777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8 - AMPLIACIÓN RED DE DISTRIBUCIÓN ACUEDUCTO DE CONSUELO, PROVINCIA SAN PEDRO DE MACORIS"/>
    <s v="50 - CRÉDITO INTERNO"/>
    <n v="14530"/>
    <s v="23 - SAN PEDRO DE MACORIS"/>
    <n v="2129425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7 - CONSTRUCCIÓN ACUEDUCTO KM5, PROVINCIA MONTE PLATA"/>
    <s v="50 - CRÉDITO INTERNO"/>
    <n v="14550"/>
    <s v="29 - MONTE PLATA"/>
    <n v="734270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AMPLIACIÓN ACUEDUCTO MULTIPLE PERAVIA, EXTENSION A VILLA GUERA, PROVINCIA PERAVIA"/>
    <s v="50 - CRÉDITO INTERNO"/>
    <n v="16074"/>
    <s v="17 - PERAVIA"/>
    <n v="755656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8 - AMPLIACIÓN REDES DE DISTRIBUCIÓN DE AGUA POTABLE DEL BARRIO MOSCÚ, PROVINCIA SAN CRISTOBAL."/>
    <s v="50 - CRÉDITO INTERNO"/>
    <n v="14685"/>
    <s v="21 - SAN CRISTOBAL"/>
    <n v="1264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50 - CRÉDITO INTERNO"/>
    <n v="14608"/>
    <s v="04 - BARAHONA"/>
    <n v="350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0 - MEJORAMIENTO  ACUEDUCTO DE EL VALLE,  PROVINCIA HATO MAYOR"/>
    <s v="50 - CRÉDITO INTERNO"/>
    <n v="14533"/>
    <s v="02 - AZUA"/>
    <n v="1730947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1 - RECONSTRUCCIÓN LINEA DE IMPULSION  DE AGUA POTABLE EN EL ACUEDUCTO DEL MUNICIPIO JUAN DE HERRERA, PROVINCIA SAN JUAN"/>
    <s v="50 - CRÉDITO INTERNO"/>
    <n v="14581"/>
    <s v="22 - SAN JUAN"/>
    <n v="601245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4 - AMPLIACIÓN ACUEDUCTO MÚLTIPLE MAJAGUAL, PROVINCIA MONTE PLATA"/>
    <s v="50 - CRÉDITO INTERNO"/>
    <n v="14667"/>
    <s v="29 - MONTE PLATA"/>
    <n v="288934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3 - AMPLIACIÓN  ACUEDUCTO  SECTORES EL CORBANO-LOS MILITARES, PROV. SAN JUAN"/>
    <s v="50 - CRÉDITO INTERNO"/>
    <n v="14475"/>
    <s v="22 - SAN JUAN"/>
    <n v="3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0 - CONSTRUCCIÓN  ACUEDUCTO CAÑADA CIMARRONA, PROVINCIA AZUA"/>
    <s v="50 - CRÉDITO INTERNO"/>
    <n v="14501"/>
    <s v="02 - AZUA"/>
    <n v="63337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8 - AMPLIACIÓN ACUEDUCTO MUNICIPIO DE NAGUA, PROVINCIA MARÍA TRINIDAD SANCHEZ"/>
    <s v="10 - FONDO GENERAL"/>
    <n v="14984"/>
    <s v="14 - MARIA TRINIDAD SANCHEZ"/>
    <n v="27604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6 - AMPLIACIÓN ACUEDUCTO EL ZUMBÓN-CALLE BONITA-LOS RAMIREZ, PROVINCIA SAN -CRISTOBAL."/>
    <s v="50 - CRÉDITO INTERNO"/>
    <n v="14683"/>
    <s v="21 - SAN CRISTOBAL"/>
    <n v="1040767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ISTRIBUCIÓN ACUEDUCTO LOS PRADOS I Y II, HIGUEY, PROVINCIA LA ALTAGRACIA"/>
    <s v="50 - CRÉDITO INTERNO"/>
    <n v="14472"/>
    <s v="11 - LA ALTAGRACIA"/>
    <n v="164824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2 - AMPLIACIÓN DE REDES DE DISTRIBUCIÓN DEL ACUEDUCTO HACIA LA ZONA SUR DEL MUNICIPIO SAN PEDRO DE MACORÍS."/>
    <s v="50 - CRÉDITO INTERNO"/>
    <n v="15091"/>
    <s v="23 - SAN PEDRO DE MACORIS"/>
    <n v="534207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8 - REHABILITACIÓN PLANTA POTABILIZADORA, ACUEDUCTO MONTE PLATA, PROVINCIA MONTE PLATA"/>
    <s v="50 - CRÉDITO INTERNO"/>
    <n v="14630"/>
    <s v="29 - MONTE PLATA"/>
    <n v="47128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0 - AMPLIACIÓN  DE REDES DE AGUA POTABLE EN EL ACUEDUCTO DE ESPERANZA,PROVINCIA VALVERDE"/>
    <s v="50 - CRÉDITO INTERNO"/>
    <n v="14580"/>
    <s v="27 - VALVERDE"/>
    <n v="214900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0 - REHABILITACIÓN DEPÓSITO REGULADOR METÁLICO ACUEDUCTO EL SEIBO"/>
    <s v="50 - CRÉDITO INTERNO"/>
    <n v="14511"/>
    <s v="08 - EL SEIBO"/>
    <n v="1717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2 - AMPLIACIÓN ACUEDUCTO DE SAN FRANCISCO DE MACORIS, RED DISTRIBUCION SECTORES, PRIMAVERAL, COLINAS NORTE, MADEJA , PROV. DUARTE"/>
    <s v="50 - CRÉDITO INTERNO"/>
    <n v="14751"/>
    <s v="06 - DUARTE"/>
    <n v="129312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1 - AMPLIACIÓN DEL ACUEDUCTO EL CARRIL LA PARED (CAMPO DE POZOS EL CARRIL -LA PARED , ITABO) PROVINCIA  SAN CRISTOBAL"/>
    <s v="10 - FONDO GENERAL"/>
    <n v="14655"/>
    <s v="21 - SAN CRISTOBAL"/>
    <n v="4297401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10 - FONDO GENERAL"/>
    <n v="14766"/>
    <s v="05 - DAJABON"/>
    <n v="48986079"/>
    <n v="12600883.26000000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50 - CRÉDITO INTERNO"/>
    <n v="14766"/>
    <s v="05 - DAJABON"/>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50 - CRÉDITO INTERNO"/>
    <n v="14654"/>
    <s v="21 - SAN CRISTOBAL"/>
    <n v="21336969"/>
    <n v="14846632.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6 - MEJORAMIENTO  ACUEDUCTO MONTE PLATA, PROVINCIA MONTE PLATA"/>
    <s v="50 - CRÉDITO INTERNO"/>
    <n v="14513"/>
    <s v="29 - MONTE PLATA"/>
    <n v="20176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CONSTRUCCIÓN ACUEDUCTO LAS YAYAS, PROVINCIA AZUA"/>
    <s v="50 - CRÉDITO INTERNO"/>
    <n v="14033"/>
    <s v="02 - AZUA"/>
    <n v="1163373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9 - AMPLIACIÓN REDES DISTRIBUCIÓN ACUEDUCTO COLINAS DON GUILLERMO, VILLA GUERRERO Y VILLA PROGRESO MUNICIPIO Y PROVINCIA EL SEIBO"/>
    <s v="50 - CRÉDITO INTERNO"/>
    <n v="14470"/>
    <s v="08 - EL SEIBO"/>
    <n v="1214952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6 - REHABILITACIÓN DEPOSITO METALICO ACUEDUCTO LA ROMANA, SECTOR VILLA VERDE, PROVINCIA LA ROMANA"/>
    <s v="50 - CRÉDITO INTERNO"/>
    <n v="14548"/>
    <s v="12 - LA ROMANA"/>
    <n v="1219607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ACUEDUCTO MÚLTIPLE BAITOA- TAVERA,  PROVINCIAS SANTIAGO-LA VEGA"/>
    <s v="10 - FONDO GENERAL"/>
    <n v="16761"/>
    <s v="99 - MULTIPROVINCIAL"/>
    <n v="497517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5 - CONSTRUCCIÓN ACUEDUCTO CABO ROJO-PEDERNALES, PROVINCIA PEDERNALES"/>
    <s v="50 - CRÉDITO INTERNO"/>
    <n v="14669"/>
    <s v="16 - PEDERNALES"/>
    <n v="2632211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0 - MEJORAMIENTO ACUEDUCTO SAN CRISTOBAL, SECTOR MADRE VIEJA SUR, PROVINCIA SAN CRISTÓBAL."/>
    <s v="50 - CRÉDITO INTERNO"/>
    <n v="14688"/>
    <s v="21 - SAN CRISTOBAL"/>
    <n v="1408867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5 - AMPLIACIÓN ACUEDUCTO MÚLTIPLE RAMÓN SANTANA, PROVINCIA SAN PEDRO DE MACORIS"/>
    <s v="50 - CRÉDITO INTERNO"/>
    <n v="14562"/>
    <s v="23 - SAN PEDRO DE MACORIS"/>
    <n v="553349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AMPLIACIÓN ACUEDUCTO, MUNICIPIO NAVARRETE, PROVINCIA SANTIAGO"/>
    <s v="10 - FONDO GENERAL"/>
    <n v="14742"/>
    <s v="25 - SANTIAGO"/>
    <n v="6099021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50 - CRÉDITO INTERNO"/>
    <n v="14657"/>
    <s v="29 - MONTE PLATA"/>
    <n v="74009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MEJORAMIENTO ACUEDUCTO LAGUNA DE NISIBON, PROVINCIA LA ALTAGRACIA"/>
    <s v="50 - CRÉDITO INTERNO"/>
    <n v="14476"/>
    <s v="11 - LA ALTAGRACIA"/>
    <n v="811024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8 - REHABILITACIÓN PLANTA POTABILIZADORA ACUEDUCTO SABANA YEGUA  PROVINCIA AZUA"/>
    <s v="50 - CRÉDITO INTERNO"/>
    <n v="14455"/>
    <s v="02 - AZUA"/>
    <n v="2205928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7 - RECONSTRUCCIÓN REDES ACUEDUCTO POSTRER RIO,  PROVINCIA INDEPENDENCIA"/>
    <s v="50 - CRÉDITO INTERNO"/>
    <n v="14479"/>
    <s v="10 - INDEPENDENCIA"/>
    <n v="578960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1 - AMPLIACIÓN REDES DISTRIBUCION, ACUEDUCTO LAS CAYAS, PROVINCIA VALVERDE"/>
    <s v="50 - CRÉDITO INTERNO"/>
    <n v="14571"/>
    <s v="27 - VALVERDE"/>
    <n v="39905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1 - AMPLIACIÓN ACUEDUCTO MÚLTIPLE DE YABONICO, PROVINCIA SAN JUAN"/>
    <s v="50 - CRÉDITO INTERNO"/>
    <n v="14535"/>
    <s v="22 - SAN JUAN"/>
    <n v="1201333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3 - REHABILITACIÓN DEPÓSITO METÁLICO AC MÚLTIPLE DUVERGÉ-LA COLONIA-VENGAN A VER, PROVINCIA INDEPENDENCIA"/>
    <s v="50 - CRÉDITO INTERNO"/>
    <n v="14509"/>
    <s v="10 - INDEPENDENCIA"/>
    <n v="138607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REHABILITACIÓN ACUEDUCTO MÚLTIPLE EL CATEY,  LOS CHICHARRONES,MUNICIPIO DE SANCHEZ,  PROVINCIA SAMANÁ."/>
    <s v="10 - FONDO GENERAL"/>
    <n v="15134"/>
    <s v="20 - SAMANA"/>
    <n v="54270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9 - CONSTRUCCIÓN PLANTA  POTABILIZADORA  ACUEDUCTO LAS CAÑITAS, MUNICIPIO SABANA DE LA MAR, PROVINCIA HATO MAYOR"/>
    <s v="50 - CRÉDITO INTERNO"/>
    <n v="14579"/>
    <s v="30 - HATO MAYOR"/>
    <n v="1725884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ACUEDUCTO EN EL DISTRITO MUNICIPAL DE CAÑAFISTOL,PROVINCIA PERAVIA"/>
    <s v="50 - CRÉDITO INTERNO"/>
    <n v="15096"/>
    <s v="17 - PERAVIA"/>
    <n v="691924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2 - AMPLIACIÓN ACUEDUCTO EN LOS SECTORES CIUDAD DORADA, PLATA BELLA, BARRIO LINDO Y PUERTO RICO, HATO MAYOR,PROVINCIA HATO MAYOR"/>
    <s v="50 - CRÉDITO INTERNO"/>
    <n v="14582"/>
    <s v="30 - HATO MAYOR"/>
    <n v="20101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3 - AMPLIACIÓN DEL ACUEDUCTO DE MICHES A ZONA TURÍSTICA, MUNICIPIO MICHES, PROVINCIA EL SEIBO"/>
    <s v="10 - FONDO GENERAL"/>
    <n v="14583"/>
    <s v="08 - EL SEIBO"/>
    <n v="317238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6 - MEJORAMIENTO ACUEDUCTO DE LAS MATAS DE FARFAN, PROVINCIA SAN JUAN DE LA MAGUANA"/>
    <s v="50 - CRÉDITO INTERNO"/>
    <n v="14629"/>
    <s v="22 - SAN JUAN"/>
    <n v="1665196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4 - HABILITACIÓN ACUEDUCTO EL CÓRBANO, PROVINCIA SAN JUAN"/>
    <s v="50 - CRÉDITO INTERNO"/>
    <n v="14538"/>
    <s v="22 - SAN JUAN"/>
    <n v="1525879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2 - CONSTRUCCIÓN SISTEMA DE ABASTECIMIENTO LOS BARRIOS GUANDULES-LA RAQUETA COMO EXTENSIÓN, PROVINCIA BARAHONA"/>
    <s v="50 - CRÉDITO INTERNO"/>
    <n v="14504"/>
    <s v="04 - BARAHONA"/>
    <n v="1252647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7 - EQUIPAMIENTO CAMPO DE POZOS ACUEDUCTO, PROVINCIA AZUA."/>
    <s v="50 - CRÉDITO INTERNO"/>
    <n v="14816"/>
    <s v="02 - AZUA"/>
    <n v="116233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7 - AMPLIACIÓN ACUEDUCTO EN EL SECTOR MADRE VIEJA NORTE, PROVINCIA SAN CRISTOBAL."/>
    <s v="50 - CRÉDITO INTERNO"/>
    <n v="14684"/>
    <s v="21 - SAN CRISTOBAL"/>
    <n v="2898953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4 - CONSTRUCCIÓN ACUEDUCTO LAS CEJAS-MATANCITAS, PROVINCIA MARIA TRINIDAD SANCHEZ"/>
    <s v="50 - CRÉDITO INTERNO"/>
    <n v="14561"/>
    <s v="14 - MARIA TRINIDAD SANCHEZ"/>
    <n v="2106424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2 - CONSTRUCCIÓN ACUEDUCTO BATEY LA TARANA, PROVINCIA MONTE PLATA"/>
    <s v="50 - CRÉDITO INTERNO"/>
    <n v="14547"/>
    <s v="29 - MONTE PLATA"/>
    <n v="36481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0 - REHABILITACIÓN PLANTA POTABILIZADORA ACUEDUCTO DE HATO MAYOR,PROVINCIA HATO MAYOR"/>
    <s v="50 - CRÉDITO INTERNO"/>
    <n v="14517"/>
    <s v="30 - HATO MAYOR"/>
    <n v="966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HABILITACIÓN SALA PARA IMPLEMENTACIÓN DEL SISTEMA DE ANÁLISIS Y MONITOREO DE ACUEDUCTOS Y ALCANTARILLADO, EN LA SEDE CENTRAL DEL INAPA, DISTRITO NACIONAL"/>
    <s v="50 - CRÉDITO INTERNO"/>
    <n v="15307"/>
    <s v="99 - MULTIPROVINCIAL"/>
    <n v="852460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MEJORAMIENTO OBRA DE CAPTACION RIO LAS CUEVAS, ACUEDUCTO PADRE LAS CASAS, PROVINCIA AZUA(AFECTADO POR TORMENTA LAURA)."/>
    <s v="50 - CRÉDITO INTERNO"/>
    <n v="14443"/>
    <s v="02 - AZUA"/>
    <n v="2542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8 - AMPLIACIÓN RED VILLA OLIMPICA, ACUEDUCTO SAN FRANCISCO DE MACORIS"/>
    <s v="50 - CRÉDITO INTERNO"/>
    <n v="14552"/>
    <s v="06 - DUARTE"/>
    <n v="9121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6 - AMPLIACIÓN PLANTA DE TRATAMIENTO DE AGUA POTABLE ACUEDUCTO VILLA ALTAGRACIA, PROVINCIA SAN CRISTOBAL"/>
    <s v="50 - CRÉDITO INTERNO"/>
    <n v="14810"/>
    <s v="21 - SAN CRISTOBAL"/>
    <n v="175429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3 - CONSTRUCCIÓN  NUEVA OBRA DE TOMA  EN EL ACUEDUCTO LAS TERRENAS, PROVINCIA SAMANÁ"/>
    <s v="50 - CRÉDITO INTERNO"/>
    <n v="14537"/>
    <s v="20 - SAMANA"/>
    <n v="65813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10 - FONDO GENERAL"/>
    <n v="14560"/>
    <s v="21 - SAN CRISTOBAL"/>
    <n v="523231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50 - CRÉDITO INTERNO"/>
    <n v="14560"/>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CAMPO DE POZOS ACUEDUCTO DE AZUA, PROVINCIA AZUA"/>
    <s v="50 - CRÉDITO INTERNO"/>
    <n v="14520"/>
    <s v="02 - AZUA"/>
    <n v="2091578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9 - MEJORAMIENTO ACUEDUCTO EN EL MUNICIPIO SABANA GRANDE DE BOYA, PROV. MONTE PLATA"/>
    <s v="50 - CRÉDITO INTERNO"/>
    <n v="14631"/>
    <s v="29 - MONTE PLATA"/>
    <n v="44335420"/>
    <n v="16818255.4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5 - AMPLIACIÓN ACUEDUCTO MAIMON, LINEA DE ADUCCION PIEDRA BLANCA, MUNICIPIO MONSEÑOR NOUEL, PROVINCIA MONSEÑOR NOUEL"/>
    <s v="50 - CRÉDITO INTERNO"/>
    <n v="14656"/>
    <s v="28 - MONSENOR NOUEL"/>
    <n v="22571885"/>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2 - CONSTRUCCIÓN Y AMPLIACIÓN DE POZOS Y REDES DE DISTRIBUCIÓN EN EL MUNICIPIO DE GASPAR HERNÁNDEZ"/>
    <s v="10 - FONDO GENERAL"/>
    <n v="16879"/>
    <s v="09 - ESPAILLAT"/>
    <n v="42280488"/>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1 - MEJORAMIENTO  DE LOS SISTEMAS DE MEDICION DE AGUA POTABLE EN VARIOS SECTORES DEL MUNICIPIO DE MOCA, PROVINCIA ESPAILLAT"/>
    <s v="10 - FONDO GENERAL"/>
    <n v="16340"/>
    <s v="09 - ESPAILLAT"/>
    <n v="3178589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0 - CONSTRUCCIÓN ACUEDUCTO MÚLTIPLE BARRANCA - LICEY-JAMO-SABANETA-RANCHO VIEJO, PROVINCIA LA VEGA"/>
    <s v="10 - FONDO GENERAL"/>
    <n v="14993"/>
    <s v="13 - LA VEGA"/>
    <n v="164837781"/>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5 - AMPLIACIÓN ACUEDUCTO TIREO, CONSTANZA. PROVINCIA LA VEGA"/>
    <s v="10 - FONDO GENERAL"/>
    <n v="14591"/>
    <s v="13 - LA VEGA"/>
    <n v="2762219"/>
    <n v="0"/>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N"/>
    <s v="00 - N/A"/>
    <s v="30 - FONDOS PROPIOS"/>
    <s v="(blank)"/>
    <s v="25 - SANTIAGO"/>
    <n v="5739494397"/>
    <n v="0"/>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S"/>
    <s v="02 - CONSTRUCCIÓN Y REPOTENCIACIÓN DE 57 SUBESTACIONES EN LA REGIÓN NORTE, R.D"/>
    <s v="60 - CREDITO EXTERNO"/>
    <n v="16736"/>
    <s v="99 - MULTIPROVINCIAL"/>
    <n v="107685603"/>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7 - OBRAS"/>
    <s v="2.7.2 - INFRAESTRUCTURA"/>
    <s v="N"/>
    <s v="00 - N/A"/>
    <s v="10 - FONDO GENERAL"/>
    <s v="(blank)"/>
    <s v="18 - PUERTO PLATA"/>
    <n v="8698002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S"/>
    <s v="27 - AMPLIACIÓN ACUEDUCTO BARRANCÓN MUNICIPIO LUPERÓN,PROVINCIA  PUERTO PLATA"/>
    <s v="10 - FONDO GENERAL"/>
    <n v="15651"/>
    <s v="18 - PUERTO PLATA"/>
    <n v="10850721"/>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7 - AMPLIACIÓN ACUEDUCTO BARRANCÓN MUNICIPIO LUPERÓN,PROVINCIA  PUERTO PLATA"/>
    <s v="10 - FONDO GENERAL"/>
    <n v="15651"/>
    <s v="18 - PUERTO PLATA"/>
    <n v="1627608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1 - AMPLIACIÓN SISTEMA DE DISTRIBUCIÓN DE AGUA POTABLE, EN VARIAS COMUNIDADES DEL MUNICIPIO SAN FELIPE. PUERTO PLATA"/>
    <s v="10 - FONDO GENERAL"/>
    <n v="16205"/>
    <s v="18 - PUERTO PLATA"/>
    <n v="7271688"/>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0 - RECONSTRUCCIÓN  ACUEDUCTO EN EL DISTRITO MUNICIPAL ESTERO HONDO, MUNICIPIO VILLA ISABELA, PROVINCIA PUERTO PLATA"/>
    <s v="10 - FONDO GENERAL"/>
    <n v="14627"/>
    <s v="18 - PUERTO PLATA"/>
    <n v="6376487"/>
    <n v="0"/>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N"/>
    <s v="00 - N/A"/>
    <s v="30 - FONDOS PROPIOS"/>
    <s v="(blank)"/>
    <s v="99 - MULTIPROVINCIAL"/>
    <n v="6387735900"/>
    <n v="0"/>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S"/>
    <s v="02 - CONSTRUCCIÓN  Y REPOTENCIACIÓN DE 46 SUBESTACIONES EN LA REGIÓN ESTE, R.D"/>
    <s v="60 - CREDITO EXTERNO"/>
    <n v="16746"/>
    <s v="99 - MULTIPROVINCIAL"/>
    <n v="17455761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N"/>
    <s v="00 - N/A"/>
    <s v="10 - FONDO GENERAL"/>
    <s v="(blank)"/>
    <s v="32 - SANTO DOMINGO"/>
    <n v="3832917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S"/>
    <s v="02 - CONSTRUCCIÓN ACUEDUCTO ANDRES NORTE, MUNICIPIO BOCA CHICA, PROVINCIA SANTO DOMINGO"/>
    <s v="10 - FONDO GENERAL"/>
    <n v="15951"/>
    <s v="32 - SANTO DOMINGO"/>
    <n v="59250824"/>
    <n v="0"/>
  </r>
  <r>
    <s v="2025"/>
    <x v="3"/>
    <x v="0"/>
    <x v="1"/>
    <x v="6"/>
    <s v="13 - N/A - Empresas públicas no financieras"/>
    <s v="6116 - AUTORIDAD PORTUARIA DOMINICANA"/>
    <s v="0001 - AUTORIDAD PORTUARIA DOMINICANA"/>
    <s v="2 - SERVICIOS ECONÓMICOS"/>
    <s v="2.6 - Transporte"/>
    <s v="2.6.02 - Transporte por agua"/>
    <s v="2.7 - OBRAS"/>
    <s v="2.7.2 - INFRAESTRUCTURA"/>
    <s v="N"/>
    <s v="00 - N/A"/>
    <s v="30 - FONDOS PROPIOS"/>
    <s v="(blank)"/>
    <s v="99 - MULTIPROVINCIAL"/>
    <n v="125042942"/>
    <n v="1225"/>
  </r>
  <r>
    <s v="2025"/>
    <x v="3"/>
    <x v="0"/>
    <x v="1"/>
    <x v="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2 - INFRAESTRUCTURA"/>
    <s v="N"/>
    <s v="00 - N/A"/>
    <s v="30 - FONDOS PROPIOS"/>
    <s v="(blank)"/>
    <s v="99 - MULTIPROVINCIAL"/>
    <n v="5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10 - FONDO GENERAL"/>
    <s v="(blank)"/>
    <s v="99 - MULTIPROVINCIAL"/>
    <n v="150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30 - FONDOS PROPIOS"/>
    <s v="(blank)"/>
    <s v="99 - MULTIPROVINCIAL"/>
    <n v="6206859480"/>
    <n v="0"/>
  </r>
  <r>
    <s v="2025"/>
    <x v="3"/>
    <x v="0"/>
    <x v="1"/>
    <x v="6"/>
    <s v="13 - N/A - Empresas públicas no financieras"/>
    <s v="6120 - PROYECTO LA CRUZ DE MANZANILLO"/>
    <s v="0001 - LA CRUZ DE MANZANILLO"/>
    <s v="2 - SERVICIOS ECONÓMICOS"/>
    <s v="2.2 - Agropecuaria, caza, pesca y silvicultura"/>
    <s v="2.2.01 - Agropecuaria"/>
    <s v="2.7 - OBRAS"/>
    <s v="2.7.2 - INFRAESTRUCTURA"/>
    <s v="N"/>
    <s v="00 - N/A"/>
    <s v="30 - FONDOS PROPIOS"/>
    <s v="(blank)"/>
    <s v="15 - MONTE CRISTI"/>
    <n v="558532"/>
    <n v="0"/>
  </r>
  <r>
    <s v="2025"/>
    <x v="3"/>
    <x v="0"/>
    <x v="1"/>
    <x v="6"/>
    <s v="13 - N/A - Empresas públicas no financieras"/>
    <s v="6129 - EMPRESA ELECTRICA DEL SUR (EDESUR)"/>
    <s v="0001 - EMPRESA ELECTRICA DEL SUR (EDESUR)"/>
    <s v="2 - SERVICIOS ECONÓMICOS"/>
    <s v="2.4 - Energía y combustible"/>
    <s v="2.4.04 - Energía eléctrica de fuentes termoeléctricas"/>
    <s v="2.7 - OBRAS"/>
    <s v="2.7.2 - INFRAESTRUCTURA"/>
    <s v="N"/>
    <s v="00 - N/A"/>
    <s v="30 - FONDOS PROPIOS"/>
    <s v="(blank)"/>
    <s v="99 - MULTIPROVINCIAL"/>
    <n v="1895571151"/>
    <n v="0"/>
  </r>
  <r>
    <s v="2025"/>
    <x v="3"/>
    <x v="0"/>
    <x v="1"/>
    <x v="7"/>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6 - BIENES MUEBLES, INMUEBLES E INTANGIBLES"/>
    <s v="2.6.1 - MOBILIARIO Y EQUIPO"/>
    <s v="N"/>
    <s v="00 - N/A"/>
    <s v="30 - FONDOS PROPIOS"/>
    <s v="(blank)"/>
    <s v="25 - SANTIAGO"/>
    <n v="83679"/>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25 - SANTIAGO"/>
    <n v="3682000"/>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25 - SANTIAGO"/>
    <n v="11127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30 - FONDOS PROPIOS"/>
    <s v="(blank)"/>
    <s v="25 - SANTIAGO"/>
    <n v="12800615"/>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60 - CREDITO EXTERNO"/>
    <s v="(blank)"/>
    <s v="25 - SANTIAGO"/>
    <n v="3408963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25 - SANTIAGO"/>
    <n v="229641"/>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25 - SANTIAGO"/>
    <n v="50325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3 - EQUIPO E INSTRUMENTAL, CIENTÍFICO Y LABORATORIO"/>
    <s v="N"/>
    <s v="00 - N/A"/>
    <s v="60 - CREDITO EXTERNO"/>
    <s v="(blank)"/>
    <s v="25 - SANTIAGO"/>
    <n v="10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4 - VEHÍCULOS Y EQUIPO DE TRANSPORTE, TRACCIÓN Y ELEVACIÓN"/>
    <s v="N"/>
    <s v="00 - N/A"/>
    <s v="30 - FONDOS PROPIOS"/>
    <s v="(blank)"/>
    <s v="25 - SANTIAGO"/>
    <n v="213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30 - FONDOS PROPIOS"/>
    <s v="(blank)"/>
    <s v="25 - SANTIAGO"/>
    <n v="522884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60 - CREDITO EXTERNO"/>
    <s v="(blank)"/>
    <s v="25 - SANTIAGO"/>
    <n v="11926962"/>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30 - FONDOS PROPIOS"/>
    <s v="(blank)"/>
    <s v="25 - SANTIAGO"/>
    <n v="161858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60 - CREDITO EXTERNO"/>
    <s v="(blank)"/>
    <s v="25 - SANTIAGO"/>
    <n v="132982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8 - BIENES INTANGIBLES"/>
    <s v="N"/>
    <s v="00 - N/A"/>
    <s v="60 - CREDITO EXTERNO"/>
    <s v="(blank)"/>
    <s v="25 - SANTIAGO"/>
    <n v="1692655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30 - FONDOS PROPIOS"/>
    <s v="(blank)"/>
    <s v="25 - SANTIAGO"/>
    <n v="35151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60 - CREDITO EXTERNO"/>
    <s v="(blank)"/>
    <s v="25 - SANTIAGO"/>
    <n v="421012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30 - FONDOS PROPIOS"/>
    <s v="(blank)"/>
    <s v="25 - SANTIAGO"/>
    <n v="68647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60 - CREDITO EXTERNO"/>
    <s v="(blank)"/>
    <s v="25 - SANTIAGO"/>
    <n v="13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30 - FONDOS PROPIOS"/>
    <s v="(blank)"/>
    <s v="25 - SANTIAGO"/>
    <n v="14925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60 - CREDITO EXTERNO"/>
    <s v="(blank)"/>
    <s v="25 - SANTIAGO"/>
    <n v="39361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25 - SANTIAGO"/>
    <n v="21450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25 - SANTIAGO"/>
    <n v="266437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25 - SANTIAGO"/>
    <n v="87049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25 - SANTIAGO"/>
    <n v="14658563"/>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6 - EQUIPOS DE DEFENSA Y SEGURIDAD"/>
    <s v="N"/>
    <s v="00 - N/A"/>
    <s v="30 - FONDOS PROPIOS"/>
    <s v="(blank)"/>
    <s v="25 - SANTIAGO"/>
    <n v="13472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1 - OBRAS EN EDIFICACIONES"/>
    <s v="N"/>
    <s v="00 - N/A"/>
    <s v="30 - FONDOS PROPIOS"/>
    <s v="(blank)"/>
    <s v="25 - SANTIAGO"/>
    <n v="14105"/>
    <n v="0"/>
  </r>
  <r>
    <s v="2025"/>
    <x v="3"/>
    <x v="0"/>
    <x v="1"/>
    <x v="7"/>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6 - BIENES MUEBLES, INMUEBLES E INTANGIBLES"/>
    <s v="2.6.1 - MOBILIARIO Y EQUIPO"/>
    <s v="N"/>
    <s v="00 - N/A"/>
    <s v="30 - FONDOS PROPIOS"/>
    <s v="(blank)"/>
    <s v="25 - SANTIAGO"/>
    <n v="159248"/>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30 - FONDOS PROPIOS"/>
    <s v="(blank)"/>
    <s v="25 - SANTIAGO"/>
    <n v="571672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60 - CREDITO EXTERNO"/>
    <s v="(blank)"/>
    <s v="25 - SANTIAGO"/>
    <n v="160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2 - MOBILIARIO Y EQUIPO DE AUDIO, AUDIOVISUAL, RECREATIVO Y EDUCACIONAL"/>
    <s v="N"/>
    <s v="00 - N/A"/>
    <s v="30 - FONDOS PROPIOS"/>
    <s v="(blank)"/>
    <s v="25 - SANTIAGO"/>
    <n v="150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30 - FONDOS PROPIOS"/>
    <s v="(blank)"/>
    <s v="25 - SANTIAGO"/>
    <n v="374025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60 - CREDITO EXTERNO"/>
    <s v="(blank)"/>
    <s v="25 - SANTIAGO"/>
    <n v="48320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30 - FONDOS PROPIOS"/>
    <s v="(blank)"/>
    <s v="25 - SANTIAGO"/>
    <n v="1204177"/>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60 - CREDITO EXTERNO"/>
    <s v="(blank)"/>
    <s v="25 - SANTIAGO"/>
    <n v="534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30 - FONDOS PROPIOS"/>
    <s v="(blank)"/>
    <s v="25 - SANTIAGO"/>
    <n v="697600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60 - CREDITO EXTERNO"/>
    <s v="(blank)"/>
    <s v="25 - SANTIAGO"/>
    <n v="4545875"/>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6 - EQUIPOS DE DEFENSA Y SEGURIDAD"/>
    <s v="N"/>
    <s v="00 - N/A"/>
    <s v="30 - FONDOS PROPIOS"/>
    <s v="(blank)"/>
    <s v="25 - SANTIAGO"/>
    <n v="4793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8 - BIENES INTANGIBLES"/>
    <s v="N"/>
    <s v="00 - N/A"/>
    <s v="30 - FONDOS PROPIOS"/>
    <s v="(blank)"/>
    <s v="25 - SANTIAGO"/>
    <n v="6437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9 - EDIFICIOS, ESTRUCTURAS, TIERRAS, TERRENOS Y OBJETOS DE VALOR"/>
    <s v="N"/>
    <s v="00 - N/A"/>
    <s v="30 - FONDOS PROPIOS"/>
    <s v="(blank)"/>
    <s v="25 - SANTIAGO"/>
    <n v="12283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30 - FONDOS PROPIOS"/>
    <s v="(blank)"/>
    <s v="25 - SANTIAGO"/>
    <n v="26254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60 - CREDITO EXTERNO"/>
    <s v="(blank)"/>
    <s v="25 - SANTIAGO"/>
    <n v="51000000"/>
    <n v="0"/>
  </r>
  <r>
    <s v="2025"/>
    <x v="3"/>
    <x v="0"/>
    <x v="1"/>
    <x v="7"/>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6 - BIENES MUEBLES, INMUEBLES E INTANGIBLES"/>
    <s v="2.6.1 - MOBILIARIO Y EQUIPO"/>
    <s v="N"/>
    <s v="00 - N/A"/>
    <s v="30 - FONDOS PROPIOS"/>
    <s v="(blank)"/>
    <s v="01 - DISTRITO NACIONAL"/>
    <n v="74529"/>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01 - DISTRITO NACIONAL"/>
    <n v="2465159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99 - MULTIPROVINCIAL"/>
    <n v="3197101"/>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1 - DISTRITO NACIONAL"/>
    <n v="3615678"/>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52524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3 - EQUIPO E INSTRUMENTAL, CIENTÍFICO Y LABORATORIO"/>
    <s v="N"/>
    <s v="00 - N/A"/>
    <s v="30 - FONDOS PROPIOS"/>
    <s v="(blank)"/>
    <s v="01 - DISTRITO NACIONAL"/>
    <n v="4919094"/>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01 - DISTRITO NACIONAL"/>
    <n v="1420837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137214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01 - DISTRITO NACIONAL"/>
    <n v="6912563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99 - MULTIPROVINCIAL"/>
    <n v="180945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6 - EQUIPOS DE DEFENSA Y SEGURIDAD"/>
    <s v="N"/>
    <s v="00 - N/A"/>
    <s v="30 - FONDOS PROPIOS"/>
    <s v="(blank)"/>
    <s v="01 - DISTRITO NACIONAL"/>
    <n v="2811291"/>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1 - MOBILIARIO Y EQUIPO"/>
    <s v="N"/>
    <s v="00 - N/A"/>
    <s v="30 - FONDOS PROPIOS"/>
    <s v="(blank)"/>
    <s v="99 - MULTIPROVINCIAL"/>
    <n v="73938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99 - MULTIPROVINCIAL"/>
    <n v="177803"/>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4 - VEHÍCULOS Y EQUIPO DE TRANSPORTE, TRACCIÓN Y ELEVACIÓN"/>
    <s v="N"/>
    <s v="00 - N/A"/>
    <s v="30 - FONDOS PROPIOS"/>
    <s v="(blank)"/>
    <s v="99 - MULTIPROVINCIAL"/>
    <n v="20806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99 - MULTIPROVINCIAL"/>
    <n v="2937009"/>
    <n v="0"/>
  </r>
  <r>
    <s v="2025"/>
    <x v="3"/>
    <x v="0"/>
    <x v="1"/>
    <x v="7"/>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6 - BIENES MUEBLES, INMUEBLES E INTANGIBLES"/>
    <s v="2.6.3 - EQUIPO E INSTRUMENTAL, CIENTÍFICO Y LABORATORIO"/>
    <s v="N"/>
    <s v="00 - N/A"/>
    <s v="30 - FONDOS PROPIOS"/>
    <s v="(blank)"/>
    <s v="01 - DISTRITO NACIONAL"/>
    <n v="10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1 - MOBILIARIO Y EQUIPO"/>
    <s v="N"/>
    <s v="00 - N/A"/>
    <s v="30 - FONDOS PROPIOS"/>
    <s v="(blank)"/>
    <s v="99 - MULTIPROVINCIAL"/>
    <n v="423614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2 - MOBILIARIO Y EQUIPO DE AUDIO, AUDIOVISUAL, RECREATIVO Y EDUCACIONAL"/>
    <s v="N"/>
    <s v="00 - N/A"/>
    <s v="30 - FONDOS PROPIOS"/>
    <s v="(blank)"/>
    <s v="99 - MULTIPROVINCIAL"/>
    <n v="5947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3 - EQUIPO E INSTRUMENTAL, CIENTÍFICO Y LABORATORIO"/>
    <s v="N"/>
    <s v="00 - N/A"/>
    <s v="30 - FONDOS PROPIOS"/>
    <s v="(blank)"/>
    <s v="99 - MULTIPROVINCIAL"/>
    <n v="1393666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30 - FONDOS PROPIOS"/>
    <s v="(blank)"/>
    <s v="99 - MULTIPROVINCIAL"/>
    <n v="21232832"/>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30 - FONDOS PROPIOS"/>
    <s v="(blank)"/>
    <s v="99 - MULTIPROVINCIAL"/>
    <n v="4155119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10 - FONDO GENERAL"/>
    <n v="14177"/>
    <s v="32 - SANTO DOMINGO"/>
    <n v="22750961"/>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50 - CRÉDITO INTERNO"/>
    <n v="14177"/>
    <s v="32 - SANTO DOMINGO"/>
    <n v="66135493"/>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6 - EQUIPOS DE DEFENSA Y SEGURIDAD"/>
    <s v="N"/>
    <s v="00 - N/A"/>
    <s v="30 - FONDOS PROPIOS"/>
    <s v="(blank)"/>
    <s v="99 - MULTIPROVINCIAL"/>
    <n v="3200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1 - MOBILIARIO Y EQUIPO"/>
    <s v="N"/>
    <s v="00 - N/A"/>
    <s v="30 - FONDOS PROPIOS"/>
    <s v="(blank)"/>
    <s v="12 - LA ROMANA"/>
    <n v="310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5 - MAQUINARIA, OTROS EQUIPOS Y HERRAMIENTAS"/>
    <s v="N"/>
    <s v="00 - N/A"/>
    <s v="30 - FONDOS PROPIOS"/>
    <s v="(blank)"/>
    <s v="12 - LA ROMANA"/>
    <n v="215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6 - EQUIPOS DE DEFENSA Y SEGURIDAD"/>
    <s v="N"/>
    <s v="00 - N/A"/>
    <s v="30 - FONDOS PROPIOS"/>
    <s v="(blank)"/>
    <s v="12 - LA ROMANA"/>
    <n v="50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8 - BIENES INTANGIBLES"/>
    <s v="N"/>
    <s v="00 - N/A"/>
    <s v="30 - FONDOS PROPIOS"/>
    <s v="(blank)"/>
    <s v="12 - LA ROMANA"/>
    <n v="2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1 - MOBILIARIO Y EQUIPO"/>
    <s v="N"/>
    <s v="00 - N/A"/>
    <s v="30 - FONDOS PROPIOS"/>
    <s v="(blank)"/>
    <s v="12 - LA ROMANA"/>
    <n v="305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3 - EQUIPO E INSTRUMENTAL, CIENTÍFICO Y LABORATORIO"/>
    <s v="N"/>
    <s v="00 - N/A"/>
    <s v="30 - FONDOS PROPIOS"/>
    <s v="(blank)"/>
    <s v="12 - LA ROMANA"/>
    <n v="5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N"/>
    <s v="00 - N/A"/>
    <s v="30 - FONDOS PROPIOS"/>
    <s v="(blank)"/>
    <s v="12 - LA ROMANA"/>
    <n v="1375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1 - MOBILIARIO Y EQUIPO"/>
    <s v="N"/>
    <s v="00 - N/A"/>
    <s v="30 - FONDOS PROPIOS"/>
    <s v="(blank)"/>
    <s v="99 - MULTIPROVINCIAL"/>
    <n v="97560216"/>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2 - MOBILIARIO Y EQUIPO DE AUDIO, AUDIOVISUAL, RECREATIVO Y EDUCACIONAL"/>
    <s v="N"/>
    <s v="00 - N/A"/>
    <s v="30 - FONDOS PROPIOS"/>
    <s v="(blank)"/>
    <s v="99 - MULTIPROVINCIAL"/>
    <n v="2296698"/>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3 - EQUIPO E INSTRUMENTAL, CIENTÍFICO Y LABORATORIO"/>
    <s v="N"/>
    <s v="00 - N/A"/>
    <s v="30 - FONDOS PROPIOS"/>
    <s v="(blank)"/>
    <s v="99 - MULTIPROVINCIAL"/>
    <n v="605205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4 - VEHÍCULOS Y EQUIPO DE TRANSPORTE, TRACCIÓN Y ELEVACIÓN"/>
    <s v="N"/>
    <s v="00 - N/A"/>
    <s v="30 - FONDOS PROPIOS"/>
    <s v="(blank)"/>
    <s v="99 - MULTIPROVINCIAL"/>
    <n v="367261109"/>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5 - MAQUINARIA, OTROS EQUIPOS Y HERRAMIENTAS"/>
    <s v="N"/>
    <s v="00 - N/A"/>
    <s v="30 - FONDOS PROPIOS"/>
    <s v="(blank)"/>
    <s v="99 - MULTIPROVINCIAL"/>
    <n v="2051988542"/>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6 - EQUIPOS DE DEFENSA Y SEGURIDAD"/>
    <s v="N"/>
    <s v="00 - N/A"/>
    <s v="30 - FONDOS PROPIOS"/>
    <s v="(blank)"/>
    <s v="99 - MULTIPROVINCIAL"/>
    <n v="3115821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7 - ACTIVOS BIOLÓGICOS"/>
    <s v="N"/>
    <s v="00 - N/A"/>
    <s v="30 - FONDOS PROPIOS"/>
    <s v="(blank)"/>
    <s v="99 - MULTIPROVINCIAL"/>
    <n v="17169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8 - BIENES INTANGIBLES"/>
    <s v="N"/>
    <s v="00 - N/A"/>
    <s v="30 - FONDOS PROPIOS"/>
    <s v="(blank)"/>
    <s v="99 - MULTIPROVINCIAL"/>
    <n v="565641449"/>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2450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1 - OBRAS EN EDIFICACIONES"/>
    <s v="N"/>
    <s v="00 - N/A"/>
    <s v="30 - FONDOS PROPIOS"/>
    <s v="(blank)"/>
    <s v="99 - MULTIPROVINCIAL"/>
    <n v="53128084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1 - MOBILIARIO Y EQUIPO"/>
    <s v="N"/>
    <s v="00 - N/A"/>
    <s v="30 - FONDOS PROPIOS"/>
    <s v="(blank)"/>
    <s v="99 - MULTIPROVINCIAL"/>
    <n v="2530000"/>
    <n v="174126.55"/>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2 - MOBILIARIO Y EQUIPO DE AUDIO, AUDIOVISUAL, RECREATIVO Y EDUCACIONAL"/>
    <s v="N"/>
    <s v="00 - N/A"/>
    <s v="30 - FONDOS PROPIOS"/>
    <s v="(blank)"/>
    <s v="99 - MULTIPROVINCIAL"/>
    <n v="2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4 - VEHÍCULOS Y EQUIPO DE TRANSPORTE, TRACCIÓN Y ELEVACIÓN"/>
    <s v="N"/>
    <s v="00 - N/A"/>
    <s v="30 - FONDOS PROPIOS"/>
    <s v="(blank)"/>
    <s v="99 - MULTIPROVINCIAL"/>
    <n v="425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5 - MAQUINARIA, OTROS EQUIPOS Y HERRAMIENTAS"/>
    <s v="N"/>
    <s v="00 - N/A"/>
    <s v="30 - FONDOS PROPIOS"/>
    <s v="(blank)"/>
    <s v="99 - MULTIPROVINCIAL"/>
    <n v="316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8 - BIENES INTANGIBLES"/>
    <s v="N"/>
    <s v="00 - N/A"/>
    <s v="30 - FONDOS PROPIOS"/>
    <s v="(blank)"/>
    <s v="99 - MULTIPROVINCIAL"/>
    <n v="5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7 - OBRAS"/>
    <s v="2.7.1 - OBRAS EN EDIFICACIONES"/>
    <s v="N"/>
    <s v="00 - N/A"/>
    <s v="30 - FONDOS PROPIOS"/>
    <s v="(blank)"/>
    <s v="99 - MULTIPROVINCIAL"/>
    <n v="23460792"/>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99 - MULTIPROVINCIAL"/>
    <n v="5150000"/>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41255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60 - CREDITO EXTERNO"/>
    <s v="(blank)"/>
    <s v="99 - MULTIPROVINCIAL"/>
    <n v="740078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30 - FONDOS PROPIOS"/>
    <s v="(blank)"/>
    <s v="99 - MULTIPROVINCIAL"/>
    <n v="3100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60 - CREDITO EXTERNO"/>
    <s v="(blank)"/>
    <s v="99 - MULTIPROVINCIAL"/>
    <n v="70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1 - MOBILIARIO Y EQUIPO"/>
    <s v="N"/>
    <s v="00 - N/A"/>
    <s v="60 - CREDITO EXTERNO"/>
    <s v="(blank)"/>
    <s v="99 - MULTIPROVINCIAL"/>
    <n v="1710135"/>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99 - MULTIPROVINCIAL"/>
    <n v="17339534"/>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99 - MULTIPROVINCIAL"/>
    <n v="48157914"/>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1 - MOBILIARIO Y EQUIPO"/>
    <s v="N"/>
    <s v="00 - N/A"/>
    <s v="60 - CREDITO EXTERNO"/>
    <s v="(blank)"/>
    <s v="99 - MULTIPROVINCIAL"/>
    <n v="88000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60 - CREDITO EXTERNO"/>
    <s v="(blank)"/>
    <s v="99 - MULTIPROVINCIAL"/>
    <n v="30855811"/>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30 - FONDOS PROPIOS"/>
    <s v="(blank)"/>
    <s v="99 - MULTIPROVINCIAL"/>
    <n v="950000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60 - CREDITO EXTERNO"/>
    <s v="(blank)"/>
    <s v="99 - MULTIPROVINCIAL"/>
    <n v="36918364"/>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S"/>
    <s v="01 - AMPLIACIÓN ACUEDUCTO, MUNICIPIO NAVARRETE, PROVINCIA SANTIAGO"/>
    <s v="10 - FONDO GENERAL"/>
    <n v="14742"/>
    <s v="25 - SANTIAGO"/>
    <n v="1076297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8 - BIENES INTANGIBLES"/>
    <s v="N"/>
    <s v="00 - N/A"/>
    <s v="60 - CREDITO EXTERNO"/>
    <s v="(blank)"/>
    <s v="99 - MULTIPROVINCIAL"/>
    <n v="1236869"/>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1 - MOBILIARIO Y EQUIPO"/>
    <s v="N"/>
    <s v="00 - N/A"/>
    <s v="30 - FONDOS PROPIOS"/>
    <s v="(blank)"/>
    <s v="09 - ESPAILLAT"/>
    <n v="7528"/>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30 - FONDOS PROPIOS"/>
    <s v="(blank)"/>
    <s v="09 - ESPAILLAT"/>
    <n v="1604223"/>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30 - FONDOS PROPIOS"/>
    <s v="(blank)"/>
    <s v="09 - ESPAILLAT"/>
    <n v="35000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1 - OBRAS EN EDIFICACIONES"/>
    <s v="S"/>
    <s v="01 - CONSTRUCCIÓN OFICINAS COMERCIALES Y OPERATIVAS DE CORAAMOCA, PROVINCIA ESPAILLAT"/>
    <s v="10 - FONDO GENERAL"/>
    <n v="16844"/>
    <s v="09 - ESPAILLAT"/>
    <n v="26403622"/>
    <n v="0"/>
  </r>
  <r>
    <s v="2025"/>
    <x v="3"/>
    <x v="0"/>
    <x v="1"/>
    <x v="7"/>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13 - LA VEGA"/>
    <n v="67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30 - FONDOS PROPIOS"/>
    <s v="(blank)"/>
    <s v="13 - LA VEGA"/>
    <n v="98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60 - CREDITO EXTERNO"/>
    <s v="(blank)"/>
    <s v="13 - LA VEGA"/>
    <n v="42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13 - LA VEGA"/>
    <n v="5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3 - EQUIPO E INSTRUMENTAL, CIENTÍFICO Y LABORATORIO"/>
    <s v="N"/>
    <s v="00 - N/A"/>
    <s v="60 - CREDITO EXTERNO"/>
    <s v="(blank)"/>
    <s v="13 - LA VEGA"/>
    <n v="195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4 - VEHÍCULOS Y EQUIPO DE TRANSPORTE, TRACCIÓN Y ELEVACIÓN"/>
    <s v="N"/>
    <s v="00 - N/A"/>
    <s v="60 - CREDITO EXTERNO"/>
    <s v="(blank)"/>
    <s v="13 - LA VEGA"/>
    <n v="450000"/>
    <n v="1022970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30 - FONDOS PROPIOS"/>
    <s v="(blank)"/>
    <s v="13 - LA VEGA"/>
    <n v="2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60 - CREDITO EXTERNO"/>
    <s v="(blank)"/>
    <s v="13 - LA VEGA"/>
    <n v="700001"/>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8 - BIENES INTANGIBLES"/>
    <s v="N"/>
    <s v="00 - N/A"/>
    <s v="60 - CREDITO EXTERNO"/>
    <s v="(blank)"/>
    <s v="13 - LA VEGA"/>
    <n v="8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1 - MOBILIARIO Y EQUIPO"/>
    <s v="N"/>
    <s v="00 - N/A"/>
    <s v="30 - FONDOS PROPIOS"/>
    <s v="(blank)"/>
    <s v="13 - LA VEGA"/>
    <n v="95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3 - LA VEGA"/>
    <n v="1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13 - LA VEGA"/>
    <n v="20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13 - LA VEGA"/>
    <n v="60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3 - LA VEGA"/>
    <n v="3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13 - LA VEGA"/>
    <n v="1080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30 - FONDOS PROPIOS"/>
    <s v="(blank)"/>
    <s v="13 - LA VEGA"/>
    <n v="127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60 - CREDITO EXTERNO"/>
    <s v="(blank)"/>
    <s v="13 - LA VEGA"/>
    <n v="490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30 - FONDOS PROPIOS"/>
    <s v="(blank)"/>
    <s v="13 - LA VEGA"/>
    <n v="15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60 - CREDITO EXTERNO"/>
    <s v="(blank)"/>
    <s v="13 - LA VEGA"/>
    <n v="81445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4 - VEHÍCULOS Y EQUIPO DE TRANSPORTE, TRACCIÓN Y ELEVACIÓN"/>
    <s v="N"/>
    <s v="00 - N/A"/>
    <s v="30 - FONDOS PROPIOS"/>
    <s v="(blank)"/>
    <s v="13 - LA VEGA"/>
    <n v="77958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10 - FONDO GENERAL"/>
    <s v="(blank)"/>
    <s v="13 - LA VEGA"/>
    <n v="695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30 - FONDOS PROPIOS"/>
    <s v="(blank)"/>
    <s v="13 - LA VEGA"/>
    <n v="99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60 - CREDITO EXTERNO"/>
    <s v="(blank)"/>
    <s v="13 - LA VEGA"/>
    <n v="891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8 - BIENES INTANGIBLES"/>
    <s v="N"/>
    <s v="00 - N/A"/>
    <s v="60 - CREDITO EXTERNO"/>
    <s v="(blank)"/>
    <s v="13 - LA VEGA"/>
    <n v="10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1 - MOBILIARIO Y EQUIPO"/>
    <s v="N"/>
    <s v="00 - N/A"/>
    <s v="30 - FONDOS PROPIOS"/>
    <s v="(blank)"/>
    <s v="25 - SANTIAGO"/>
    <n v="129560551"/>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5 - MAQUINARIA, OTROS EQUIPOS Y HERRAMIENTAS"/>
    <s v="N"/>
    <s v="00 - N/A"/>
    <s v="30 - FONDOS PROPIOS"/>
    <s v="(blank)"/>
    <s v="25 - SANTIAGO"/>
    <n v="7557919"/>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9 - EDIFICIOS, ESTRUCTURAS, TIERRAS, TERRENOS Y OBJETOS DE VALOR"/>
    <s v="N"/>
    <s v="00 - N/A"/>
    <s v="30 - FONDOS PROPIOS"/>
    <s v="(blank)"/>
    <s v="25 - SANTIAGO"/>
    <n v="45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7 - OBRAS"/>
    <s v="2.7.1 - OBRAS EN EDIFICACIONES"/>
    <s v="N"/>
    <s v="00 - N/A"/>
    <s v="30 - FONDOS PROPIOS"/>
    <s v="(blank)"/>
    <s v="25 - SANTIAGO"/>
    <n v="300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1 - MOBILIARIO Y EQUIPO"/>
    <s v="N"/>
    <s v="00 - N/A"/>
    <s v="30 - FONDOS PROPIOS"/>
    <s v="(blank)"/>
    <s v="99 - MULTIPROVINCIAL"/>
    <n v="114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96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5 - MAQUINARIA, OTROS EQUIPOS Y HERRAMIENTAS"/>
    <s v="N"/>
    <s v="00 - N/A"/>
    <s v="30 - FONDOS PROPIOS"/>
    <s v="(blank)"/>
    <s v="99 - MULTIPROVINCIAL"/>
    <n v="288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8 - BIENES INTANGIBLES"/>
    <s v="N"/>
    <s v="00 - N/A"/>
    <s v="30 - FONDOS PROPIOS"/>
    <s v="(blank)"/>
    <s v="99 - MULTIPROVINCIAL"/>
    <n v="12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30 - FONDOS PROPIOS"/>
    <s v="(blank)"/>
    <s v="18 - PUERTO PLATA"/>
    <n v="2944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18 - PUERTO PLATA"/>
    <n v="1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3 - EQUIPO E INSTRUMENTAL, CIENTÍFICO Y LABORATORIO"/>
    <s v="N"/>
    <s v="00 - N/A"/>
    <s v="30 - FONDOS PROPIOS"/>
    <s v="(blank)"/>
    <s v="18 - PUERTO PLATA"/>
    <n v="2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5 - MAQUINARIA, OTROS EQUIPOS Y HERRAMIENTAS"/>
    <s v="N"/>
    <s v="00 - N/A"/>
    <s v="30 - FONDOS PROPIOS"/>
    <s v="(blank)"/>
    <s v="18 - PUERTO PLATA"/>
    <n v="815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30 - FONDOS PROPIOS"/>
    <s v="(blank)"/>
    <s v="18 - PUERTO PLATA"/>
    <n v="14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8 - PUERTO PLATA"/>
    <n v="117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8 - PUERTO PLATA"/>
    <n v="15000"/>
    <n v="0"/>
  </r>
  <r>
    <s v="2025"/>
    <x v="3"/>
    <x v="0"/>
    <x v="1"/>
    <x v="7"/>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30 - FONDOS PROPIOS"/>
    <s v="(blank)"/>
    <s v="18 - PUERTO PLATA"/>
    <n v="495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1 - MOBILIARIO Y EQUIPO"/>
    <s v="N"/>
    <s v="00 - N/A"/>
    <s v="30 - FONDOS PROPIOS"/>
    <s v="(blank)"/>
    <s v="99 - MULTIPROVINCIAL"/>
    <n v="22497600"/>
    <n v="33881.86"/>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2 - MOBILIARIO Y EQUIPO DE AUDIO, AUDIOVISUAL, RECREATIVO Y EDUCACIONAL"/>
    <s v="N"/>
    <s v="00 - N/A"/>
    <s v="30 - FONDOS PROPIOS"/>
    <s v="(blank)"/>
    <s v="99 - MULTIPROVINCIAL"/>
    <n v="2300000"/>
    <n v="83074.47"/>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30 - FONDOS PROPIOS"/>
    <s v="(blank)"/>
    <s v="99 - MULTIPROVINCIAL"/>
    <n v="1500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5 - MAQUINARIA, OTROS EQUIPOS Y HERRAMIENTAS"/>
    <s v="N"/>
    <s v="00 - N/A"/>
    <s v="30 - FONDOS PROPIOS"/>
    <s v="(blank)"/>
    <s v="99 - MULTIPROVINCIAL"/>
    <n v="7000000"/>
    <n v="8968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6 - EQUIPOS DE DEFENSA Y SEGURIDAD"/>
    <s v="N"/>
    <s v="00 - N/A"/>
    <s v="30 - FONDOS PROPIOS"/>
    <s v="(blank)"/>
    <s v="99 - MULTIPROVINCIAL"/>
    <n v="0"/>
    <n v="1620000.05"/>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1 - MOBILIARIO Y EQUIPO"/>
    <s v="N"/>
    <s v="00 - N/A"/>
    <s v="30 - FONDOS PROPIOS"/>
    <s v="(blank)"/>
    <s v="99 - MULTIPROVINCIAL"/>
    <n v="10633533"/>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2 - MOBILIARIO Y EQUIPO DE AUDIO, AUDIOVISUAL, RECREATIVO Y EDUCACIONAL"/>
    <s v="N"/>
    <s v="00 - N/A"/>
    <s v="30 - FONDOS PROPIOS"/>
    <s v="(blank)"/>
    <s v="99 - MULTIPROVINCIAL"/>
    <n v="26023467"/>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4 - VEHÍCULOS Y EQUIPO DE TRANSPORTE, TRACCIÓN Y ELEVACIÓN"/>
    <s v="N"/>
    <s v="00 - N/A"/>
    <s v="30 - FONDOS PROPIOS"/>
    <s v="(blank)"/>
    <s v="99 - MULTIPROVINCIAL"/>
    <n v="5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5 - MAQUINARIA, OTROS EQUIPOS Y HERRAMIENTAS"/>
    <s v="N"/>
    <s v="00 - N/A"/>
    <s v="30 - FONDOS PROPIOS"/>
    <s v="(blank)"/>
    <s v="99 - MULTIPROVINCIAL"/>
    <n v="17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7 - OBRAS"/>
    <s v="2.7.1 - OBRAS EN EDIFICACIONES"/>
    <s v="N"/>
    <s v="00 - N/A"/>
    <s v="30 - FONDOS PROPIOS"/>
    <s v="(blank)"/>
    <s v="99 - MULTIPROVINCIAL"/>
    <n v="5500000"/>
    <n v="0"/>
  </r>
  <r>
    <s v="2025"/>
    <x v="3"/>
    <x v="0"/>
    <x v="1"/>
    <x v="7"/>
    <s v="13 - N/A - Empresas públicas no financieras"/>
    <s v="6118 - LOTERIA NACIONAL"/>
    <s v="0001 - LOTERIA NACIONAL"/>
    <s v="4 - SERVICIOS SOCIALES"/>
    <s v="4.5 - Protección social"/>
    <s v="4.5.10 - Asistencia social"/>
    <s v="2.6 - BIENES MUEBLES, INMUEBLES E INTANGIBLES"/>
    <s v="2.6.1 - MOBILIARIO Y EQUIPO"/>
    <s v="N"/>
    <s v="00 - N/A"/>
    <s v="30 - FONDOS PROPIOS"/>
    <s v="(blank)"/>
    <s v="99 - MULTIPROVINCIAL"/>
    <n v="18070000"/>
    <n v="0"/>
  </r>
  <r>
    <s v="2025"/>
    <x v="3"/>
    <x v="0"/>
    <x v="1"/>
    <x v="7"/>
    <s v="13 - N/A - Empresas públicas no financieras"/>
    <s v="6118 - LOTERIA NACIONAL"/>
    <s v="0001 - LOTERIA NACIONAL"/>
    <s v="4 - SERVICIOS SOCIALES"/>
    <s v="4.5 - Protección social"/>
    <s v="4.5.10 - Asistencia social"/>
    <s v="2.6 - BIENES MUEBLES, INMUEBLES E INTANGIBLES"/>
    <s v="2.6.5 - MAQUINARIA, OTROS EQUIPOS Y HERRAMIENTAS"/>
    <s v="N"/>
    <s v="00 - N/A"/>
    <s v="30 - FONDOS PROPIOS"/>
    <s v="(blank)"/>
    <s v="99 - MULTIPROVINCIAL"/>
    <n v="1625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1 - MOBILIARIO Y EQUIPO"/>
    <s v="N"/>
    <s v="00 - N/A"/>
    <s v="30 - FONDOS PROPIOS"/>
    <s v="(blank)"/>
    <s v="99 - MULTIPROVINCIAL"/>
    <n v="5726295"/>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2 - MOBILIARIO Y EQUIPO DE AUDIO, AUDIOVISUAL, RECREATIVO Y EDUCACIONAL"/>
    <s v="N"/>
    <s v="00 - N/A"/>
    <s v="30 - FONDOS PROPIOS"/>
    <s v="(blank)"/>
    <s v="99 - MULTIPROVINCIAL"/>
    <n v="82983"/>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5 - MAQUINARIA, OTROS EQUIPOS Y HERRAMIENTAS"/>
    <s v="N"/>
    <s v="00 - N/A"/>
    <s v="30 - FONDOS PROPIOS"/>
    <s v="(blank)"/>
    <s v="99 - MULTIPROVINCIAL"/>
    <n v="207454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7 - ACTIVOS BIOLÓGICOS"/>
    <s v="N"/>
    <s v="00 - N/A"/>
    <s v="30 - FONDOS PROPIOS"/>
    <s v="(blank)"/>
    <s v="99 - MULTIPROVINCIAL"/>
    <n v="522600"/>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5 - MAQUINARIA, OTROS EQUIPOS Y HERRAMIENTAS"/>
    <s v="S"/>
    <s v="02 - CONSTRUCCIÓN  Y REPOTENCIACIÓN DE 46 SUBESTACIONES EN LA REGIÓN ESTE, R.D"/>
    <s v="60 - CREDITO EXTERNO"/>
    <n v="16746"/>
    <s v="99 - MULTIPROVINCIAL"/>
    <n v="78424436"/>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95641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1 - MOBILIARIO Y EQUIPO"/>
    <s v="N"/>
    <s v="00 - N/A"/>
    <s v="30 - FONDOS PROPIOS"/>
    <s v="(blank)"/>
    <s v="32 - SANTO DOMINGO"/>
    <n v="1796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32 - SANTO DOMINGO"/>
    <n v="9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5 - MAQUINARIA, OTROS EQUIPOS Y HERRAMIENTAS"/>
    <s v="N"/>
    <s v="00 - N/A"/>
    <s v="30 - FONDOS PROPIOS"/>
    <s v="(blank)"/>
    <s v="32 - SANTO DOMINGO"/>
    <n v="52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6 - EQUIPOS DE DEFENSA Y SEGURIDAD"/>
    <s v="N"/>
    <s v="00 - N/A"/>
    <s v="30 - FONDOS PROPIOS"/>
    <s v="(blank)"/>
    <s v="32 - SANTO DOMINGO"/>
    <n v="285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8 - BIENES INTANGIBLES"/>
    <s v="N"/>
    <s v="00 - N/A"/>
    <s v="30 - FONDOS PROPIOS"/>
    <s v="(blank)"/>
    <s v="32 - SANTO DOMINGO"/>
    <n v="7375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3 - EQUIPO E INSTRUMENTAL, CIENTÍFICO Y LABORATORIO"/>
    <s v="N"/>
    <s v="00 - N/A"/>
    <s v="30 - FONDOS PROPIOS"/>
    <s v="(blank)"/>
    <s v="32 - SANTO DOMINGO"/>
    <n v="350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5 - MAQUINARIA, OTROS EQUIPOS Y HERRAMIENTAS"/>
    <s v="N"/>
    <s v="00 - N/A"/>
    <s v="30 - FONDOS PROPIOS"/>
    <s v="(blank)"/>
    <s v="32 - SANTO DOMINGO"/>
    <n v="1260000"/>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1 - MOBILIARIO Y EQUIPO"/>
    <s v="N"/>
    <s v="00 - N/A"/>
    <s v="30 - FONDOS PROPIOS"/>
    <s v="(blank)"/>
    <s v="99 - MULTIPROVINCIAL"/>
    <n v="34110850"/>
    <n v="440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2 - MOBILIARIO Y EQUIPO DE AUDIO, AUDIOVISUAL, RECREATIVO Y EDUCACIONAL"/>
    <s v="N"/>
    <s v="00 - N/A"/>
    <s v="30 - FONDOS PROPIOS"/>
    <s v="(blank)"/>
    <s v="99 - MULTIPROVINCIAL"/>
    <n v="251286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3 - EQUIPO E INSTRUMENTAL, CIENTÍFICO Y LABORATORIO"/>
    <s v="N"/>
    <s v="00 - N/A"/>
    <s v="30 - FONDOS PROPIOS"/>
    <s v="(blank)"/>
    <s v="99 - MULTIPROVINCIAL"/>
    <n v="1611671"/>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4 - VEHÍCULOS Y EQUIPO DE TRANSPORTE, TRACCIÓN Y ELEVACIÓN"/>
    <s v="N"/>
    <s v="00 - N/A"/>
    <s v="30 - FONDOS PROPIOS"/>
    <s v="(blank)"/>
    <s v="99 - MULTIPROVINCIAL"/>
    <n v="3090301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5 - MAQUINARIA, OTROS EQUIPOS Y HERRAMIENTAS"/>
    <s v="N"/>
    <s v="00 - N/A"/>
    <s v="30 - FONDOS PROPIOS"/>
    <s v="(blank)"/>
    <s v="99 - MULTIPROVINCIAL"/>
    <n v="9729252"/>
    <n v="2090455.41"/>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6 - EQUIPOS DE DEFENSA Y SEGURIDAD"/>
    <s v="N"/>
    <s v="00 - N/A"/>
    <s v="30 - FONDOS PROPIOS"/>
    <s v="(blank)"/>
    <s v="99 - MULTIPROVINCIAL"/>
    <n v="1834904"/>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8 - BIENES INTANGIBLES"/>
    <s v="N"/>
    <s v="00 - N/A"/>
    <s v="30 - FONDOS PROPIOS"/>
    <s v="(blank)"/>
    <s v="99 - MULTIPROVINCIAL"/>
    <n v="1891139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9 - EDIFICIOS, ESTRUCTURAS, TIERRAS, TERRENOS Y OBJETOS DE VALOR"/>
    <s v="N"/>
    <s v="00 - N/A"/>
    <s v="30 - FONDOS PROPIOS"/>
    <s v="(blank)"/>
    <s v="99 - MULTIPROVINCIAL"/>
    <n v="247082"/>
    <n v="0"/>
  </r>
  <r>
    <s v="2025"/>
    <x v="3"/>
    <x v="0"/>
    <x v="1"/>
    <x v="7"/>
    <s v="13 - N/A - Empresas públicas no financieras"/>
    <s v="6116 - AUTORIDAD PORTUARIA DOMINICANA"/>
    <s v="0001 - AUTORIDAD PORTUARIA DOMINICANA"/>
    <s v="2 - SERVICIOS ECONÓMICOS"/>
    <s v="2.6 - Transporte"/>
    <s v="2.6.02 - Transporte por agua"/>
    <s v="2.7 - OBRAS"/>
    <s v="2.7.1 - OBRAS EN EDIFICACIONES"/>
    <s v="N"/>
    <s v="00 - N/A"/>
    <s v="30 - FONDOS PROPIOS"/>
    <s v="(blank)"/>
    <s v="99 - MULTIPROVINCIAL"/>
    <n v="36194463"/>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1 - MOBILIARIO Y EQUIPO"/>
    <s v="N"/>
    <s v="00 - N/A"/>
    <s v="30 - FONDOS PROPIOS"/>
    <s v="(blank)"/>
    <s v="99 - MULTIPROVINCIAL"/>
    <n v="21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5 - MAQUINARIA, OTROS EQUIPOS Y HERRAMIENTAS"/>
    <s v="N"/>
    <s v="00 - N/A"/>
    <s v="30 - FONDOS PROPIOS"/>
    <s v="(blank)"/>
    <s v="99 - MULTIPROVINCIAL"/>
    <n v="2075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8 - BIENES INTANGIBLES"/>
    <s v="N"/>
    <s v="00 - N/A"/>
    <s v="30 - FONDOS PROPIOS"/>
    <s v="(blank)"/>
    <s v="99 - MULTIPROVINCIAL"/>
    <n v="1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1 - OBRAS EN EDIFICACIONES"/>
    <s v="N"/>
    <s v="00 - N/A"/>
    <s v="30 - FONDOS PROPIOS"/>
    <s v="(blank)"/>
    <s v="99 - MULTIPROVINCIAL"/>
    <n v="60000000"/>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1 - MOBILIARIO Y EQUIPO"/>
    <s v="N"/>
    <s v="00 - N/A"/>
    <s v="30 - FONDOS PROPIOS"/>
    <s v="(blank)"/>
    <s v="99 - MULTIPROVINCIAL"/>
    <n v="65347267"/>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945275"/>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1073559048"/>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15923571"/>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6 - EQUIPOS DE DEFENSA Y SEGURIDAD"/>
    <s v="N"/>
    <s v="00 - N/A"/>
    <s v="30 - FONDOS PROPIOS"/>
    <s v="(blank)"/>
    <s v="99 - MULTIPROVINCIAL"/>
    <n v="33014700"/>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117355691"/>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1 - OBRAS EN EDIFICACIONES"/>
    <s v="N"/>
    <s v="00 - N/A"/>
    <s v="30 - FONDOS PROPIOS"/>
    <s v="(blank)"/>
    <s v="99 - MULTIPROVINCIAL"/>
    <n v="120111023"/>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10 - FONDO GENERAL"/>
    <s v="(blank)"/>
    <s v="15 - MONTE CRISTI"/>
    <n v="3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30 - FONDOS PROPIOS"/>
    <s v="(blank)"/>
    <s v="15 - MONTE CRISTI"/>
    <n v="300608"/>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10 - FONDO GENERAL"/>
    <s v="(blank)"/>
    <s v="15 - MONTE CRISTI"/>
    <n v="2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30 - FONDOS PROPIOS"/>
    <s v="(blank)"/>
    <s v="15 - MONTE CRISTI"/>
    <n v="138549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10 - FONDO GENERAL"/>
    <s v="(blank)"/>
    <s v="15 - MONTE CRISTI"/>
    <n v="34020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30 - FONDOS PROPIOS"/>
    <s v="(blank)"/>
    <s v="15 - MONTE CRISTI"/>
    <n v="1216794"/>
    <n v="0"/>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090917348"/>
    <n v="0"/>
  </r>
  <r>
    <s v="2025"/>
    <x v="3"/>
    <x v="0"/>
    <x v="1"/>
    <x v="8"/>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6000"/>
    <n v="0"/>
  </r>
  <r>
    <s v="2025"/>
    <x v="3"/>
    <x v="0"/>
    <x v="1"/>
    <x v="9"/>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9 - EDIFICIOS, ESTRUCTURAS, TIERRAS, TERRENOS Y OBJETOS DE VALOR"/>
    <s v="N"/>
    <s v="00 - N/A"/>
    <s v="30 - FONDOS PROPIOS"/>
    <s v="(blank)"/>
    <s v="01 - DISTRITO NACIONAL"/>
    <n v="50000000"/>
    <n v="0"/>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240277138"/>
    <n v="0"/>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75000000"/>
    <n v="0"/>
  </r>
  <r>
    <s v="2025"/>
    <x v="3"/>
    <x v="0"/>
    <x v="1"/>
    <x v="15"/>
    <s v="13 - N/A - Empresas públicas no financieras"/>
    <s v="6110 - CONSEJO ESTATAL DEL AZUCAR"/>
    <s v="0001 - CONSEJO ESTATAL DEL AZUCAR"/>
    <s v="2 - SERVICIOS ECONÓMICOS"/>
    <s v="2.2 - Agropecuaria, caza, pesca y silvicultura"/>
    <s v="2.2.01 - Agropecuaria"/>
    <s v="2.8 - ADQUISICION DE ACTIVOS FINANCIEROS CON FINES DE POLÍTICA"/>
    <s v="2.8.1 - CONCESIÓN DE PRESTAMOS"/>
    <s v="N"/>
    <s v="00 - N/A"/>
    <s v="30 - FONDOS PROPIOS"/>
    <s v="(blank)"/>
    <s v="99 - MULTIPROVINCIAL"/>
    <n v="68491267"/>
    <n v="0"/>
  </r>
  <r>
    <s v="2025"/>
    <x v="3"/>
    <x v="1"/>
    <x v="2"/>
    <x v="13"/>
    <s v="13 - N/A - Empresas públicas no financieras"/>
    <s v="6104 - CORPORACIÓN DE ACUEDUCTO Y ALCANTARILLADO DE SANTIAGO"/>
    <s v="0001 - CORPORACIÓN DE ACUEDUCTO Y ALCANTARILLADO DE SANTIAGO"/>
    <s v="0 - N/A"/>
    <s v="0.0 - N/A"/>
    <s v="0.0.00 - N/A"/>
    <s v="4.2 - Disminución de pasivos"/>
    <s v="4.2.1 - Disminución de pasivos corrientes"/>
    <s v="N"/>
    <s v="00 - N/A"/>
    <s v="30 - FONDOS PROPIOS"/>
    <s v="(blank)"/>
    <s v="00 - NO CLASIFICADO"/>
    <n v="150000000"/>
    <n v="39903014.350000001"/>
  </r>
  <r>
    <s v="2025"/>
    <x v="3"/>
    <x v="1"/>
    <x v="2"/>
    <x v="13"/>
    <s v="13 - N/A - Empresas públicas no financieras"/>
    <s v="6102 - CORPORACIÓN DEL ACUEDUCTO Y ALCANTARILLADO DE SANTO DOMINGO"/>
    <s v="0001 - CORPORACIÓN DEL ACUEDUCTO Y ALCANTARILLADO DE SANTO DOMINGO"/>
    <s v="0 - N/A"/>
    <s v="0.0 - N/A"/>
    <s v="0.0.00 - N/A"/>
    <s v="4.2 - Disminución de pasivos"/>
    <s v="4.2.1 - Disminución de pasivos corrientes"/>
    <s v="N"/>
    <s v="00 - N/A"/>
    <s v="30 - FONDOS PROPIOS"/>
    <s v="(blank)"/>
    <s v="00 - NO CLASIFICADO"/>
    <n v="524929202"/>
    <n v="0"/>
  </r>
  <r>
    <s v="2025"/>
    <x v="3"/>
    <x v="1"/>
    <x v="2"/>
    <x v="13"/>
    <s v="13 - N/A - Empresas públicas no financieras"/>
    <s v="6112 - INSTITUTO NACIONAL DE AGUAS POTABLES Y ALCANTARILLADOS"/>
    <s v="0001 - INSTITUTO NACIONAL DE AGUA POTABLE Y ALCANTARILLADO (INAPA)"/>
    <s v="0 - N/A"/>
    <s v="0.0 - N/A"/>
    <s v="0.0.00 - N/A"/>
    <s v="4.2 - Disminución de pasivos"/>
    <s v="4.2.1 - Disminución de pasivos corrientes"/>
    <s v="N"/>
    <s v="00 - N/A"/>
    <s v="30 - FONDOS PROPIOS"/>
    <s v="(blank)"/>
    <s v="00 - NO CLASIFICADO"/>
    <n v="10000000"/>
    <n v="0"/>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30 - FONDOS PROPIOS"/>
    <s v="(blank)"/>
    <s v="00 - NO CLASIFICADO"/>
    <n v="4066854"/>
    <n v="200600"/>
  </r>
  <r>
    <s v="2025"/>
    <x v="3"/>
    <x v="1"/>
    <x v="2"/>
    <x v="13"/>
    <s v="13 - N/A - Empresas públicas no financieras"/>
    <s v="6111 - INSTITUTO DE ESTABILIZACIÓN DE PRECIOS"/>
    <s v="0001 - INSTITUTO DE ESTABILIZACION DE PRECIOS"/>
    <s v="0 - N/A"/>
    <s v="0.0 - N/A"/>
    <s v="0.0.00 - N/A"/>
    <s v="4.2 - Disminución de pasivos"/>
    <s v="4.2.1 - Disminución de pasivos corrientes"/>
    <s v="N"/>
    <s v="00 - N/A"/>
    <s v="30 - FONDOS PROPIOS"/>
    <s v="(blank)"/>
    <s v="00 - NO CLASIFICADO"/>
    <n v="60000000"/>
    <n v="0"/>
  </r>
  <r>
    <s v="2025"/>
    <x v="3"/>
    <x v="1"/>
    <x v="2"/>
    <x v="13"/>
    <s v="13 - N/A - Empresas públicas no financieras"/>
    <s v="6118 - LOTERIA NACIONAL"/>
    <s v="0001 - LOTERIA NACIONAL"/>
    <s v="0 - N/A"/>
    <s v="0.0 - N/A"/>
    <s v="0.0.00 - N/A"/>
    <s v="4.2 - Disminución de pasivos"/>
    <s v="4.2.1 - Disminución de pasivos corrientes"/>
    <s v="N"/>
    <s v="00 - N/A"/>
    <s v="30 - FONDOS PROPIOS"/>
    <s v="(blank)"/>
    <s v="00 - NO CLASIFICADO"/>
    <n v="50000000"/>
    <n v="598306.41"/>
  </r>
  <r>
    <s v="2025"/>
    <x v="3"/>
    <x v="1"/>
    <x v="2"/>
    <x v="13"/>
    <s v="13 - N/A - Empresas públicas no financieras"/>
    <s v="6115 - INSTITUTO POSTAL DOMINICANO"/>
    <s v="0001 - INSTITUTO POSTAL DOMINICANO"/>
    <s v="0 - N/A"/>
    <s v="0.0 - N/A"/>
    <s v="0.0.00 - N/A"/>
    <s v="4.2 - Disminución de pasivos"/>
    <s v="4.2.1 - Disminución de pasivos corrientes"/>
    <s v="N"/>
    <s v="00 - N/A"/>
    <s v="30 - FONDOS PROPIOS"/>
    <s v="(blank)"/>
    <s v="00 - NO CLASIFICADO"/>
    <n v="7939360"/>
    <n v="0"/>
  </r>
  <r>
    <s v="2025"/>
    <x v="3"/>
    <x v="1"/>
    <x v="2"/>
    <x v="13"/>
    <s v="13 - N/A - Empresas públicas no financieras"/>
    <s v="6116 - AUTORIDAD PORTUARIA DOMINICANA"/>
    <s v="0001 - AUTORIDAD PORTUARIA DOMINICANA"/>
    <s v="0 - N/A"/>
    <s v="0.0 - N/A"/>
    <s v="0.0.00 - N/A"/>
    <s v="4.2 - Disminución de pasivos"/>
    <s v="4.2.1 - Disminución de pasivos corrientes"/>
    <s v="N"/>
    <s v="00 - N/A"/>
    <s v="30 - FONDOS PROPIOS"/>
    <s v="(blank)"/>
    <s v="00 - NO CLASIFICADO"/>
    <n v="10545000"/>
    <n v="4136915.97"/>
  </r>
  <r>
    <s v="2025"/>
    <x v="3"/>
    <x v="1"/>
    <x v="2"/>
    <x v="13"/>
    <s v="13 - N/A - Empresas públicas no financieras"/>
    <s v="6110 - CONSEJO ESTATAL DEL AZUCAR"/>
    <s v="0001 - CONSEJO ESTATAL DEL AZUCAR"/>
    <s v="0 - N/A"/>
    <s v="0.0 - N/A"/>
    <s v="0.0.00 - N/A"/>
    <s v="4.2 - Disminución de pasivos"/>
    <s v="4.2.1 - Disminución de pasivos corrientes"/>
    <s v="N"/>
    <s v="00 - N/A"/>
    <s v="30 - FONDOS PROPIOS"/>
    <s v="(blank)"/>
    <s v="00 - NO CLASIFICADO"/>
    <n v="50000000"/>
    <n v="0"/>
  </r>
  <r>
    <s v="2025"/>
    <x v="3"/>
    <x v="1"/>
    <x v="2"/>
    <x v="13"/>
    <s v="13 - N/A - Empresas públicas no financieras"/>
    <s v="6124 - EMPRESA DE TRANSMISION ELECTRICA DOMINICANA ( ETED)"/>
    <s v="0001 - EMPRESA DE TRANSMISION ELECTRICA DOMINICANA ( ETED)"/>
    <s v="0 - N/A"/>
    <s v="0.0 - N/A"/>
    <s v="0.0.00 - N/A"/>
    <s v="4.2 - Disminución de pasivos"/>
    <s v="4.2.2 - Disminución de pasivos no corrientes"/>
    <s v="N"/>
    <s v="00 - N/A"/>
    <s v="30 - FONDOS PROPIOS"/>
    <s v="(blank)"/>
    <s v="00 - NO CLASIFICADO"/>
    <n v="237809137"/>
    <n v="0"/>
  </r>
  <r>
    <s v="2025"/>
    <x v="3"/>
    <x v="1"/>
    <x v="2"/>
    <x v="13"/>
    <s v="13 - N/A - Empresas públicas no financieras"/>
    <s v="6120 - PROYECTO LA CRUZ DE MANZANILLO"/>
    <s v="0001 - LA CRUZ DE MANZANILLO"/>
    <s v="0 - N/A"/>
    <s v="0.0 - N/A"/>
    <s v="0.0.00 - N/A"/>
    <s v="4.2 - Disminución de pasivos"/>
    <s v="4.2.1 - Disminución de pasivos corrientes"/>
    <s v="N"/>
    <s v="00 - N/A"/>
    <s v="30 - FONDOS PROPIOS"/>
    <s v="(blank)"/>
    <s v="00 - NO CLASIFICADO"/>
    <n v="1666612"/>
    <n v="0"/>
  </r>
  <r>
    <s v="2025"/>
    <x v="4"/>
    <x v="0"/>
    <x v="0"/>
    <x v="0"/>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300000"/>
    <n v="0"/>
  </r>
  <r>
    <s v="2025"/>
    <x v="4"/>
    <x v="0"/>
    <x v="0"/>
    <x v="1"/>
    <s v="16 - N/A - Auxiliares Financieros"/>
    <s v="5009 - SUPERINTENDENCIA DE BANCOS"/>
    <s v="0001 - SUPERINTENDENCIA DE BANCOS"/>
    <s v="4 - SERVICIOS SOCIALES"/>
    <s v="4.5 - Protección social"/>
    <s v="4.5.01 - Edad avanzada, pensiones (por edad o incapacidad)"/>
    <s v="2.4 - TRANSFERENCIAS CORRIENTES"/>
    <s v="2.4.1 - TRANSFERENCIAS CORRIENTES AL SECTOR PRIVADO"/>
    <s v="N"/>
    <s v="00 - N/A"/>
    <s v="30 - FONDOS PROPIOS"/>
    <s v="(blank)"/>
    <s v="99 - MULTIPROVINCIAL"/>
    <n v="324480358"/>
    <n v="0"/>
  </r>
  <r>
    <s v="2025"/>
    <x v="4"/>
    <x v="0"/>
    <x v="0"/>
    <x v="4"/>
    <s v="16 - N/A - Auxiliares Financieros"/>
    <s v="5008 - SUPERINTENDENCIA DEL MERCADO DE VALORES"/>
    <s v="0001 - SUPERINTENDENCIA DEL MERCADO DE VALORE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330000"/>
    <n v="0"/>
  </r>
  <r>
    <s v="2025"/>
    <x v="4"/>
    <x v="0"/>
    <x v="0"/>
    <x v="4"/>
    <s v="16 - N/A - Auxiliares Financieros"/>
    <s v="5008 - SUPERINTENDENCIA DEL MERCADO DE VALORES"/>
    <s v="0001 - SUPERINTENDENCIA DEL MERCADO DE VALORES"/>
    <s v="4 - SERVICIOS SOCIALES"/>
    <s v="4.4 - Educación"/>
    <s v="4.4.09 - Enseñanza no atribuible a ningún nivel"/>
    <s v="2.4 - TRANSFERENCIAS CORRIENTES"/>
    <s v="2.4.1 - TRANSFERENCIAS CORRIENTES AL SECTOR PRIVADO"/>
    <s v="N"/>
    <s v="00 - N/A"/>
    <s v="30 - FONDOS PROPIOS"/>
    <s v="(blank)"/>
    <s v="99 - MULTIPROVINCIAL"/>
    <n v="7680000"/>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10871883"/>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5 - TRANSFERENCIAS CORRIENTES A INSTITUCIONES PÚBLICAS FINANCIERAS"/>
    <s v="N"/>
    <s v="00 - N/A"/>
    <s v="30 - FONDOS PROPIOS"/>
    <s v="(blank)"/>
    <s v="99 - MULTIPROVINCIAL"/>
    <n v="8000000"/>
    <n v="0"/>
  </r>
  <r>
    <s v="2025"/>
    <x v="4"/>
    <x v="0"/>
    <x v="0"/>
    <x v="4"/>
    <s v="16 - N/A - Auxiliares Financieros"/>
    <s v="5009 - SUPERINTENDENCIA DE BANCOS"/>
    <s v="0001 - SUPERINTENDENCIA DE BANCO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6541692"/>
    <n v="0"/>
  </r>
  <r>
    <s v="2025"/>
    <x v="4"/>
    <x v="0"/>
    <x v="0"/>
    <x v="4"/>
    <s v="16 - N/A - Auxiliares Financieros"/>
    <s v="5009 - SUPERINTENDENCIA DE BANCOS"/>
    <s v="0001 - SUPERINTENDENCIA DE BANCOS"/>
    <s v="4 - SERVICIOS SOCIALES"/>
    <s v="4.4 - Educación"/>
    <s v="4.4.09 - Enseñanza no atribuible a ningún nivel"/>
    <s v="2.4 - TRANSFERENCIAS CORRIENTES"/>
    <s v="2.4.1 - TRANSFERENCIAS CORRIENTES AL SECTOR PRIVADO"/>
    <s v="N"/>
    <s v="00 - N/A"/>
    <s v="30 - FONDOS PROPIOS"/>
    <s v="(blank)"/>
    <s v="99 - MULTIPROVINCIAL"/>
    <n v="91421035"/>
    <n v="0"/>
  </r>
  <r>
    <s v="2025"/>
    <x v="4"/>
    <x v="0"/>
    <x v="0"/>
    <x v="4"/>
    <s v="16 - N/A - Auxiliares Financieros"/>
    <s v="5009 - SUPERINTENDENCIA DE BANCOS"/>
    <s v="0001 - SUPERINTENDENCIA DE BANCOS"/>
    <s v="4 - SERVICIOS SOCIALES"/>
    <s v="4.5 - Protección social"/>
    <s v="4.5.10 - Asistencia social"/>
    <s v="2.4 - TRANSFERENCIAS CORRIENTES"/>
    <s v="2.4.1 - TRANSFERENCIAS CORRIENTES AL SECTOR PRIVADO"/>
    <s v="N"/>
    <s v="00 - N/A"/>
    <s v="30 - FONDOS PROPIOS"/>
    <s v="(blank)"/>
    <s v="99 - MULTIPROVINCIAL"/>
    <n v="60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1 - REMUNERACIONES"/>
    <s v="N"/>
    <s v="00 - N/A"/>
    <s v="30 - FONDOS PROPIOS"/>
    <s v="(blank)"/>
    <s v="01 - DISTRITO NACIONAL"/>
    <n v="50811366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2 - SOBRESUELDOS"/>
    <s v="N"/>
    <s v="00 - N/A"/>
    <s v="30 - FONDOS PROPIOS"/>
    <s v="(blank)"/>
    <s v="01 - DISTRITO NACIONAL"/>
    <n v="8350971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3 - DIETAS Y GASTOS DE REPRESENTACIÓN"/>
    <s v="N"/>
    <s v="00 - N/A"/>
    <s v="30 - FONDOS PROPIOS"/>
    <s v="(blank)"/>
    <s v="01 - DISTRITO NACIONAL"/>
    <n v="2421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4 - GRATIFICACIONES Y BONIFICACIONES"/>
    <s v="N"/>
    <s v="00 - N/A"/>
    <s v="30 - FONDOS PROPIOS"/>
    <s v="(blank)"/>
    <s v="01 - DISTRITO NACIONAL"/>
    <n v="112811536"/>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5 - CONTRIBUCIONES A LA SEGURIDAD SOCIAL"/>
    <s v="N"/>
    <s v="00 - N/A"/>
    <s v="10 - FONDO GENERAL"/>
    <s v="(blank)"/>
    <s v="01 - DISTRITO NACIONAL"/>
    <n v="5790778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10 - FONDO GENERAL"/>
    <s v="(blank)"/>
    <s v="01 - DISTRITO NACIONAL"/>
    <n v="76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30 - FONDOS PROPIOS"/>
    <s v="(blank)"/>
    <s v="01 - DISTRITO NACIONAL"/>
    <n v="1502059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2 - PUBLICIDAD, IMPRESIÓN Y ENCUADERNACIÓN"/>
    <s v="N"/>
    <s v="00 - N/A"/>
    <s v="30 - FONDOS PROPIOS"/>
    <s v="(blank)"/>
    <s v="01 - DISTRITO NACIONAL"/>
    <n v="4781148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3 - VIÁTICOS"/>
    <s v="N"/>
    <s v="00 - N/A"/>
    <s v="30 - FONDOS PROPIOS"/>
    <s v="(blank)"/>
    <s v="01 - DISTRITO NACIONAL"/>
    <n v="309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10 - FONDO GENERAL"/>
    <s v="(blank)"/>
    <s v="01 - DISTRITO NACIONAL"/>
    <n v="191819"/>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30 - FONDOS PROPIOS"/>
    <s v="(blank)"/>
    <s v="01 - DISTRITO NACIONAL"/>
    <n v="261818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10 - FONDO GENERAL"/>
    <s v="(blank)"/>
    <s v="01 - DISTRITO NACIONAL"/>
    <n v="4410969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30 - FONDOS PROPIOS"/>
    <s v="(blank)"/>
    <s v="01 - DISTRITO NACIONAL"/>
    <n v="93142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10 - FONDO GENERAL"/>
    <s v="(blank)"/>
    <s v="01 - DISTRITO NACIONAL"/>
    <n v="314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30 - FONDOS PROPIOS"/>
    <s v="(blank)"/>
    <s v="01 - DISTRITO NACIONAL"/>
    <n v="1685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01 - DISTRITO NACIONAL"/>
    <n v="62141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01 - DISTRITO NACIONAL"/>
    <n v="5724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01 - DISTRITO NACIONAL"/>
    <n v="10828907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9 - OTRAS CONTRATACIONES DE SERVICIOS"/>
    <s v="N"/>
    <s v="00 - N/A"/>
    <s v="30 - FONDOS PROPIOS"/>
    <s v="(blank)"/>
    <s v="01 - DISTRITO NACIONAL"/>
    <n v="168098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1 - ALIMENTOS Y PRODUCTOS AGROFORESTALES"/>
    <s v="N"/>
    <s v="00 - N/A"/>
    <s v="30 - FONDOS PROPIOS"/>
    <s v="(blank)"/>
    <s v="01 - DISTRITO NACIONAL"/>
    <n v="108420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2 - TEXTILES Y VESTUARIOS"/>
    <s v="N"/>
    <s v="00 - N/A"/>
    <s v="30 - FONDOS PROPIOS"/>
    <s v="(blank)"/>
    <s v="01 - DISTRITO NACIONAL"/>
    <n v="24553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3 - PAPEL, CARTÓN E IMPRESOS"/>
    <s v="N"/>
    <s v="00 - N/A"/>
    <s v="30 - FONDOS PROPIOS"/>
    <s v="(blank)"/>
    <s v="01 - DISTRITO NACIONAL"/>
    <n v="17493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4 - PRODUCTOS FARMACÉUTICOS"/>
    <s v="N"/>
    <s v="00 - N/A"/>
    <s v="30 - FONDOS PROPIOS"/>
    <s v="(blank)"/>
    <s v="01 - DISTRITO NACIONAL"/>
    <n v="7499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5 - CUERO, CAUCHO Y PLÁSTICO"/>
    <s v="N"/>
    <s v="00 - N/A"/>
    <s v="30 - FONDOS PROPIOS"/>
    <s v="(blank)"/>
    <s v="01 - DISTRITO NACIONAL"/>
    <n v="1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6 - PRODUCTOS DE MINERALES, METÁLICOS Y NO METÁLICOS"/>
    <s v="N"/>
    <s v="00 - N/A"/>
    <s v="30 - FONDOS PROPIOS"/>
    <s v="(blank)"/>
    <s v="01 - DISTRITO NACIONAL"/>
    <n v="1722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01 - DISTRITO NACIONAL"/>
    <n v="786129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01 - DISTRITO NACIONAL"/>
    <n v="35394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9 - PRODUCTOS Y ÚTILES VARIOS"/>
    <s v="N"/>
    <s v="00 - N/A"/>
    <s v="30 - FONDOS PROPIOS"/>
    <s v="(blank)"/>
    <s v="01 - DISTRITO NACIONAL"/>
    <n v="6188268"/>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1 - REMUNERACIONES"/>
    <s v="N"/>
    <s v="00 - N/A"/>
    <s v="30 - FONDOS PROPIOS"/>
    <s v="(blank)"/>
    <s v="99 - MULTIPROVINCIAL"/>
    <n v="1911417042"/>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2 - SOBRESUELDOS"/>
    <s v="N"/>
    <s v="00 - N/A"/>
    <s v="30 - FONDOS PROPIOS"/>
    <s v="(blank)"/>
    <s v="99 - MULTIPROVINCIAL"/>
    <n v="251105144"/>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3 - DIETAS Y GASTOS DE REPRESENTACIÓN"/>
    <s v="N"/>
    <s v="00 - N/A"/>
    <s v="30 - FONDOS PROPIOS"/>
    <s v="(blank)"/>
    <s v="99 - MULTIPROVINCIAL"/>
    <n v="24688037"/>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4 - GRATIFICACIONES Y BONIFICACIONES"/>
    <s v="N"/>
    <s v="00 - N/A"/>
    <s v="30 - FONDOS PROPIOS"/>
    <s v="(blank)"/>
    <s v="99 - MULTIPROVINCIAL"/>
    <n v="570075236"/>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5 - CONTRIBUCIONES A LA SEGURIDAD SOCIAL"/>
    <s v="N"/>
    <s v="00 - N/A"/>
    <s v="30 - FONDOS PROPIOS"/>
    <s v="(blank)"/>
    <s v="99 - MULTIPROVINCIAL"/>
    <n v="19218267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1 - SERVICIOS BÁSICOS"/>
    <s v="N"/>
    <s v="00 - N/A"/>
    <s v="30 - FONDOS PROPIOS"/>
    <s v="(blank)"/>
    <s v="99 - MULTIPROVINCIAL"/>
    <n v="6526216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2 - PUBLICIDAD, IMPRESIÓN Y ENCUADERNACIÓN"/>
    <s v="N"/>
    <s v="00 - N/A"/>
    <s v="30 - FONDOS PROPIOS"/>
    <s v="(blank)"/>
    <s v="99 - MULTIPROVINCIAL"/>
    <n v="84799905"/>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3 - VIÁTICOS"/>
    <s v="N"/>
    <s v="00 - N/A"/>
    <s v="30 - FONDOS PROPIOS"/>
    <s v="(blank)"/>
    <s v="99 - MULTIPROVINCIAL"/>
    <n v="5190845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4 - TRANSPORTE Y ALMACENAJE"/>
    <s v="N"/>
    <s v="00 - N/A"/>
    <s v="30 - FONDOS PROPIOS"/>
    <s v="(blank)"/>
    <s v="99 - MULTIPROVINCIAL"/>
    <n v="3554040"/>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28367392"/>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6 - SEGUROS"/>
    <s v="N"/>
    <s v="00 - N/A"/>
    <s v="30 - FONDOS PROPIOS"/>
    <s v="(blank)"/>
    <s v="99 - MULTIPROVINCIAL"/>
    <n v="13525130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7 - SERVICIOS DE CONSERVACIÓN, REPARACIONES MENORES E INSTALACIONES TEMPORALES"/>
    <s v="N"/>
    <s v="00 - N/A"/>
    <s v="30 - FONDOS PROPIOS"/>
    <s v="(blank)"/>
    <s v="99 - MULTIPROVINCIAL"/>
    <n v="48987736"/>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8 - OTROS SERVICIOS NO INCLUIDOS EN CONCEPTOS ANTERIORES"/>
    <s v="N"/>
    <s v="00 - N/A"/>
    <s v="30 - FONDOS PROPIOS"/>
    <s v="(blank)"/>
    <s v="99 - MULTIPROVINCIAL"/>
    <n v="35631244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9 - OTRAS CONTRATACIONES DE SERVICIOS"/>
    <s v="N"/>
    <s v="00 - N/A"/>
    <s v="30 - FONDOS PROPIOS"/>
    <s v="(blank)"/>
    <s v="99 - MULTIPROVINCIAL"/>
    <n v="12974208"/>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1 - ALIMENTOS Y PRODUCTOS AGROFORESTALES"/>
    <s v="N"/>
    <s v="00 - N/A"/>
    <s v="30 - FONDOS PROPIOS"/>
    <s v="(blank)"/>
    <s v="99 - MULTIPROVINCIAL"/>
    <n v="25019279"/>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2 - TEXTILES Y VESTUARIOS"/>
    <s v="N"/>
    <s v="00 - N/A"/>
    <s v="30 - FONDOS PROPIOS"/>
    <s v="(blank)"/>
    <s v="99 - MULTIPROVINCIAL"/>
    <n v="302983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3 - PAPEL, CARTÓN E IMPRESOS"/>
    <s v="N"/>
    <s v="00 - N/A"/>
    <s v="30 - FONDOS PROPIOS"/>
    <s v="(blank)"/>
    <s v="99 - MULTIPROVINCIAL"/>
    <n v="2533481"/>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4 - PRODUCTOS FARMACÉUTICOS"/>
    <s v="N"/>
    <s v="00 - N/A"/>
    <s v="30 - FONDOS PROPIOS"/>
    <s v="(blank)"/>
    <s v="99 - MULTIPROVINCIAL"/>
    <n v="450425"/>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5 - CUERO, CAUCHO Y PLÁSTICO"/>
    <s v="N"/>
    <s v="00 - N/A"/>
    <s v="30 - FONDOS PROPIOS"/>
    <s v="(blank)"/>
    <s v="99 - MULTIPROVINCIAL"/>
    <n v="25000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6 - PRODUCTOS DE MINERALES, METÁLICOS Y NO METÁLICOS"/>
    <s v="N"/>
    <s v="00 - N/A"/>
    <s v="30 - FONDOS PROPIOS"/>
    <s v="(blank)"/>
    <s v="99 - MULTIPROVINCIAL"/>
    <n v="102548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7 - COMBUSTIBLES, LUBRICANTES, PRODUCTOS QUÍMICOS Y CONEXOS"/>
    <s v="N"/>
    <s v="00 - N/A"/>
    <s v="30 - FONDOS PROPIOS"/>
    <s v="(blank)"/>
    <s v="99 - MULTIPROVINCIAL"/>
    <n v="403261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9 - PRODUCTOS Y ÚTILES VARIOS"/>
    <s v="N"/>
    <s v="00 - N/A"/>
    <s v="30 - FONDOS PROPIOS"/>
    <s v="(blank)"/>
    <s v="99 - MULTIPROVINCIAL"/>
    <n v="2199048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1 - MOBILIARIO Y EQUIPO"/>
    <s v="N"/>
    <s v="00 - N/A"/>
    <s v="30 - FONDOS PROPIOS"/>
    <s v="(blank)"/>
    <s v="01 - DISTRITO NACIONAL"/>
    <n v="19226183"/>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01 - DISTRITO NACIONAL"/>
    <n v="55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3 - EQUIPO E INSTRUMENTAL, CIENTÍFICO Y LABORATORIO"/>
    <s v="N"/>
    <s v="00 - N/A"/>
    <s v="30 - FONDOS PROPIOS"/>
    <s v="(blank)"/>
    <s v="01 - DISTRITO NACIONAL"/>
    <n v="32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01 - DISTRITO NACIONAL"/>
    <n v="77732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5 - MAQUINARIA, OTROS EQUIPOS Y HERRAMIENTAS"/>
    <s v="N"/>
    <s v="00 - N/A"/>
    <s v="30 - FONDOS PROPIOS"/>
    <s v="(blank)"/>
    <s v="01 - DISTRITO NACIONAL"/>
    <n v="5127809"/>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6 - EQUIPOS DE DEFENSA Y SEGURIDAD"/>
    <s v="N"/>
    <s v="00 - N/A"/>
    <s v="30 - FONDOS PROPIOS"/>
    <s v="(blank)"/>
    <s v="01 - DISTRITO NACIONAL"/>
    <n v="514044"/>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8 - BIENES INTANGIBLES"/>
    <s v="N"/>
    <s v="00 - N/A"/>
    <s v="30 - FONDOS PROPIOS"/>
    <s v="(blank)"/>
    <s v="01 - DISTRITO NACIONAL"/>
    <n v="2001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1360156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7 - OBRAS"/>
    <s v="2.7.1 - OBRAS EN EDIFICACIONES"/>
    <s v="N"/>
    <s v="00 - N/A"/>
    <s v="30 - FONDOS PROPIOS"/>
    <s v="(blank)"/>
    <s v="01 - DISTRITO NACIONAL"/>
    <n v="534421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1 - MOBILIARIO Y EQUIPO"/>
    <s v="N"/>
    <s v="00 - N/A"/>
    <s v="30 - FONDOS PROPIOS"/>
    <s v="(blank)"/>
    <s v="99 - MULTIPROVINCIAL"/>
    <n v="2566104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2 - MOBILIARIO Y EQUIPO DE AUDIO, AUDIOVISUAL, RECREATIVO Y EDUCACIONAL"/>
    <s v="N"/>
    <s v="00 - N/A"/>
    <s v="30 - FONDOS PROPIOS"/>
    <s v="(blank)"/>
    <s v="99 - MULTIPROVINCIAL"/>
    <n v="342933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3 - EQUIPO E INSTRUMENTAL, CIENTÍFICO Y LABORATORIO"/>
    <s v="N"/>
    <s v="00 - N/A"/>
    <s v="30 - FONDOS PROPIOS"/>
    <s v="(blank)"/>
    <s v="99 - MULTIPROVINCIAL"/>
    <n v="4525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4 - VEHÍCULOS Y EQUIPO DE TRANSPORTE, TRACCIÓN Y ELEVACIÓN"/>
    <s v="N"/>
    <s v="00 - N/A"/>
    <s v="30 - FONDOS PROPIOS"/>
    <s v="(blank)"/>
    <s v="99 - MULTIPROVINCIAL"/>
    <n v="100000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5 - MAQUINARIA, OTROS EQUIPOS Y HERRAMIENTAS"/>
    <s v="N"/>
    <s v="00 - N/A"/>
    <s v="30 - FONDOS PROPIOS"/>
    <s v="(blank)"/>
    <s v="99 - MULTIPROVINCIAL"/>
    <n v="1306168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6 - EQUIPOS DE DEFENSA Y SEGURIDAD"/>
    <s v="N"/>
    <s v="00 - N/A"/>
    <s v="30 - FONDOS PROPIOS"/>
    <s v="(blank)"/>
    <s v="99 - MULTIPROVINCIAL"/>
    <n v="4845613"/>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8 - BIENES INTANGIBLES"/>
    <s v="N"/>
    <s v="00 - N/A"/>
    <s v="30 - FONDOS PROPIOS"/>
    <s v="(blank)"/>
    <s v="99 - MULTIPROVINCIAL"/>
    <n v="211474043"/>
    <n v="0"/>
  </r>
  <r>
    <s v="2025"/>
    <x v="4"/>
    <x v="0"/>
    <x v="1"/>
    <x v="7"/>
    <s v="16 - N/A - Auxiliares Financieros"/>
    <s v="5009 - SUPERINTENDENCIA DE BANCOS"/>
    <s v="0001 - SUPERINTENDENCIA DE BANCOS"/>
    <s v="2 - SERVICIOS ECONÓMICOS"/>
    <s v="2.8 - Banca y seguros"/>
    <s v="2.8.01 - Regulación, control y diseño de políticas"/>
    <s v="2.7 - OBRAS"/>
    <s v="2.7.1 - OBRAS EN EDIFICACIONES"/>
    <s v="N"/>
    <s v="00 - N/A"/>
    <s v="30 - FONDOS PROPIOS"/>
    <s v="(blank)"/>
    <s v="99 - MULTIPROVINCIAL"/>
    <n v="6923289"/>
    <n v="0"/>
  </r>
  <r>
    <s v="2025"/>
    <x v="4"/>
    <x v="0"/>
    <x v="1"/>
    <x v="8"/>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60000"/>
    <n v="0"/>
  </r>
  <r>
    <s v="2025"/>
    <x v="4"/>
    <x v="1"/>
    <x v="2"/>
    <x v="12"/>
    <s v="16 - N/A - Auxiliares Financieros"/>
    <s v="5009 - SUPERINTENDENCIA DE BANCOS"/>
    <s v="0001 - SUPERINTENDENCIA DE BANCOS"/>
    <s v="0 - N/A"/>
    <s v="0.0 - N/A"/>
    <s v="0.0.00 - N/A"/>
    <s v="4.1 - Incremento de activos financieros"/>
    <s v="4.1.1 - Incremento de activos financieros corrientes"/>
    <s v="N"/>
    <s v="00 - N/A"/>
    <s v="30 - FONDOS PROPIOS"/>
    <s v="(blank)"/>
    <s v="99 - MULTIPROVINCIAL"/>
    <n v="3798917805"/>
    <n v="0"/>
  </r>
  <r>
    <s v="2025"/>
    <x v="4"/>
    <x v="1"/>
    <x v="2"/>
    <x v="12"/>
    <s v="16 - N/A - Auxiliares Financieros"/>
    <s v="5009 - SUPERINTENDENCIA DE BANCOS"/>
    <s v="0001 - SUPERINTENDENCIA DE BANCOS"/>
    <s v="0 - N/A"/>
    <s v="0.0 - N/A"/>
    <s v="0.0.00 - N/A"/>
    <s v="4.1 - Incremento de activos financieros"/>
    <s v="4.1.2 - Incremento de activos financieros no corrientes"/>
    <s v="N"/>
    <s v="00 - N/A"/>
    <s v="30 - FONDOS PROPIOS"/>
    <s v="(blank)"/>
    <s v="99 - MULTIPROVINCIAL"/>
    <n v="131010000"/>
    <n v="0"/>
  </r>
  <r>
    <s v="2025"/>
    <x v="5"/>
    <x v="0"/>
    <x v="0"/>
    <x v="1"/>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582766562"/>
    <n v="0"/>
  </r>
  <r>
    <s v="2025"/>
    <x v="5"/>
    <x v="0"/>
    <x v="0"/>
    <x v="2"/>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329565279"/>
    <n v="0"/>
  </r>
  <r>
    <s v="2025"/>
    <x v="5"/>
    <x v="0"/>
    <x v="0"/>
    <x v="2"/>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1239317407"/>
    <n v="0"/>
  </r>
  <r>
    <s v="2025"/>
    <x v="5"/>
    <x v="0"/>
    <x v="0"/>
    <x v="4"/>
    <s v="15 - N/A - Instituciones públicas financieras no monetarias"/>
    <s v="5007 - CONS. NAC. PROM. Y APOYO A LA MICRO, PEQ. Y MEDIANA EMPRESA-PROMIPYME"/>
    <s v="0001 - CONS. NAC. DE PROM Y AP. A LA MIC. PEQ. Y MED EMPRESAS"/>
    <s v="4 - SERVICIOS SOCIALES"/>
    <s v="4.5 - Protección social"/>
    <s v="4.5.10 - Asistencia social"/>
    <s v="2.4 - TRANSFERENCIAS CORRIENTES"/>
    <s v="2.4.1 - TRANSFERENCIAS CORRIENTES AL SECTOR PRIVADO"/>
    <s v="N"/>
    <s v="00 - N/A"/>
    <s v="30 - FONDOS PROPIOS"/>
    <s v="(blank)"/>
    <s v="99 - MULTIPROVINCIAL"/>
    <n v="900000"/>
    <n v="0"/>
  </r>
  <r>
    <s v="2025"/>
    <x v="5"/>
    <x v="0"/>
    <x v="0"/>
    <x v="4"/>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1200000"/>
    <n v="0"/>
  </r>
  <r>
    <s v="2025"/>
    <x v="5"/>
    <x v="0"/>
    <x v="0"/>
    <x v="4"/>
    <s v="15 - N/A - Instituciones públicas financieras no monetarias"/>
    <s v="5003 - BANCO NACIONAL DE LAS EXPORTACIONES (BANDEX)"/>
    <s v="0001 - BANCO NACIONAL DE LAS EXPORTACIONES (BANDEX)"/>
    <s v="4 - SERVICIOS SOCIALES"/>
    <s v="4.4 - Educación"/>
    <s v="4.4.09 - Enseñanza no atribuible a ningún nivel"/>
    <s v="2.4 - TRANSFERENCIAS CORRIENTES"/>
    <s v="2.4.1 - TRANSFERENCIAS CORRIENTES AL SECTOR PRIVADO"/>
    <s v="N"/>
    <s v="00 - N/A"/>
    <s v="30 - FONDOS PROPIOS"/>
    <s v="(blank)"/>
    <s v="99 - MULTIPROVINCIAL"/>
    <n v="10376450"/>
    <n v="0"/>
  </r>
  <r>
    <s v="2025"/>
    <x v="5"/>
    <x v="0"/>
    <x v="0"/>
    <x v="4"/>
    <s v="15 - N/A - Instituciones públicas financieras no monetarias"/>
    <s v="5005 - CAJA DE AHORROS PARA OBREROS Y MONTE DE PIEDAD"/>
    <s v="0001 - CAJAS DE AHORROS PARA OBREROS Y MONTE DE PIEDAD"/>
    <s v="4 - SERVICIOS SOCIALES"/>
    <s v="4.5 - Protección social"/>
    <s v="4.5.10 - Asistencia social"/>
    <s v="2.4 - TRANSFERENCIAS CORRIENTES"/>
    <s v="2.4.1 - TRANSFERENCIAS CORRIENTES AL SECTOR PRIVADO"/>
    <s v="N"/>
    <s v="00 - N/A"/>
    <s v="30 - FONDOS PROPIOS"/>
    <s v="(blank)"/>
    <s v="01 - DISTRITO NACIONAL"/>
    <n v="5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10 - FONDO GENERAL"/>
    <s v="(blank)"/>
    <s v="99 - MULTIPROVINCIAL"/>
    <n v="219606646"/>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30 - FONDOS PROPIOS"/>
    <s v="(blank)"/>
    <s v="99 - MULTIPROVINCIAL"/>
    <n v="669911141"/>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2 - SOBRESUELDOS"/>
    <s v="N"/>
    <s v="00 - N/A"/>
    <s v="30 - FONDOS PROPIOS"/>
    <s v="(blank)"/>
    <s v="99 - MULTIPROVINCIAL"/>
    <n v="237846697"/>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4 - GRATIFICACIONES Y BONIFICACIONES"/>
    <s v="N"/>
    <s v="00 - N/A"/>
    <s v="30 - FONDOS PROPIOS"/>
    <s v="(blank)"/>
    <s v="99 - MULTIPROVINCIAL"/>
    <n v="90184083"/>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10 - FONDO GENERAL"/>
    <s v="(blank)"/>
    <s v="99 - MULTIPROVINCIAL"/>
    <n v="30893304"/>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30 - FONDOS PROPIOS"/>
    <s v="(blank)"/>
    <s v="99 - MULTIPROVINCIAL"/>
    <n v="93466379"/>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10 - FONDO GENERAL"/>
    <s v="(blank)"/>
    <s v="99 - MULTIPROVINCIAL"/>
    <n v="238276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30 - FONDOS PROPIOS"/>
    <s v="(blank)"/>
    <s v="99 - MULTIPROVINCIAL"/>
    <n v="6372031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2 - PUBLICIDAD, IMPRESIÓN Y ENCUADERNACIÓN"/>
    <s v="N"/>
    <s v="00 - N/A"/>
    <s v="30 - FONDOS PROPIOS"/>
    <s v="(blank)"/>
    <s v="99 - MULTIPROVINCIAL"/>
    <n v="675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3 - VIÁTICOS"/>
    <s v="N"/>
    <s v="00 - N/A"/>
    <s v="30 - FONDOS PROPIOS"/>
    <s v="(blank)"/>
    <s v="99 - MULTIPROVINCIAL"/>
    <n v="180186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4 - TRANSPORTE Y ALMACENAJE"/>
    <s v="N"/>
    <s v="00 - N/A"/>
    <s v="30 - FONDOS PROPIOS"/>
    <s v="(blank)"/>
    <s v="99 - MULTIPROVINCIAL"/>
    <n v="8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10 - FONDO GENERAL"/>
    <s v="(blank)"/>
    <s v="99 - MULTIPROVINCIAL"/>
    <n v="260002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30 - FONDOS PROPIOS"/>
    <s v="(blank)"/>
    <s v="99 - MULTIPROVINCIAL"/>
    <n v="4789998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6 - SEGUROS"/>
    <s v="N"/>
    <s v="00 - N/A"/>
    <s v="30 - FONDOS PROPIOS"/>
    <s v="(blank)"/>
    <s v="99 - MULTIPROVINCIAL"/>
    <n v="163744332"/>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2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8 - OTROS SERVICIOS NO INCLUIDOS EN CONCEPTOS ANTERIORES"/>
    <s v="N"/>
    <s v="00 - N/A"/>
    <s v="30 - FONDOS PROPIOS"/>
    <s v="(blank)"/>
    <s v="99 - MULTIPROVINCIAL"/>
    <n v="52852438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9 - OTRAS CONTRATACIONES DE SERVICIOS"/>
    <s v="N"/>
    <s v="00 - N/A"/>
    <s v="30 - FONDOS PROPIOS"/>
    <s v="(blank)"/>
    <s v="99 - MULTIPROVINCIAL"/>
    <n v="12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1 - ALIMENTOS Y PRODUCTOS AGROFORESTALES"/>
    <s v="N"/>
    <s v="00 - N/A"/>
    <s v="30 - FONDOS PROPIOS"/>
    <s v="(blank)"/>
    <s v="99 - MULTIPROVINCIAL"/>
    <n v="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2 - TEXTILES Y VESTUARIOS"/>
    <s v="N"/>
    <s v="00 - N/A"/>
    <s v="30 - FONDOS PROPIOS"/>
    <s v="(blank)"/>
    <s v="99 - MULTIPROVINCIAL"/>
    <n v="5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3 - PAPEL, CARTÓN E IMPRESOS"/>
    <s v="N"/>
    <s v="00 - N/A"/>
    <s v="30 - FONDOS PROPIOS"/>
    <s v="(blank)"/>
    <s v="99 - MULTIPROVINCIAL"/>
    <n v="67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4 - PRODUCTOS FARMACÉUTICOS"/>
    <s v="N"/>
    <s v="00 - N/A"/>
    <s v="30 - FONDOS PROPIOS"/>
    <s v="(blank)"/>
    <s v="99 - MULTIPROVINCIAL"/>
    <n v="1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5 - CUERO, CAUCHO Y PLÁSTICO"/>
    <s v="N"/>
    <s v="00 - N/A"/>
    <s v="30 - FONDOS PROPIOS"/>
    <s v="(blank)"/>
    <s v="99 - MULTIPROVINCIAL"/>
    <n v="24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7 - COMBUSTIBLES, LUBRICANTES, PRODUCTOS QUÍMICOS Y CONEXOS"/>
    <s v="N"/>
    <s v="00 - N/A"/>
    <s v="30 - FONDOS PROPIOS"/>
    <s v="(blank)"/>
    <s v="99 - MULTIPROVINCIAL"/>
    <n v="9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9 - PRODUCTOS Y ÚTILES VARIOS"/>
    <s v="N"/>
    <s v="00 - N/A"/>
    <s v="30 - FONDOS PROPIOS"/>
    <s v="(blank)"/>
    <s v="99 - MULTIPROVINCIAL"/>
    <n v="1350000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10 - FONDO GENERAL"/>
    <s v="(blank)"/>
    <s v="99 - MULTIPROVINCIAL"/>
    <n v="21675242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30 - FONDOS PROPIOS"/>
    <s v="(blank)"/>
    <s v="99 - MULTIPROVINCIAL"/>
    <n v="11187836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2 - SOBRESUELDOS"/>
    <s v="N"/>
    <s v="00 - N/A"/>
    <s v="30 - FONDOS PROPIOS"/>
    <s v="(blank)"/>
    <s v="99 - MULTIPROVINCIAL"/>
    <n v="2320558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4 - GRATIFICACIONES Y BONIFICACIONES"/>
    <s v="N"/>
    <s v="00 - N/A"/>
    <s v="30 - FONDOS PROPIOS"/>
    <s v="(blank)"/>
    <s v="99 - MULTIPROVINCIAL"/>
    <n v="3839926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10 - FONDO GENERAL"/>
    <s v="(blank)"/>
    <s v="99 - MULTIPROVINCIAL"/>
    <n v="3324982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30 - FONDOS PROPIOS"/>
    <s v="(blank)"/>
    <s v="99 - MULTIPROVINCIAL"/>
    <n v="10928686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1 - SERVICIOS BÁSICOS"/>
    <s v="N"/>
    <s v="00 - N/A"/>
    <s v="30 - FONDOS PROPIOS"/>
    <s v="(blank)"/>
    <s v="99 - MULTIPROVINCIAL"/>
    <n v="7295105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30 - FONDOS PROPIOS"/>
    <s v="(blank)"/>
    <s v="99 - MULTIPROVINCIAL"/>
    <n v="8260772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60 - CREDITO EXTERNO"/>
    <s v="(blank)"/>
    <s v="99 - MULTIPROVINCIAL"/>
    <n v="3792486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3 - VIÁTICOS"/>
    <s v="N"/>
    <s v="00 - N/A"/>
    <s v="30 - FONDOS PROPIOS"/>
    <s v="(blank)"/>
    <s v="99 - MULTIPROVINCIAL"/>
    <n v="2586406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4 - TRANSPORTE Y ALMACENAJE"/>
    <s v="N"/>
    <s v="00 - N/A"/>
    <s v="30 - FONDOS PROPIOS"/>
    <s v="(blank)"/>
    <s v="99 - MULTIPROVINCIAL"/>
    <n v="442499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5 - ALQUILERES Y RENTAS"/>
    <s v="N"/>
    <s v="00 - N/A"/>
    <s v="30 - FONDOS PROPIOS"/>
    <s v="(blank)"/>
    <s v="99 - MULTIPROVINCIAL"/>
    <n v="19249032"/>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30 - FONDOS PROPIOS"/>
    <s v="(blank)"/>
    <s v="99 - MULTIPROVINCIAL"/>
    <n v="18681996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60 - CREDITO EXTERNO"/>
    <s v="(blank)"/>
    <s v="99 - MULTIPROVINCIAL"/>
    <n v="137335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5905800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22182110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60 - CREDITO EXTERNO"/>
    <s v="(blank)"/>
    <s v="99 - MULTIPROVINCIAL"/>
    <n v="1736392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9 - OTRAS CONTRATACIONES DE SERVICIOS"/>
    <s v="N"/>
    <s v="00 - N/A"/>
    <s v="30 - FONDOS PROPIOS"/>
    <s v="(blank)"/>
    <s v="99 - MULTIPROVINCIAL"/>
    <n v="1462965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30 - FONDOS PROPIOS"/>
    <s v="(blank)"/>
    <s v="99 - MULTIPROVINCIAL"/>
    <n v="585321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60 - CREDITO EXTERNO"/>
    <s v="(blank)"/>
    <s v="99 - MULTIPROVINCIAL"/>
    <n v="9419718"/>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2 - TEXTILES Y VESTUARIOS"/>
    <s v="N"/>
    <s v="00 - N/A"/>
    <s v="30 - FONDOS PROPIOS"/>
    <s v="(blank)"/>
    <s v="99 - MULTIPROVINCIAL"/>
    <n v="8188867"/>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3 - PAPEL, CARTÓN E IMPRESOS"/>
    <s v="N"/>
    <s v="00 - N/A"/>
    <s v="30 - FONDOS PROPIOS"/>
    <s v="(blank)"/>
    <s v="99 - MULTIPROVINCIAL"/>
    <n v="411510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5 - CUERO, CAUCHO Y PLÁSTICO"/>
    <s v="N"/>
    <s v="00 - N/A"/>
    <s v="30 - FONDOS PROPIOS"/>
    <s v="(blank)"/>
    <s v="99 - MULTIPROVINCIAL"/>
    <n v="410476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4767643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9 - PRODUCTOS Y ÚTILES VARIOS"/>
    <s v="N"/>
    <s v="00 - N/A"/>
    <s v="30 - FONDOS PROPIOS"/>
    <s v="(blank)"/>
    <s v="99 - MULTIPROVINCIAL"/>
    <n v="3208555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1 - REMUNERACIONES"/>
    <s v="N"/>
    <s v="00 - N/A"/>
    <s v="30 - FONDOS PROPIOS"/>
    <s v="(blank)"/>
    <s v="99 - MULTIPROVINCIAL"/>
    <n v="288667572"/>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3 - DIETAS Y GASTOS DE REPRESENTACIÓN"/>
    <s v="N"/>
    <s v="00 - N/A"/>
    <s v="30 - FONDOS PROPIOS"/>
    <s v="(blank)"/>
    <s v="99 - MULTIPROVINCIAL"/>
    <n v="13448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5 - CONTRIBUCIONES A LA SEGURIDAD SOCIAL"/>
    <s v="N"/>
    <s v="00 - N/A"/>
    <s v="30 - FONDOS PROPIOS"/>
    <s v="(blank)"/>
    <s v="99 - MULTIPROVINCIAL"/>
    <n v="1778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1 - SERVICIOS BÁSICOS"/>
    <s v="N"/>
    <s v="00 - N/A"/>
    <s v="30 - FONDOS PROPIOS"/>
    <s v="(blank)"/>
    <s v="99 - MULTIPROVINCIAL"/>
    <n v="14715656"/>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2 - PUBLICIDAD, IMPRESIÓN Y ENCUADERNACIÓN"/>
    <s v="N"/>
    <s v="00 - N/A"/>
    <s v="30 - FONDOS PROPIOS"/>
    <s v="(blank)"/>
    <s v="99 - MULTIPROVINCIAL"/>
    <n v="11430454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3 - VIÁTICOS"/>
    <s v="N"/>
    <s v="00 - N/A"/>
    <s v="30 - FONDOS PROPIOS"/>
    <s v="(blank)"/>
    <s v="99 - MULTIPROVINCIAL"/>
    <n v="6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4 - TRANSPORTE Y ALMACENAJE"/>
    <s v="N"/>
    <s v="00 - N/A"/>
    <s v="30 - FONDOS PROPIOS"/>
    <s v="(blank)"/>
    <s v="99 - MULTIPROVINCIAL"/>
    <n v="12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5 - ALQUILERES Y RENTAS"/>
    <s v="N"/>
    <s v="00 - N/A"/>
    <s v="30 - FONDOS PROPIOS"/>
    <s v="(blank)"/>
    <s v="99 - MULTIPROVINCIAL"/>
    <n v="570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6 - SEGUROS"/>
    <s v="N"/>
    <s v="00 - N/A"/>
    <s v="30 - FONDOS PROPIOS"/>
    <s v="(blank)"/>
    <s v="99 - MULTIPROVINCIAL"/>
    <n v="70106307"/>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72310528"/>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30093528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1 - ALIMENTOS Y PRODUCTOS AGROFORESTALES"/>
    <s v="N"/>
    <s v="00 - N/A"/>
    <s v="30 - FONDOS PROPIOS"/>
    <s v="(blank)"/>
    <s v="99 - MULTIPROVINCIAL"/>
    <n v="737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2 - TEXTILES Y VESTUARIOS"/>
    <s v="N"/>
    <s v="00 - N/A"/>
    <s v="30 - FONDOS PROPIOS"/>
    <s v="(blank)"/>
    <s v="99 - MULTIPROVINCIAL"/>
    <n v="10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3 - PAPEL, CARTÓN E IMPRESOS"/>
    <s v="N"/>
    <s v="00 - N/A"/>
    <s v="30 - FONDOS PROPIOS"/>
    <s v="(blank)"/>
    <s v="99 - MULTIPROVINCIAL"/>
    <n v="936447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5 - CUERO, CAUCHO Y PLÁSTICO"/>
    <s v="N"/>
    <s v="00 - N/A"/>
    <s v="30 - FONDOS PROPIOS"/>
    <s v="(blank)"/>
    <s v="99 - MULTIPROVINCIAL"/>
    <n v="1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7 - COMBUSTIBLES, LUBRICANTES, PRODUCTOS QUÍMICOS Y CONEXOS"/>
    <s v="N"/>
    <s v="00 - N/A"/>
    <s v="30 - FONDOS PROPIOS"/>
    <s v="(blank)"/>
    <s v="99 - MULTIPROVINCIAL"/>
    <n v="3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9 - PRODUCTOS Y ÚTILES VARIOS"/>
    <s v="N"/>
    <s v="00 - N/A"/>
    <s v="30 - FONDOS PROPIOS"/>
    <s v="(blank)"/>
    <s v="99 - MULTIPROVINCIAL"/>
    <n v="51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10 - FONDO GENERAL"/>
    <s v="(blank)"/>
    <s v="99 - MULTIPROVINCIAL"/>
    <n v="42921119"/>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30 - FONDOS PROPIOS"/>
    <s v="(blank)"/>
    <s v="99 - MULTIPROVINCIAL"/>
    <n v="9854243"/>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10 - FONDO GENERAL"/>
    <s v="(blank)"/>
    <s v="99 - MULTIPROVINCIAL"/>
    <n v="1872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30 - FONDOS PROPIOS"/>
    <s v="(blank)"/>
    <s v="99 - MULTIPROVINCIAL"/>
    <n v="780906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3 - DIETAS Y GASTOS DE REPRESENTACIÓN"/>
    <s v="N"/>
    <s v="00 - N/A"/>
    <s v="30 - FONDOS PROPIOS"/>
    <s v="(blank)"/>
    <s v="99 - MULTIPROVINCIAL"/>
    <n v="90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4 - GRATIFICACIONES Y BONIFICACIONES"/>
    <s v="N"/>
    <s v="00 - N/A"/>
    <s v="30 - FONDOS PROPIOS"/>
    <s v="(blank)"/>
    <s v="99 - MULTIPROVINCIAL"/>
    <n v="3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5 - CONTRIBUCIONES A LA SEGURIDAD SOCIAL"/>
    <s v="N"/>
    <s v="00 - N/A"/>
    <s v="10 - FONDO GENERAL"/>
    <s v="(blank)"/>
    <s v="99 - MULTIPROVINCIAL"/>
    <n v="5965776"/>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1 - SERVICIOS BÁSICOS"/>
    <s v="N"/>
    <s v="00 - N/A"/>
    <s v="30 - FONDOS PROPIOS"/>
    <s v="(blank)"/>
    <s v="99 - MULTIPROVINCIAL"/>
    <n v="34857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2 - PUBLICIDAD, IMPRESIÓN Y ENCUADERNACIÓN"/>
    <s v="N"/>
    <s v="00 - N/A"/>
    <s v="30 - FONDOS PROPIOS"/>
    <s v="(blank)"/>
    <s v="99 - MULTIPROVINCIAL"/>
    <n v="158755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3 - VIÁTICOS"/>
    <s v="N"/>
    <s v="00 - N/A"/>
    <s v="30 - FONDOS PROPIOS"/>
    <s v="(blank)"/>
    <s v="99 - MULTIPROVINCIAL"/>
    <n v="84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4 - TRANSPORTE Y ALMACENAJE"/>
    <s v="N"/>
    <s v="00 - N/A"/>
    <s v="30 - FONDOS PROPIOS"/>
    <s v="(blank)"/>
    <s v="99 - MULTIPROVINCIAL"/>
    <n v="1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5 - ALQUILERES Y RENTAS"/>
    <s v="N"/>
    <s v="00 - N/A"/>
    <s v="30 - FONDOS PROPIOS"/>
    <s v="(blank)"/>
    <s v="99 - MULTIPROVINCIAL"/>
    <n v="187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6 - SEGUROS"/>
    <s v="N"/>
    <s v="00 - N/A"/>
    <s v="30 - FONDOS PROPIOS"/>
    <s v="(blank)"/>
    <s v="99 - MULTIPROVINCIAL"/>
    <n v="84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51718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8 - OTROS SERVICIOS NO INCLUIDOS EN CONCEPTOS ANTERIORES"/>
    <s v="N"/>
    <s v="00 - N/A"/>
    <s v="30 - FONDOS PROPIOS"/>
    <s v="(blank)"/>
    <s v="99 - MULTIPROVINCIAL"/>
    <n v="2540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1 - ALIMENTOS Y PRODUCTOS AGROFORESTALES"/>
    <s v="N"/>
    <s v="00 - N/A"/>
    <s v="30 - FONDOS PROPIOS"/>
    <s v="(blank)"/>
    <s v="99 - MULTIPROVINCIAL"/>
    <n v="515854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2 - TEXTILES Y VESTUARIOS"/>
    <s v="N"/>
    <s v="00 - N/A"/>
    <s v="30 - FONDOS PROPIOS"/>
    <s v="(blank)"/>
    <s v="99 - MULTIPROVINCIAL"/>
    <n v="8003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3 - PAPEL, CARTÓN E IMPRESOS"/>
    <s v="N"/>
    <s v="00 - N/A"/>
    <s v="30 - FONDOS PROPIOS"/>
    <s v="(blank)"/>
    <s v="99 - MULTIPROVINCIAL"/>
    <n v="698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5 - CUERO, CAUCHO Y PLÁSTICO"/>
    <s v="N"/>
    <s v="00 - N/A"/>
    <s v="30 - FONDOS PROPIOS"/>
    <s v="(blank)"/>
    <s v="99 - MULTIPROVINCIAL"/>
    <n v="42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7 - COMBUSTIBLES, LUBRICANTES, PRODUCTOS QUÍMICOS Y CONEXOS"/>
    <s v="N"/>
    <s v="00 - N/A"/>
    <s v="30 - FONDOS PROPIOS"/>
    <s v="(blank)"/>
    <s v="99 - MULTIPROVINCIAL"/>
    <n v="2804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9 - PRODUCTOS Y ÚTILES VARIOS"/>
    <s v="N"/>
    <s v="00 - N/A"/>
    <s v="30 - FONDOS PROPIOS"/>
    <s v="(blank)"/>
    <s v="99 - MULTIPROVINCIAL"/>
    <n v="1612649"/>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1 - MOBILIARIO Y EQUIPO"/>
    <s v="N"/>
    <s v="00 - N/A"/>
    <s v="30 - FONDOS PROPIOS"/>
    <s v="(blank)"/>
    <s v="99 - MULTIPROVINCIAL"/>
    <n v="43937551"/>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15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5 - MAQUINARIA, OTROS EQUIPOS Y HERRAMIENTAS"/>
    <s v="N"/>
    <s v="00 - N/A"/>
    <s v="30 - FONDOS PROPIOS"/>
    <s v="(blank)"/>
    <s v="99 - MULTIPROVINCIAL"/>
    <n v="8687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8 - BIENES INTANGIBLES"/>
    <s v="N"/>
    <s v="00 - N/A"/>
    <s v="30 - FONDOS PROPIOS"/>
    <s v="(blank)"/>
    <s v="99 - MULTIPROVINCIAL"/>
    <n v="20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7 - OBRAS"/>
    <s v="2.7.1 - OBRAS EN EDIFICACIONES"/>
    <s v="N"/>
    <s v="00 - N/A"/>
    <s v="30 - FONDOS PROPIOS"/>
    <s v="(blank)"/>
    <s v="99 - MULTIPROVINCIAL"/>
    <n v="8900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30 - FONDOS PROPIOS"/>
    <s v="(blank)"/>
    <s v="99 - MULTIPROVINCIAL"/>
    <n v="12983616"/>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60 - CREDITO EXTERNO"/>
    <s v="(blank)"/>
    <s v="99 - MULTIPROVINCIAL"/>
    <n v="239188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4 - VEHÍCULOS Y EQUIPO DE TRANSPORTE, TRACCIÓN Y ELEVACIÓN"/>
    <s v="N"/>
    <s v="00 - N/A"/>
    <s v="60 - CREDITO EXTERNO"/>
    <s v="(blank)"/>
    <s v="99 - MULTIPROVINCIAL"/>
    <n v="43755357"/>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30 - FONDOS PROPIOS"/>
    <s v="(blank)"/>
    <s v="99 - MULTIPROVINCIAL"/>
    <n v="9746055"/>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60 - CREDITO EXTERNO"/>
    <s v="(blank)"/>
    <s v="99 - MULTIPROVINCIAL"/>
    <n v="60864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8 - BIENES INTANGIBLES"/>
    <s v="N"/>
    <s v="00 - N/A"/>
    <s v="60 - CREDITO EXTERNO"/>
    <s v="(blank)"/>
    <s v="99 - MULTIPROVINCIAL"/>
    <n v="6023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7 - OBRAS"/>
    <s v="2.7.1 - OBRAS EN EDIFICACIONES"/>
    <s v="N"/>
    <s v="00 - N/A"/>
    <s v="30 - FONDOS PROPIOS"/>
    <s v="(blank)"/>
    <s v="99 - MULTIPROVINCIAL"/>
    <n v="124335000"/>
    <n v="0"/>
  </r>
  <r>
    <s v="2025"/>
    <x v="5"/>
    <x v="0"/>
    <x v="1"/>
    <x v="7"/>
    <s v="15 - N/A - Instituciones públicas financieras no monetarias"/>
    <s v="5003 - BANCO NACIONAL DE LAS EXPORTACIONES (BANDEX)"/>
    <s v="0001 - BANCO NACIONAL DE LAS EXPORTACIONES (BANDEX)"/>
    <s v="2 - SERVICIOS ECONÓMICOS"/>
    <s v="2.8 - Banca y seguros"/>
    <s v="2.8.02 - Operación de la banca y del sector seguros"/>
    <s v="2.6 - BIENES MUEBLES, INMUEBLES E INTANGIBLES"/>
    <s v="2.6.1 - MOBILIARIO Y EQUIPO"/>
    <s v="N"/>
    <s v="00 - N/A"/>
    <s v="30 - FONDOS PROPIOS"/>
    <s v="(blank)"/>
    <s v="99 - MULTIPROVINCIAL"/>
    <n v="20871436"/>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1 - MOBILIARIO Y EQUIPO"/>
    <s v="N"/>
    <s v="00 - N/A"/>
    <s v="30 - FONDOS PROPIOS"/>
    <s v="(blank)"/>
    <s v="99 - MULTIPROVINCIAL"/>
    <n v="570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5 - MAQUINARIA, OTROS EQUIPOS Y HERRAMIENTAS"/>
    <s v="N"/>
    <s v="00 - N/A"/>
    <s v="30 - FONDOS PROPIOS"/>
    <s v="(blank)"/>
    <s v="99 - MULTIPROVINCIAL"/>
    <n v="85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6 - EQUIPOS DE DEFENSA Y SEGURIDAD"/>
    <s v="N"/>
    <s v="00 - N/A"/>
    <s v="30 - FONDOS PROPIOS"/>
    <s v="(blank)"/>
    <s v="99 - MULTIPROVINCIAL"/>
    <n v="25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1 - CONCESIÓN DE PRESTAMOS"/>
    <s v="N"/>
    <s v="00 - N/A"/>
    <s v="30 - FONDOS PROPIOS"/>
    <s v="(blank)"/>
    <s v="99 - MULTIPROVINCIAL"/>
    <n v="6000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2 - ADQUISICIÓN DE TÍTULOS VALORES REPRESENTATIVOS DE DEUDA"/>
    <s v="N"/>
    <s v="00 - N/A"/>
    <s v="30 - FONDOS PROPIOS"/>
    <s v="(blank)"/>
    <s v="99 - MULTIPROVINCIAL"/>
    <n v="1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10 - FONDO GENERAL"/>
    <s v="(blank)"/>
    <s v="99 - MULTIPROVINCIAL"/>
    <n v="500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30 - FONDOS PROPIOS"/>
    <s v="(blank)"/>
    <s v="99 - MULTIPROVINCIAL"/>
    <n v="749961368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30 - FONDOS PROPIOS"/>
    <s v="(blank)"/>
    <s v="99 - MULTIPROVINCIAL"/>
    <n v="2708810221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60 - CREDITO EXTERNO"/>
    <s v="(blank)"/>
    <s v="99 - MULTIPROVINCIAL"/>
    <n v="1726282229"/>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1 - Incremento de activos financieros corrientes"/>
    <s v="N"/>
    <s v="00 - N/A"/>
    <s v="30 - FONDOS PROPIOS"/>
    <s v="(blank)"/>
    <s v="99 - MULTIPROVINCIAL"/>
    <n v="4942055395"/>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2 - Incremento de activos financieros no corrientes"/>
    <s v="N"/>
    <s v="00 - N/A"/>
    <s v="30 - FONDOS PROPIOS"/>
    <s v="(blank)"/>
    <s v="99 - MULTIPROVINCIAL"/>
    <n v="5500018958"/>
    <n v="0"/>
  </r>
  <r>
    <s v="2025"/>
    <x v="5"/>
    <x v="1"/>
    <x v="2"/>
    <x v="13"/>
    <s v="15 - N/A - Instituciones públicas financieras no monetarias"/>
    <s v="5003 - BANCO NACIONAL DE LAS EXPORTACIONES (BANDEX)"/>
    <s v="0001 - BANCO NACIONAL DE LAS EXPORTACIONES (BANDEX)"/>
    <s v="0 - N/A"/>
    <s v="0.0 - N/A"/>
    <s v="0.0.00 - N/A"/>
    <s v="4.2 - Disminución de pasivos"/>
    <s v="4.2.1 - Disminución de pasivos corrientes"/>
    <s v="N"/>
    <s v="00 - N/A"/>
    <s v="30 - FONDOS PROPIOS"/>
    <s v="(blank)"/>
    <s v="00 - NO CLASIFICADO"/>
    <n v="7525052704"/>
    <n v="0"/>
  </r>
  <r>
    <s v="2025"/>
    <x v="6"/>
    <x v="0"/>
    <x v="0"/>
    <x v="1"/>
    <s v="14 - N/A - Instituciones públicas financieras monetarias"/>
    <s v="5004 - BANCO DE RESERVAS DE LA REPUBLICA DOMINICANA"/>
    <s v="0001 - BANCO DE RESERVAS DE LA REPUBLICA DOMINICANA"/>
    <s v="4 - SERVICIOS SOCIALES"/>
    <s v="4.5 - Protección social"/>
    <s v="4.5.01 - Edad avanzada, pensiones (por edad o incapacidad)"/>
    <s v="2.4 - TRANSFERENCIAS CORRIENTES"/>
    <s v="2.4.1 - TRANSFERENCIAS CORRIENTES AL SECTOR PRIVADO"/>
    <s v="N"/>
    <s v="00 - N/A"/>
    <s v="30 - FONDOS PROPIOS"/>
    <s v="(blank)"/>
    <s v="99 - MULTIPROVINCIAL"/>
    <n v="442512396"/>
    <n v="0"/>
  </r>
  <r>
    <s v="2025"/>
    <x v="6"/>
    <x v="0"/>
    <x v="0"/>
    <x v="2"/>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52339423187"/>
    <n v="0"/>
  </r>
  <r>
    <s v="2025"/>
    <x v="6"/>
    <x v="0"/>
    <x v="0"/>
    <x v="4"/>
    <s v="14 - N/A - Instituciones públicas financieras monetarias"/>
    <s v="5004 - BANCO DE RESERVAS DE LA REPUBLICA DOMINICANA"/>
    <s v="0001 - BANCO DE RESERVAS DE LA REPUBLICA DOMINICANA"/>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99 - MULTIPROVINCIAL"/>
    <n v="1165531656"/>
    <n v="0"/>
  </r>
  <r>
    <s v="2025"/>
    <x v="6"/>
    <x v="0"/>
    <x v="0"/>
    <x v="4"/>
    <s v="14 - N/A - Instituciones públicas financieras monetarias"/>
    <s v="5004 - BANCO DE RESERVAS DE LA REPUBLICA DOMINICANA"/>
    <s v="0001 - BANCO DE RESERVAS DE LA REPUBLICA DOMINICANA"/>
    <s v="4 - SERVICIOS SOCIALES"/>
    <s v="4.4 - Educación"/>
    <s v="4.4.09 - Enseñanza no atribuible a ningún nivel"/>
    <s v="2.4 - TRANSFERENCIAS CORRIENTES"/>
    <s v="2.4.1 - TRANSFERENCIAS CORRIENTES AL SECTOR PRIVADO"/>
    <s v="N"/>
    <s v="00 - N/A"/>
    <s v="30 - FONDOS PROPIOS"/>
    <s v="(blank)"/>
    <s v="99 - MULTIPROVINCIAL"/>
    <n v="51958527"/>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1 - REMUNERACIONES"/>
    <s v="N"/>
    <s v="00 - N/A"/>
    <s v="30 - FONDOS PROPIOS"/>
    <s v="(blank)"/>
    <s v="99 - MULTIPROVINCIAL"/>
    <n v="1328670592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2 - SOBRESUELDOS"/>
    <s v="N"/>
    <s v="00 - N/A"/>
    <s v="30 - FONDOS PROPIOS"/>
    <s v="(blank)"/>
    <s v="99 - MULTIPROVINCIAL"/>
    <n v="147187089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3 - DIETAS Y GASTOS DE REPRESENTACIÓN"/>
    <s v="N"/>
    <s v="00 - N/A"/>
    <s v="30 - FONDOS PROPIOS"/>
    <s v="(blank)"/>
    <s v="99 - MULTIPROVINCIAL"/>
    <n v="57394726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4 - GRATIFICACIONES Y BONIFICACIONES"/>
    <s v="N"/>
    <s v="00 - N/A"/>
    <s v="30 - FONDOS PROPIOS"/>
    <s v="(blank)"/>
    <s v="99 - MULTIPROVINCIAL"/>
    <n v="948688695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5 - CONTRIBUCIONES A LA SEGURIDAD SOCIAL"/>
    <s v="N"/>
    <s v="00 - N/A"/>
    <s v="30 - FONDOS PROPIOS"/>
    <s v="(blank)"/>
    <s v="99 - MULTIPROVINCIAL"/>
    <n v="1071078424"/>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1 - SERVICIOS BÁSICOS"/>
    <s v="N"/>
    <s v="00 - N/A"/>
    <s v="30 - FONDOS PROPIOS"/>
    <s v="(blank)"/>
    <s v="99 - MULTIPROVINCIAL"/>
    <n v="108323923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2 - PUBLICIDAD, IMPRESIÓN Y ENCUADERNACIÓN"/>
    <s v="N"/>
    <s v="00 - N/A"/>
    <s v="30 - FONDOS PROPIOS"/>
    <s v="(blank)"/>
    <s v="99 - MULTIPROVINCIAL"/>
    <n v="52786512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3 - VIÁTICOS"/>
    <s v="N"/>
    <s v="00 - N/A"/>
    <s v="30 - FONDOS PROPIOS"/>
    <s v="(blank)"/>
    <s v="99 - MULTIPROVINCIAL"/>
    <n v="415493435"/>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4 - TRANSPORTE Y ALMACENAJE"/>
    <s v="N"/>
    <s v="00 - N/A"/>
    <s v="30 - FONDOS PROPIOS"/>
    <s v="(blank)"/>
    <s v="99 - MULTIPROVINCIAL"/>
    <n v="151238754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5 - ALQUILERES Y RENTAS"/>
    <s v="N"/>
    <s v="00 - N/A"/>
    <s v="30 - FONDOS PROPIOS"/>
    <s v="(blank)"/>
    <s v="99 - MULTIPROVINCIAL"/>
    <n v="231205665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6 - SEGUROS"/>
    <s v="N"/>
    <s v="00 - N/A"/>
    <s v="30 - FONDOS PROPIOS"/>
    <s v="(blank)"/>
    <s v="99 - MULTIPROVINCIAL"/>
    <n v="2057021818"/>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9892090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4306484597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2 - TEXTILES Y VESTUARIOS"/>
    <s v="N"/>
    <s v="00 - N/A"/>
    <s v="30 - FONDOS PROPIOS"/>
    <s v="(blank)"/>
    <s v="99 - MULTIPROVINCIAL"/>
    <n v="37710000"/>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3 - PAPEL, CARTÓN E IMPRESOS"/>
    <s v="N"/>
    <s v="00 - N/A"/>
    <s v="30 - FONDOS PROPIOS"/>
    <s v="(blank)"/>
    <s v="99 - MULTIPROVINCIAL"/>
    <n v="2903714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7 - COMBUSTIBLES, LUBRICANTES, PRODUCTOS QUÍMICOS Y CONEXOS"/>
    <s v="N"/>
    <s v="00 - N/A"/>
    <s v="30 - FONDOS PROPIOS"/>
    <s v="(blank)"/>
    <s v="99 - MULTIPROVINCIAL"/>
    <n v="1061823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9 - PRODUCTOS Y ÚTILES VARIOS"/>
    <s v="N"/>
    <s v="00 - N/A"/>
    <s v="30 - FONDOS PROPIOS"/>
    <s v="(blank)"/>
    <s v="99 - MULTIPROVINCIAL"/>
    <n v="71853216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1 - MOBILIARIO Y EQUIPO"/>
    <s v="N"/>
    <s v="00 - N/A"/>
    <s v="30 - FONDOS PROPIOS"/>
    <s v="(blank)"/>
    <s v="99 - MULTIPROVINCIAL"/>
    <n v="108189038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321193618"/>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8 - BIENES INTANGIBLES"/>
    <s v="N"/>
    <s v="00 - N/A"/>
    <s v="30 - FONDOS PROPIOS"/>
    <s v="(blank)"/>
    <s v="99 - MULTIPROVINCIAL"/>
    <n v="323268999"/>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7 - OBRAS"/>
    <s v="2.7.1 - OBRAS EN EDIFICACIONES"/>
    <s v="N"/>
    <s v="00 - N/A"/>
    <s v="30 - FONDOS PROPIOS"/>
    <s v="(blank)"/>
    <s v="99 - MULTIPROVINCIAL"/>
    <n v="98290844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1 - Incremento de activos financieros corrientes"/>
    <s v="N"/>
    <s v="00 - N/A"/>
    <s v="30 - FONDOS PROPIOS"/>
    <s v="(blank)"/>
    <s v="99 - MULTIPROVINCIAL"/>
    <n v="7459802158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2 - Incremento de activos financieros no corrientes"/>
    <s v="N"/>
    <s v="00 - N/A"/>
    <s v="30 - FONDOS PROPIOS"/>
    <s v="(blank)"/>
    <s v="99 - MULTIPROVINCIAL"/>
    <n v="62464340394"/>
    <n v="0"/>
  </r>
  <r>
    <s v="2025"/>
    <x v="6"/>
    <x v="1"/>
    <x v="2"/>
    <x v="13"/>
    <s v="14 - N/A - Instituciones públicas financieras monetarias"/>
    <s v="5004 - BANCO DE RESERVAS DE LA REPUBLICA DOMINICANA"/>
    <s v="0001 - BANCO DE RESERVAS DE LA REPUBLICA DOMINICANA"/>
    <s v="0 - N/A"/>
    <s v="0.0 - N/A"/>
    <s v="0.0.00 - N/A"/>
    <s v="4.2 - Disminución de pasivos"/>
    <s v="4.2.1 - Disminución de pasivos corrientes"/>
    <s v="N"/>
    <s v="00 - N/A"/>
    <s v="30 - FONDOS PROPIOS"/>
    <s v="(blank)"/>
    <s v="00 - NO CLASIFICADO"/>
    <n v="4314819757"/>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21FC4A5-9F77-46E5-BE96-1A7F5B1D237D}" name="PivotTable7"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2:C34" firstHeaderRow="0" firstDataRow="1" firstDataCol="1"/>
  <pivotFields count="20">
    <pivotField showAll="0"/>
    <pivotField axis="axisRow" showAll="0">
      <items count="8">
        <item x="0"/>
        <item h="1" x="1"/>
        <item h="1" x="2"/>
        <item h="1" x="3"/>
        <item h="1" x="4"/>
        <item h="1" x="5"/>
        <item h="1" x="6"/>
        <item t="default"/>
      </items>
    </pivotField>
    <pivotField axis="axisRow" showAll="0">
      <items count="3">
        <item x="0"/>
        <item x="1"/>
        <item t="default"/>
      </items>
    </pivotField>
    <pivotField axis="axisRow" showAll="0">
      <items count="4">
        <item x="0"/>
        <item x="1"/>
        <item x="2"/>
        <item t="default"/>
      </items>
    </pivotField>
    <pivotField axis="axisRow" showAll="0">
      <items count="18">
        <item x="0"/>
        <item x="1"/>
        <item x="2"/>
        <item x="3"/>
        <item x="4"/>
        <item x="5"/>
        <item x="6"/>
        <item x="7"/>
        <item x="8"/>
        <item x="9"/>
        <item x="10"/>
        <item x="15"/>
        <item x="11"/>
        <item x="12"/>
        <item x="13"/>
        <item x="14"/>
        <item x="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2"/>
    </i>
    <i r="1">
      <x v="1"/>
    </i>
    <i r="2">
      <x v="2"/>
    </i>
    <i r="3">
      <x v="13"/>
    </i>
    <i r="3">
      <x v="14"/>
    </i>
    <i r="3">
      <x v="15"/>
    </i>
    <i t="grand">
      <x/>
    </i>
  </rowItems>
  <colFields count="1">
    <field x="-2"/>
  </colFields>
  <colItems count="2">
    <i>
      <x/>
    </i>
    <i i="1">
      <x v="1"/>
    </i>
  </colItems>
  <dataFields count="2">
    <dataField name="Suma de Suma de INICIAL" fld="18" baseField="0" baseItem="0"/>
    <dataField name="Sum of Suma de DEVENGADO" fld="19"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5413B-7F8A-4611-A02D-6A3A6772B598}">
  <sheetPr>
    <tabColor theme="8" tint="0.79998168889431442"/>
  </sheetPr>
  <dimension ref="A1:F34"/>
  <sheetViews>
    <sheetView showGridLines="0" topLeftCell="A4" workbookViewId="0">
      <selection activeCell="B22" sqref="B22"/>
    </sheetView>
  </sheetViews>
  <sheetFormatPr baseColWidth="10" defaultColWidth="11.5703125" defaultRowHeight="15"/>
  <cols>
    <col min="1" max="1" width="58.140625" style="13" customWidth="1"/>
    <col min="2" max="2" width="28.28515625" style="13" bestFit="1" customWidth="1"/>
    <col min="3" max="3" width="32.7109375" style="13" bestFit="1" customWidth="1"/>
    <col min="4" max="16384" width="11.5703125" style="13"/>
  </cols>
  <sheetData>
    <row r="1" spans="1:6" ht="27.75">
      <c r="A1" s="169" t="s">
        <v>0</v>
      </c>
      <c r="B1" s="169"/>
      <c r="C1" s="169"/>
      <c r="D1" s="169"/>
      <c r="E1" s="169"/>
      <c r="F1" s="169"/>
    </row>
    <row r="2" spans="1:6" ht="20.25">
      <c r="A2" s="170" t="s">
        <v>1</v>
      </c>
      <c r="B2" s="170"/>
      <c r="C2" s="170"/>
      <c r="D2" s="170"/>
      <c r="E2" s="170"/>
      <c r="F2" s="170"/>
    </row>
    <row r="3" spans="1:6">
      <c r="A3" s="171" t="s">
        <v>2</v>
      </c>
      <c r="B3" s="171"/>
      <c r="C3" s="171"/>
      <c r="D3" s="171"/>
      <c r="E3" s="171"/>
      <c r="F3" s="171"/>
    </row>
    <row r="5" spans="1:6" ht="18.75">
      <c r="A5" s="172" t="s">
        <v>25</v>
      </c>
      <c r="B5" s="172"/>
      <c r="C5" s="172"/>
      <c r="D5" s="172"/>
      <c r="E5" s="172"/>
      <c r="F5" s="172"/>
    </row>
    <row r="6" spans="1:6" ht="18.75">
      <c r="A6" s="172" t="s">
        <v>3112</v>
      </c>
      <c r="B6" s="172"/>
      <c r="C6" s="172"/>
      <c r="D6" s="172"/>
      <c r="E6" s="172"/>
      <c r="F6" s="172"/>
    </row>
    <row r="7" spans="1:6">
      <c r="A7" s="167" t="s">
        <v>3128</v>
      </c>
      <c r="B7" s="167"/>
      <c r="C7" s="167"/>
      <c r="D7" s="167"/>
      <c r="E7" s="167"/>
      <c r="F7" s="167"/>
    </row>
    <row r="8" spans="1:6">
      <c r="A8" s="167" t="s">
        <v>3130</v>
      </c>
      <c r="B8" s="167"/>
      <c r="C8" s="167"/>
      <c r="D8" s="167"/>
      <c r="E8" s="167"/>
      <c r="F8" s="167"/>
    </row>
    <row r="9" spans="1:6" ht="15.75">
      <c r="A9" s="168" t="s">
        <v>3113</v>
      </c>
      <c r="B9" s="168"/>
      <c r="C9" s="168"/>
      <c r="D9" s="168"/>
      <c r="E9" s="168"/>
      <c r="F9" s="168"/>
    </row>
    <row r="12" spans="1:6">
      <c r="A12" s="128" t="s">
        <v>3120</v>
      </c>
      <c r="B12" s="128" t="s">
        <v>3114</v>
      </c>
      <c r="C12" t="s">
        <v>3121</v>
      </c>
    </row>
    <row r="13" spans="1:6">
      <c r="A13" s="123" t="s">
        <v>3115</v>
      </c>
      <c r="B13" s="124">
        <v>1592355121494</v>
      </c>
      <c r="C13" s="124">
        <v>212691870446.90002</v>
      </c>
    </row>
    <row r="14" spans="1:6">
      <c r="A14" s="125" t="s">
        <v>13</v>
      </c>
      <c r="B14" s="124">
        <v>1484234610959</v>
      </c>
      <c r="C14" s="124">
        <v>189705398974.69003</v>
      </c>
    </row>
    <row r="15" spans="1:6">
      <c r="A15" s="126" t="s">
        <v>14</v>
      </c>
      <c r="B15" s="124">
        <v>1308196684792</v>
      </c>
      <c r="C15" s="124">
        <v>178043852784.59009</v>
      </c>
    </row>
    <row r="16" spans="1:6">
      <c r="A16" s="127" t="s">
        <v>27</v>
      </c>
      <c r="B16" s="124">
        <v>516919627204</v>
      </c>
      <c r="C16" s="124">
        <v>47910259939.270103</v>
      </c>
    </row>
    <row r="17" spans="1:3">
      <c r="A17" s="127" t="s">
        <v>28</v>
      </c>
      <c r="B17" s="124">
        <v>90986168678</v>
      </c>
      <c r="C17" s="124">
        <v>12869797212.83</v>
      </c>
    </row>
    <row r="18" spans="1:3">
      <c r="A18" s="127" t="s">
        <v>15</v>
      </c>
      <c r="B18" s="124">
        <v>298486441612</v>
      </c>
      <c r="C18" s="124">
        <v>53803787106.400002</v>
      </c>
    </row>
    <row r="19" spans="1:3">
      <c r="A19" s="127" t="s">
        <v>29</v>
      </c>
      <c r="B19" s="124">
        <v>13500000000</v>
      </c>
      <c r="C19" s="124">
        <v>2252918664.5900002</v>
      </c>
    </row>
    <row r="20" spans="1:3">
      <c r="A20" s="127" t="s">
        <v>30</v>
      </c>
      <c r="B20" s="124">
        <v>388252040903</v>
      </c>
      <c r="C20" s="124">
        <v>59851392485.009979</v>
      </c>
    </row>
    <row r="21" spans="1:3">
      <c r="A21" s="127" t="s">
        <v>31</v>
      </c>
      <c r="B21" s="124">
        <v>52406395</v>
      </c>
      <c r="C21" s="124">
        <v>1355697376.49</v>
      </c>
    </row>
    <row r="22" spans="1:3">
      <c r="A22" s="126" t="s">
        <v>16</v>
      </c>
      <c r="B22" s="124">
        <v>176037926167</v>
      </c>
      <c r="C22" s="124">
        <v>11661546190.099995</v>
      </c>
    </row>
    <row r="23" spans="1:3">
      <c r="A23" s="127" t="s">
        <v>32</v>
      </c>
      <c r="B23" s="124">
        <v>53162528542</v>
      </c>
      <c r="C23" s="124">
        <v>4810486797.4199963</v>
      </c>
    </row>
    <row r="24" spans="1:3">
      <c r="A24" s="127" t="s">
        <v>33</v>
      </c>
      <c r="B24" s="124">
        <v>60255319620</v>
      </c>
      <c r="C24" s="124">
        <v>1462797940.5200002</v>
      </c>
    </row>
    <row r="25" spans="1:3">
      <c r="A25" s="127" t="s">
        <v>34</v>
      </c>
      <c r="B25" s="124">
        <v>10094704</v>
      </c>
      <c r="C25" s="124">
        <v>0</v>
      </c>
    </row>
    <row r="26" spans="1:3">
      <c r="A26" s="127" t="s">
        <v>35</v>
      </c>
      <c r="B26" s="124">
        <v>1045835769</v>
      </c>
      <c r="C26" s="124">
        <v>27647226.329999998</v>
      </c>
    </row>
    <row r="27" spans="1:3">
      <c r="A27" s="127" t="s">
        <v>36</v>
      </c>
      <c r="B27" s="124">
        <v>60117023257</v>
      </c>
      <c r="C27" s="124">
        <v>5360614225.829999</v>
      </c>
    </row>
    <row r="28" spans="1:3">
      <c r="A28" s="127" t="s">
        <v>37</v>
      </c>
      <c r="B28" s="124">
        <v>1447124275</v>
      </c>
      <c r="C28" s="124">
        <v>0</v>
      </c>
    </row>
    <row r="29" spans="1:3">
      <c r="A29" s="125" t="s">
        <v>3116</v>
      </c>
      <c r="B29" s="124">
        <v>108120510535</v>
      </c>
      <c r="C29" s="124">
        <v>22986471472.209999</v>
      </c>
    </row>
    <row r="30" spans="1:3">
      <c r="A30" s="126" t="s">
        <v>24</v>
      </c>
      <c r="B30" s="124">
        <v>108120510535</v>
      </c>
      <c r="C30" s="124">
        <v>22986471472.209999</v>
      </c>
    </row>
    <row r="31" spans="1:3">
      <c r="A31" s="127" t="s">
        <v>39</v>
      </c>
      <c r="B31" s="124">
        <v>5117721882</v>
      </c>
      <c r="C31" s="124">
        <v>0</v>
      </c>
    </row>
    <row r="32" spans="1:3">
      <c r="A32" s="127" t="s">
        <v>40</v>
      </c>
      <c r="B32" s="124">
        <v>103002788653</v>
      </c>
      <c r="C32" s="124">
        <v>22986471472.209999</v>
      </c>
    </row>
    <row r="33" spans="1:3">
      <c r="A33" s="127" t="s">
        <v>3117</v>
      </c>
      <c r="B33" s="124">
        <v>0</v>
      </c>
      <c r="C33" s="124">
        <v>0</v>
      </c>
    </row>
    <row r="34" spans="1:3">
      <c r="A34" s="123" t="s">
        <v>3122</v>
      </c>
      <c r="B34" s="124">
        <v>1592355121494</v>
      </c>
      <c r="C34" s="124">
        <v>212691870446.90002</v>
      </c>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39"/>
  <sheetViews>
    <sheetView showGridLines="0" tabSelected="1" topLeftCell="A2" zoomScaleNormal="100" workbookViewId="0">
      <selection activeCell="E29" sqref="E29"/>
    </sheetView>
  </sheetViews>
  <sheetFormatPr baseColWidth="10" defaultColWidth="11.42578125" defaultRowHeight="15"/>
  <cols>
    <col min="1" max="1" width="12.42578125" style="13" customWidth="1"/>
    <col min="2" max="2" width="21.5703125" style="13" customWidth="1"/>
    <col min="3" max="3" width="40.85546875" style="13" customWidth="1"/>
    <col min="4" max="4" width="19.42578125" style="13" bestFit="1" customWidth="1"/>
    <col min="5" max="6" width="19.42578125" style="13" customWidth="1"/>
    <col min="7" max="8" width="11.42578125" style="13"/>
    <col min="9" max="9" width="13.85546875" style="13" bestFit="1" customWidth="1"/>
    <col min="10" max="10" width="14.140625" style="13" bestFit="1" customWidth="1"/>
    <col min="11" max="12" width="11.42578125" style="13"/>
    <col min="13" max="13" width="30.5703125" style="13" customWidth="1"/>
    <col min="14" max="14" width="32" style="13" customWidth="1"/>
    <col min="15" max="16384" width="11.42578125" style="13"/>
  </cols>
  <sheetData>
    <row r="1" spans="1:14" ht="28.5" customHeight="1">
      <c r="A1" s="169" t="s">
        <v>0</v>
      </c>
      <c r="B1" s="169"/>
      <c r="C1" s="169"/>
      <c r="D1" s="169"/>
      <c r="E1" s="169"/>
      <c r="F1" s="169"/>
      <c r="G1" s="169"/>
      <c r="H1" s="169"/>
      <c r="I1" s="169"/>
    </row>
    <row r="2" spans="1:14" ht="20.25">
      <c r="A2" s="170" t="s">
        <v>1</v>
      </c>
      <c r="B2" s="170"/>
      <c r="C2" s="170"/>
      <c r="D2" s="170"/>
      <c r="E2" s="170"/>
      <c r="F2" s="170"/>
      <c r="G2" s="170"/>
      <c r="H2" s="170"/>
      <c r="I2" s="170"/>
    </row>
    <row r="3" spans="1:14" s="15" customFormat="1" ht="28.5" customHeight="1">
      <c r="A3" s="174" t="s">
        <v>2</v>
      </c>
      <c r="B3" s="174"/>
      <c r="C3" s="174"/>
      <c r="D3" s="174"/>
      <c r="E3" s="174"/>
      <c r="F3" s="174"/>
      <c r="G3" s="174"/>
      <c r="H3" s="174"/>
      <c r="I3" s="174"/>
      <c r="N3" s="16"/>
    </row>
    <row r="4" spans="1:14" ht="18.75" customHeight="1">
      <c r="A4" s="175" t="s">
        <v>3</v>
      </c>
      <c r="B4" s="175"/>
      <c r="C4" s="175"/>
      <c r="D4" s="175"/>
      <c r="E4" s="175"/>
      <c r="F4" s="175"/>
      <c r="G4" s="175"/>
      <c r="H4" s="175"/>
      <c r="I4" s="175"/>
    </row>
    <row r="5" spans="1:14" ht="18.75" customHeight="1">
      <c r="A5" s="175" t="s">
        <v>4</v>
      </c>
      <c r="B5" s="175"/>
      <c r="C5" s="175"/>
      <c r="D5" s="175"/>
      <c r="E5" s="175"/>
      <c r="F5" s="175"/>
      <c r="G5" s="175"/>
      <c r="H5" s="175"/>
      <c r="I5" s="175"/>
    </row>
    <row r="6" spans="1:14" ht="18.75">
      <c r="A6" s="176" t="s">
        <v>3127</v>
      </c>
      <c r="B6" s="176"/>
      <c r="C6" s="176"/>
      <c r="D6" s="176"/>
      <c r="E6" s="176"/>
      <c r="F6" s="176"/>
      <c r="G6" s="176"/>
      <c r="H6" s="176"/>
      <c r="I6" s="176"/>
    </row>
    <row r="7" spans="1:14" ht="18.75">
      <c r="A7" s="173" t="s">
        <v>2908</v>
      </c>
      <c r="B7" s="173"/>
      <c r="C7" s="173"/>
      <c r="D7" s="173"/>
      <c r="E7" s="173"/>
      <c r="F7" s="173"/>
      <c r="G7" s="173"/>
      <c r="H7" s="173"/>
      <c r="I7" s="173"/>
    </row>
    <row r="8" spans="1:14" ht="15.75">
      <c r="A8" s="178" t="s">
        <v>5</v>
      </c>
      <c r="B8" s="178"/>
      <c r="C8" s="178"/>
      <c r="D8" s="178"/>
      <c r="E8" s="178"/>
      <c r="F8" s="178"/>
      <c r="G8" s="178"/>
      <c r="H8" s="178"/>
      <c r="I8" s="178"/>
    </row>
    <row r="9" spans="1:14" ht="15.75">
      <c r="A9" s="18"/>
      <c r="B9" s="18"/>
      <c r="C9" s="18"/>
      <c r="D9" s="18"/>
      <c r="E9" s="18"/>
      <c r="F9" s="18"/>
    </row>
    <row r="10" spans="1:14" ht="15" customHeight="1">
      <c r="C10" s="182" t="s">
        <v>6</v>
      </c>
      <c r="D10" s="19" t="s">
        <v>7</v>
      </c>
      <c r="E10" s="183" t="s">
        <v>3099</v>
      </c>
      <c r="F10" s="183" t="s">
        <v>3100</v>
      </c>
      <c r="G10" s="180" t="s">
        <v>2509</v>
      </c>
    </row>
    <row r="11" spans="1:14" ht="15.75" thickBot="1">
      <c r="C11" s="182"/>
      <c r="D11" s="19" t="s">
        <v>2908</v>
      </c>
      <c r="E11" s="184"/>
      <c r="F11" s="184"/>
      <c r="G11" s="181"/>
    </row>
    <row r="12" spans="1:14">
      <c r="C12" s="182"/>
      <c r="D12" s="20">
        <v>1</v>
      </c>
      <c r="E12" s="20">
        <v>2</v>
      </c>
      <c r="F12" s="20" t="s">
        <v>3101</v>
      </c>
      <c r="G12" s="20" t="s">
        <v>3118</v>
      </c>
    </row>
    <row r="13" spans="1:14" ht="15.75" thickBot="1">
      <c r="C13" s="24" t="s">
        <v>8</v>
      </c>
      <c r="D13" s="25">
        <f>SUM(D14:D17)</f>
        <v>1241364.7314939999</v>
      </c>
      <c r="E13" s="25">
        <f>SUM(E14:E17)</f>
        <v>149962.09999999998</v>
      </c>
      <c r="F13" s="129">
        <f>IFERROR(E13/D13,"-")</f>
        <v>0.12080422151152827</v>
      </c>
      <c r="G13" s="151">
        <f>E13/$D$34</f>
        <v>1.8483571976663535E-2</v>
      </c>
      <c r="I13" s="21"/>
      <c r="L13" s="13" t="s">
        <v>2514</v>
      </c>
    </row>
    <row r="14" spans="1:14">
      <c r="C14" s="142" t="s">
        <v>9</v>
      </c>
      <c r="D14" s="152">
        <v>1239893.213947</v>
      </c>
      <c r="E14" s="152">
        <v>149612.6</v>
      </c>
      <c r="F14" s="153">
        <f>IFERROR(E14/D14,"-")</f>
        <v>0.12066571404462521</v>
      </c>
      <c r="G14" s="154">
        <f t="shared" ref="G14:G21" si="0">E14/$D$34</f>
        <v>1.844049436968255E-2</v>
      </c>
      <c r="I14" s="10"/>
    </row>
    <row r="15" spans="1:14">
      <c r="C15" s="142" t="s">
        <v>10</v>
      </c>
      <c r="D15" s="152">
        <v>535.15810899999997</v>
      </c>
      <c r="E15" s="152">
        <v>281.3</v>
      </c>
      <c r="F15" s="153">
        <f>IFERROR(E15/D15,"-")</f>
        <v>0.52563904997279975</v>
      </c>
      <c r="G15" s="154">
        <f t="shared" si="0"/>
        <v>3.4671619009306047E-5</v>
      </c>
      <c r="I15" s="10"/>
      <c r="J15" s="131"/>
    </row>
    <row r="16" spans="1:14">
      <c r="C16" s="142" t="s">
        <v>11</v>
      </c>
      <c r="D16" s="152">
        <v>0</v>
      </c>
      <c r="E16" s="152">
        <v>31.4</v>
      </c>
      <c r="F16" s="153" t="str">
        <f t="shared" ref="F16:F17" si="1">IFERROR(E16/D16,"-")</f>
        <v>-</v>
      </c>
      <c r="G16" s="154">
        <f t="shared" si="0"/>
        <v>3.8702056057312822E-6</v>
      </c>
      <c r="I16" s="10"/>
    </row>
    <row r="17" spans="3:10">
      <c r="C17" s="142" t="s">
        <v>12</v>
      </c>
      <c r="D17" s="152">
        <v>936.35943799999995</v>
      </c>
      <c r="E17" s="152">
        <v>36.799999999999997</v>
      </c>
      <c r="F17" s="153">
        <f t="shared" si="1"/>
        <v>3.9301147087919881E-2</v>
      </c>
      <c r="G17" s="154">
        <f t="shared" si="0"/>
        <v>4.5357823659525852E-6</v>
      </c>
    </row>
    <row r="18" spans="3:10">
      <c r="C18" s="24" t="s">
        <v>13</v>
      </c>
      <c r="D18" s="25">
        <f>D19+D21</f>
        <v>1484234.6109590002</v>
      </c>
      <c r="E18" s="25">
        <f>E19+E21</f>
        <v>189705.39897469009</v>
      </c>
      <c r="F18" s="129">
        <f>IFERROR(E18/D18,"-")</f>
        <v>0.12781362028211754</v>
      </c>
      <c r="G18" s="151">
        <f t="shared" si="0"/>
        <v>2.3382130527048888E-2</v>
      </c>
    </row>
    <row r="19" spans="3:10">
      <c r="C19" s="142" t="s">
        <v>14</v>
      </c>
      <c r="D19" s="152">
        <v>1308196.6847920001</v>
      </c>
      <c r="E19" s="152">
        <f>Económica!D14</f>
        <v>178043.8527845901</v>
      </c>
      <c r="F19" s="153">
        <f>IFERROR(E19/D19,"-")</f>
        <v>0.13609868825871441</v>
      </c>
      <c r="G19" s="154">
        <f t="shared" si="0"/>
        <v>2.194478716920114E-2</v>
      </c>
    </row>
    <row r="20" spans="3:10">
      <c r="C20" s="142" t="s">
        <v>15</v>
      </c>
      <c r="D20" s="152">
        <v>298486.441612</v>
      </c>
      <c r="E20" s="152">
        <f>Económica!D17</f>
        <v>53803.787106399999</v>
      </c>
      <c r="F20" s="153">
        <f>IFERROR(E20/D20,"-")</f>
        <v>0.18025538049845188</v>
      </c>
      <c r="G20" s="154">
        <f t="shared" si="0"/>
        <v>6.6315833907248968E-3</v>
      </c>
    </row>
    <row r="21" spans="3:10">
      <c r="C21" s="142" t="s">
        <v>16</v>
      </c>
      <c r="D21" s="152">
        <v>176037.926167</v>
      </c>
      <c r="E21" s="152">
        <f>Económica!D21</f>
        <v>11661.546190099994</v>
      </c>
      <c r="F21" s="153">
        <f>IFERROR(E21/D21,"-")</f>
        <v>6.624451016900279E-2</v>
      </c>
      <c r="G21" s="154">
        <f t="shared" si="0"/>
        <v>1.4373433578477477E-3</v>
      </c>
      <c r="J21" s="22"/>
    </row>
    <row r="22" spans="3:10">
      <c r="C22" s="155" t="s">
        <v>17</v>
      </c>
      <c r="D22" s="155"/>
      <c r="E22" s="155"/>
      <c r="F22" s="156"/>
      <c r="G22" s="23"/>
    </row>
    <row r="23" spans="3:10">
      <c r="C23" s="157" t="s">
        <v>18</v>
      </c>
      <c r="D23" s="158">
        <f>(D14+D15)-D19</f>
        <v>-67768.312736000167</v>
      </c>
      <c r="E23" s="158">
        <f>(E14+E15)-E19</f>
        <v>-28149.952784590103</v>
      </c>
      <c r="F23" s="153">
        <f>IFERROR(E23/D23,"-")</f>
        <v>0.41538518000664587</v>
      </c>
      <c r="G23" s="159">
        <f>E23/$D$34</f>
        <v>-3.4696211805092846E-3</v>
      </c>
    </row>
    <row r="24" spans="3:10">
      <c r="C24" s="157" t="s">
        <v>19</v>
      </c>
      <c r="D24" s="158">
        <f>(D16+D17)-D21</f>
        <v>-175101.56672899998</v>
      </c>
      <c r="E24" s="158">
        <f>(E16+E17)-E21</f>
        <v>-11593.346190099994</v>
      </c>
      <c r="F24" s="153">
        <f t="shared" ref="F24:F26" si="2">IFERROR(E24/D24,"-")</f>
        <v>6.6209265894477717E-2</v>
      </c>
      <c r="G24" s="159">
        <f>E24/$D$34</f>
        <v>-1.4289373698760637E-3</v>
      </c>
    </row>
    <row r="25" spans="3:10">
      <c r="C25" s="157" t="s">
        <v>20</v>
      </c>
      <c r="D25" s="158">
        <f>(D13-(D18-D20))</f>
        <v>55616.56214699964</v>
      </c>
      <c r="E25" s="158">
        <f>(E13-(E18-E20))</f>
        <v>14060.488131709892</v>
      </c>
      <c r="F25" s="153">
        <f t="shared" si="2"/>
        <v>0.25281116971140255</v>
      </c>
      <c r="G25" s="159">
        <f>E25/$D$34</f>
        <v>1.7330248403395474E-3</v>
      </c>
    </row>
    <row r="26" spans="3:10">
      <c r="C26" s="157" t="s">
        <v>21</v>
      </c>
      <c r="D26" s="158">
        <f>D13-D18</f>
        <v>-242869.87946500024</v>
      </c>
      <c r="E26" s="158">
        <f>E13-E18</f>
        <v>-39743.298974690115</v>
      </c>
      <c r="F26" s="153">
        <f t="shared" si="2"/>
        <v>0.16364029603933444</v>
      </c>
      <c r="G26" s="159">
        <f>E26/$D$34</f>
        <v>-4.8985585503853509E-3</v>
      </c>
    </row>
    <row r="27" spans="3:10">
      <c r="C27" s="155" t="s">
        <v>22</v>
      </c>
      <c r="D27" s="160">
        <f>D29-D31</f>
        <v>242869.87946500001</v>
      </c>
      <c r="E27" s="160"/>
      <c r="F27" s="156">
        <f>IFERROR(E27/D27,"-")</f>
        <v>0</v>
      </c>
      <c r="G27" s="161">
        <f>E27/$D$34</f>
        <v>0</v>
      </c>
    </row>
    <row r="28" spans="3:10">
      <c r="C28" s="162"/>
      <c r="D28" s="162"/>
      <c r="E28" s="162"/>
      <c r="F28" s="163"/>
      <c r="G28" s="159"/>
    </row>
    <row r="29" spans="3:10" ht="17.25" customHeight="1">
      <c r="C29" s="24" t="s">
        <v>23</v>
      </c>
      <c r="D29" s="25">
        <v>350990.39</v>
      </c>
      <c r="E29" s="25">
        <v>20824.8</v>
      </c>
      <c r="F29" s="129">
        <f>IFERROR(E29/D29,"-")</f>
        <v>5.9331538963217766E-2</v>
      </c>
      <c r="G29" s="114">
        <f>E29/$D$34</f>
        <v>2.5667597993067771E-3</v>
      </c>
    </row>
    <row r="30" spans="3:10">
      <c r="C30" s="164"/>
      <c r="D30" s="165"/>
      <c r="E30" s="165"/>
      <c r="F30" s="166"/>
      <c r="G30" s="159"/>
    </row>
    <row r="31" spans="3:10">
      <c r="C31" s="24" t="s">
        <v>24</v>
      </c>
      <c r="D31" s="25">
        <v>108120.51053499999</v>
      </c>
      <c r="E31" s="25">
        <f>Económica!D29</f>
        <v>22986.47147221</v>
      </c>
      <c r="F31" s="129">
        <f>IFERROR(E31/D31,"-")</f>
        <v>0.21260047107129582</v>
      </c>
      <c r="G31" s="115">
        <f>E31/$D$34</f>
        <v>2.8331965206283231E-3</v>
      </c>
    </row>
    <row r="32" spans="3:10">
      <c r="F32" s="130"/>
    </row>
    <row r="33" spans="3:8" ht="15.75" thickBot="1"/>
    <row r="34" spans="3:8" ht="15.75" thickBot="1">
      <c r="C34" s="149" t="s">
        <v>2421</v>
      </c>
      <c r="D34" s="150">
        <v>8113264.0481685502</v>
      </c>
    </row>
    <row r="35" spans="3:8" ht="19.149999999999999" customHeight="1">
      <c r="C35" s="177" t="s">
        <v>42</v>
      </c>
      <c r="D35" s="177"/>
      <c r="E35" s="27"/>
      <c r="F35" s="28"/>
      <c r="G35" s="29"/>
      <c r="H35" s="30"/>
    </row>
    <row r="36" spans="3:8" ht="27" customHeight="1">
      <c r="C36" s="179" t="s">
        <v>2513</v>
      </c>
      <c r="D36" s="179"/>
      <c r="E36" s="179"/>
      <c r="F36" s="179"/>
      <c r="G36" s="179"/>
      <c r="H36" s="30"/>
    </row>
    <row r="37" spans="3:8">
      <c r="C37" s="31" t="s">
        <v>3102</v>
      </c>
      <c r="D37" s="32"/>
      <c r="E37" s="32"/>
      <c r="F37" s="32"/>
      <c r="G37" s="33"/>
      <c r="H37" s="30"/>
    </row>
    <row r="38" spans="3:8" ht="40.9" customHeight="1">
      <c r="C38" s="177" t="s">
        <v>3129</v>
      </c>
      <c r="D38" s="177"/>
      <c r="E38" s="177"/>
      <c r="F38" s="177"/>
      <c r="G38" s="177"/>
      <c r="H38" s="34"/>
    </row>
    <row r="39" spans="3:8">
      <c r="C39" s="177" t="s">
        <v>3103</v>
      </c>
      <c r="D39" s="177"/>
      <c r="E39" s="177"/>
      <c r="F39" s="177"/>
      <c r="G39" s="177"/>
      <c r="H39" s="177"/>
    </row>
  </sheetData>
  <mergeCells count="16">
    <mergeCell ref="C39:H39"/>
    <mergeCell ref="C38:G38"/>
    <mergeCell ref="A8:I8"/>
    <mergeCell ref="C35:D35"/>
    <mergeCell ref="C36:G36"/>
    <mergeCell ref="G10:G11"/>
    <mergeCell ref="C10:C12"/>
    <mergeCell ref="E10:E11"/>
    <mergeCell ref="F10:F11"/>
    <mergeCell ref="A7:I7"/>
    <mergeCell ref="A1:I1"/>
    <mergeCell ref="A2:I2"/>
    <mergeCell ref="A3:I3"/>
    <mergeCell ref="A4:I4"/>
    <mergeCell ref="A5:I5"/>
    <mergeCell ref="A6:I6"/>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02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3"/>
  <sheetViews>
    <sheetView showGridLines="0" topLeftCell="A7" zoomScaleNormal="100" workbookViewId="0">
      <selection activeCell="D28" sqref="D28"/>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69" t="s">
        <v>0</v>
      </c>
      <c r="B1" s="169"/>
      <c r="C1" s="169"/>
      <c r="D1" s="169"/>
      <c r="E1" s="169"/>
      <c r="F1" s="35"/>
      <c r="G1" s="35"/>
    </row>
    <row r="2" spans="1:9" ht="21" customHeight="1">
      <c r="A2" s="170" t="s">
        <v>1</v>
      </c>
      <c r="B2" s="170"/>
      <c r="C2" s="170"/>
      <c r="D2" s="170"/>
      <c r="E2" s="170"/>
      <c r="F2" s="36"/>
      <c r="G2" s="36"/>
    </row>
    <row r="3" spans="1:9" ht="15" customHeight="1">
      <c r="A3" s="171" t="s">
        <v>2</v>
      </c>
      <c r="B3" s="171"/>
      <c r="C3" s="171"/>
      <c r="D3" s="171"/>
      <c r="E3" s="171"/>
      <c r="F3" s="37"/>
      <c r="G3" s="38"/>
    </row>
    <row r="4" spans="1:9" ht="18.75">
      <c r="A4" s="188" t="s">
        <v>25</v>
      </c>
      <c r="B4" s="188"/>
      <c r="C4" s="188"/>
      <c r="D4" s="188"/>
      <c r="E4" s="188"/>
      <c r="F4" s="39"/>
      <c r="G4" s="40"/>
    </row>
    <row r="5" spans="1:9" ht="18.75" customHeight="1">
      <c r="A5" s="172" t="s">
        <v>26</v>
      </c>
      <c r="B5" s="172"/>
      <c r="C5" s="172"/>
      <c r="D5" s="172"/>
      <c r="E5" s="172"/>
      <c r="F5" s="39"/>
      <c r="G5" s="39"/>
    </row>
    <row r="6" spans="1:9" ht="18.75">
      <c r="A6" s="186" t="s">
        <v>3127</v>
      </c>
      <c r="B6" s="186"/>
      <c r="C6" s="186"/>
      <c r="D6" s="186"/>
      <c r="E6" s="186"/>
      <c r="F6" s="10"/>
      <c r="G6" s="42"/>
    </row>
    <row r="7" spans="1:9" ht="18.75">
      <c r="A7" s="173" t="s">
        <v>2908</v>
      </c>
      <c r="B7" s="173"/>
      <c r="C7" s="173"/>
      <c r="D7" s="173"/>
      <c r="E7" s="173"/>
      <c r="F7" s="43"/>
      <c r="G7" s="43"/>
      <c r="H7" s="43"/>
      <c r="I7" s="43"/>
    </row>
    <row r="8" spans="1:9" ht="15.75">
      <c r="A8" s="168" t="s">
        <v>5</v>
      </c>
      <c r="B8" s="168"/>
      <c r="C8" s="168"/>
      <c r="D8" s="168"/>
      <c r="E8" s="168"/>
      <c r="F8" s="10"/>
      <c r="G8" s="44"/>
    </row>
    <row r="9" spans="1:9">
      <c r="F9" s="10"/>
    </row>
    <row r="10" spans="1:9">
      <c r="F10" s="10"/>
      <c r="G10" s="10"/>
    </row>
    <row r="11" spans="1:9" ht="15" customHeight="1">
      <c r="B11" s="185" t="s">
        <v>6</v>
      </c>
      <c r="C11" s="46" t="s">
        <v>7</v>
      </c>
      <c r="D11" s="187" t="s">
        <v>3099</v>
      </c>
      <c r="F11" s="10"/>
    </row>
    <row r="12" spans="1:9" ht="15" customHeight="1">
      <c r="B12" s="185"/>
      <c r="C12" s="19" t="s">
        <v>2908</v>
      </c>
      <c r="D12" s="187"/>
      <c r="E12" s="10"/>
      <c r="F12" s="10"/>
      <c r="G12" s="10"/>
      <c r="H12" s="10"/>
    </row>
    <row r="13" spans="1:9">
      <c r="B13" s="47" t="s">
        <v>13</v>
      </c>
      <c r="C13" s="48">
        <f>+C14+C21</f>
        <v>1484234.610959</v>
      </c>
      <c r="D13" s="48">
        <f>+D14+D21</f>
        <v>189705.39897469009</v>
      </c>
      <c r="F13" s="10"/>
      <c r="G13" s="10"/>
      <c r="H13" s="10"/>
    </row>
    <row r="14" spans="1:9">
      <c r="B14" s="49" t="s">
        <v>14</v>
      </c>
      <c r="C14" s="50">
        <f>SUM(C15:C20)</f>
        <v>1308196.6847919999</v>
      </c>
      <c r="D14" s="50">
        <f>SUM(D15:D20)</f>
        <v>178043.8527845901</v>
      </c>
      <c r="F14" s="10"/>
      <c r="G14" s="10"/>
      <c r="H14" s="10"/>
    </row>
    <row r="15" spans="1:9" ht="12.75" customHeight="1">
      <c r="B15" s="51" t="s">
        <v>27</v>
      </c>
      <c r="C15" s="52">
        <v>516919.62720400002</v>
      </c>
      <c r="D15" s="52">
        <v>47910.259939270101</v>
      </c>
      <c r="E15" s="52"/>
      <c r="F15" s="10"/>
      <c r="G15" s="10"/>
      <c r="H15" s="10"/>
    </row>
    <row r="16" spans="1:9">
      <c r="B16" s="51" t="s">
        <v>28</v>
      </c>
      <c r="C16" s="52">
        <v>90986.168678000002</v>
      </c>
      <c r="D16" s="52">
        <v>12869.797212830001</v>
      </c>
      <c r="E16" s="53"/>
      <c r="F16" s="10"/>
      <c r="G16" s="10"/>
    </row>
    <row r="17" spans="2:9">
      <c r="B17" s="51" t="s">
        <v>15</v>
      </c>
      <c r="C17" s="52">
        <v>298486.441612</v>
      </c>
      <c r="D17" s="52">
        <v>53803.787106399999</v>
      </c>
      <c r="E17" s="52"/>
      <c r="F17" s="10"/>
      <c r="G17" s="10"/>
    </row>
    <row r="18" spans="2:9">
      <c r="B18" s="51" t="s">
        <v>29</v>
      </c>
      <c r="C18" s="54">
        <v>13500</v>
      </c>
      <c r="D18" s="54">
        <v>2252.9186645899999</v>
      </c>
      <c r="E18" s="55"/>
      <c r="F18" s="10"/>
      <c r="G18" s="10"/>
    </row>
    <row r="19" spans="2:9">
      <c r="B19" s="51" t="s">
        <v>30</v>
      </c>
      <c r="C19" s="52">
        <v>388252.04090299999</v>
      </c>
      <c r="D19" s="52">
        <v>59851.392485010001</v>
      </c>
      <c r="E19" s="52"/>
      <c r="F19" s="10"/>
      <c r="G19" s="10"/>
    </row>
    <row r="20" spans="2:9">
      <c r="B20" s="51" t="s">
        <v>31</v>
      </c>
      <c r="C20" s="52">
        <v>52.406395000000003</v>
      </c>
      <c r="D20" s="52">
        <v>1355.6973764899999</v>
      </c>
      <c r="E20" s="52"/>
      <c r="F20" s="10"/>
      <c r="G20" s="10"/>
      <c r="I20" s="10"/>
    </row>
    <row r="21" spans="2:9">
      <c r="B21" s="49" t="s">
        <v>16</v>
      </c>
      <c r="C21" s="50">
        <f>SUM(C22:C27)</f>
        <v>176037.92616700003</v>
      </c>
      <c r="D21" s="50">
        <f>SUM(D22:D27)</f>
        <v>11661.546190099994</v>
      </c>
      <c r="E21" s="52"/>
      <c r="F21" s="10"/>
      <c r="G21" s="10"/>
      <c r="H21" s="10"/>
    </row>
    <row r="22" spans="2:9">
      <c r="B22" s="51" t="s">
        <v>32</v>
      </c>
      <c r="C22" s="52">
        <v>53162.528542</v>
      </c>
      <c r="D22" s="52">
        <v>4810.4867974199969</v>
      </c>
      <c r="E22" s="52"/>
      <c r="F22" s="10"/>
      <c r="G22" s="10"/>
      <c r="H22" s="56"/>
    </row>
    <row r="23" spans="2:9">
      <c r="B23" s="51" t="s">
        <v>33</v>
      </c>
      <c r="C23" s="52">
        <v>60255.319620000002</v>
      </c>
      <c r="D23" s="52">
        <v>1462.7979405200006</v>
      </c>
      <c r="E23" s="52"/>
      <c r="F23" s="10"/>
      <c r="G23" s="10"/>
    </row>
    <row r="24" spans="2:9">
      <c r="B24" s="51" t="s">
        <v>34</v>
      </c>
      <c r="C24" s="52">
        <v>10.094704</v>
      </c>
      <c r="D24" s="52">
        <v>0</v>
      </c>
      <c r="E24" s="52"/>
      <c r="F24" s="10"/>
      <c r="G24" s="10"/>
    </row>
    <row r="25" spans="2:9">
      <c r="B25" s="51" t="s">
        <v>35</v>
      </c>
      <c r="C25" s="52">
        <v>1045.835769</v>
      </c>
      <c r="D25" s="52">
        <v>27.647226329999999</v>
      </c>
      <c r="E25" s="52"/>
      <c r="F25" s="10"/>
      <c r="G25" s="10"/>
    </row>
    <row r="26" spans="2:9">
      <c r="B26" s="51" t="s">
        <v>36</v>
      </c>
      <c r="C26" s="52">
        <v>60117.023257000001</v>
      </c>
      <c r="D26" s="52">
        <v>5360.6142258299978</v>
      </c>
      <c r="E26" s="52"/>
      <c r="F26" s="10"/>
      <c r="G26" s="10"/>
    </row>
    <row r="27" spans="2:9">
      <c r="B27" s="51" t="s">
        <v>37</v>
      </c>
      <c r="C27" s="52">
        <v>1447.1242749999999</v>
      </c>
      <c r="D27" s="52">
        <v>0</v>
      </c>
      <c r="E27" s="52"/>
      <c r="F27" s="10"/>
      <c r="G27" s="10"/>
    </row>
    <row r="28" spans="2:9">
      <c r="B28" s="47" t="s">
        <v>38</v>
      </c>
      <c r="C28" s="48">
        <f>C29</f>
        <v>108120.51053499999</v>
      </c>
      <c r="D28" s="48">
        <f>D29</f>
        <v>22986.47147221</v>
      </c>
      <c r="E28" s="52"/>
      <c r="F28" s="10"/>
      <c r="G28" s="10"/>
    </row>
    <row r="29" spans="2:9">
      <c r="B29" s="49" t="s">
        <v>24</v>
      </c>
      <c r="C29" s="57">
        <f>SUM(C30:C32)</f>
        <v>108120.51053499999</v>
      </c>
      <c r="D29" s="116">
        <f>SUM(D30:D32)</f>
        <v>22986.47147221</v>
      </c>
      <c r="E29" s="52"/>
      <c r="F29" s="10"/>
      <c r="G29" s="10"/>
    </row>
    <row r="30" spans="2:9">
      <c r="B30" s="51" t="s">
        <v>39</v>
      </c>
      <c r="C30" s="52">
        <v>5117.7218819999998</v>
      </c>
      <c r="D30" s="52">
        <v>0</v>
      </c>
      <c r="E30" s="52"/>
      <c r="F30" s="10"/>
      <c r="G30" s="10"/>
    </row>
    <row r="31" spans="2:9">
      <c r="B31" s="51" t="s">
        <v>40</v>
      </c>
      <c r="C31" s="52">
        <v>103002.788653</v>
      </c>
      <c r="D31" s="52">
        <v>22986.47147221</v>
      </c>
      <c r="E31" s="52"/>
      <c r="F31" s="10"/>
      <c r="G31" s="10"/>
    </row>
    <row r="32" spans="2:9">
      <c r="B32" s="51" t="s">
        <v>2504</v>
      </c>
      <c r="C32" s="58">
        <v>0</v>
      </c>
      <c r="D32" s="58">
        <v>0</v>
      </c>
      <c r="G32" s="10"/>
    </row>
    <row r="33" spans="2:19" ht="15" customHeight="1">
      <c r="B33" s="59" t="s">
        <v>41</v>
      </c>
      <c r="C33" s="60">
        <f>C13+C28</f>
        <v>1592355.1214939998</v>
      </c>
      <c r="D33" s="60">
        <f>D13+D28</f>
        <v>212691.87044690008</v>
      </c>
      <c r="G33" s="10"/>
      <c r="H33" s="29"/>
      <c r="I33" s="29"/>
      <c r="J33" s="29"/>
      <c r="K33" s="29"/>
      <c r="L33" s="29"/>
      <c r="M33" s="29"/>
      <c r="N33" s="29"/>
    </row>
    <row r="34" spans="2:19" ht="19.149999999999999" customHeight="1">
      <c r="B34" s="61" t="s">
        <v>3102</v>
      </c>
      <c r="C34" s="27"/>
      <c r="D34" s="27"/>
      <c r="E34" s="29"/>
      <c r="G34" s="29"/>
      <c r="H34" s="29"/>
      <c r="I34" s="29"/>
      <c r="J34" s="29"/>
      <c r="K34" s="29"/>
      <c r="L34" s="29"/>
      <c r="M34" s="29"/>
      <c r="N34" s="29"/>
      <c r="O34" s="29"/>
      <c r="P34" s="29"/>
      <c r="Q34" s="29"/>
      <c r="R34" s="29"/>
      <c r="S34" s="29"/>
    </row>
    <row r="35" spans="2:19" ht="38.450000000000003" customHeight="1">
      <c r="B35" s="177" t="s">
        <v>3129</v>
      </c>
      <c r="C35" s="177"/>
      <c r="D35" s="177"/>
      <c r="E35" s="29"/>
      <c r="F35" s="29"/>
    </row>
    <row r="36" spans="2:19">
      <c r="B36" s="34" t="s">
        <v>42</v>
      </c>
    </row>
    <row r="37" spans="2:19" ht="31.9" customHeight="1"/>
    <row r="43" spans="2:19">
      <c r="B43" s="10"/>
    </row>
  </sheetData>
  <mergeCells count="11">
    <mergeCell ref="A1:E1"/>
    <mergeCell ref="A2:E2"/>
    <mergeCell ref="A3:E3"/>
    <mergeCell ref="A4:E4"/>
    <mergeCell ref="A5:E5"/>
    <mergeCell ref="B35:D3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topLeftCell="A37" zoomScaleNormal="100" workbookViewId="0">
      <selection activeCell="B11" sqref="B11:B12"/>
    </sheetView>
  </sheetViews>
  <sheetFormatPr baseColWidth="10" defaultColWidth="11.42578125" defaultRowHeight="15"/>
  <cols>
    <col min="1" max="1" width="29.42578125" style="13" customWidth="1"/>
    <col min="2" max="2" width="60.8554687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69" t="s">
        <v>0</v>
      </c>
      <c r="B1" s="169"/>
      <c r="C1" s="169"/>
      <c r="D1" s="169"/>
      <c r="E1" s="169"/>
    </row>
    <row r="2" spans="1:8" ht="21" customHeight="1">
      <c r="A2" s="170" t="s">
        <v>1</v>
      </c>
      <c r="B2" s="170"/>
      <c r="C2" s="170"/>
      <c r="D2" s="170"/>
      <c r="E2" s="170"/>
    </row>
    <row r="3" spans="1:8" ht="15" customHeight="1">
      <c r="A3" s="171" t="s">
        <v>2</v>
      </c>
      <c r="B3" s="171"/>
      <c r="C3" s="171"/>
      <c r="D3" s="171"/>
      <c r="E3" s="171"/>
    </row>
    <row r="4" spans="1:8" ht="18.75" customHeight="1">
      <c r="A4" s="172" t="s">
        <v>25</v>
      </c>
      <c r="B4" s="172"/>
      <c r="C4" s="172"/>
      <c r="D4" s="172"/>
      <c r="E4" s="172"/>
    </row>
    <row r="5" spans="1:8" ht="18.75" customHeight="1">
      <c r="A5" s="172" t="s">
        <v>43</v>
      </c>
      <c r="B5" s="172"/>
      <c r="C5" s="172"/>
      <c r="D5" s="172"/>
      <c r="E5" s="172"/>
    </row>
    <row r="6" spans="1:8" ht="18.75">
      <c r="A6" s="176" t="s">
        <v>3127</v>
      </c>
      <c r="B6" s="176"/>
      <c r="C6" s="176"/>
      <c r="D6" s="176"/>
      <c r="E6" s="176"/>
    </row>
    <row r="7" spans="1:8" ht="18.75">
      <c r="A7" s="173" t="s">
        <v>2908</v>
      </c>
      <c r="B7" s="173"/>
      <c r="C7" s="173"/>
      <c r="D7" s="173"/>
      <c r="E7" s="173"/>
    </row>
    <row r="8" spans="1:8" ht="15.75">
      <c r="A8" s="168" t="s">
        <v>5</v>
      </c>
      <c r="B8" s="168"/>
      <c r="C8" s="168"/>
      <c r="D8" s="168"/>
      <c r="E8" s="168"/>
    </row>
    <row r="10" spans="1:8">
      <c r="G10" s="56"/>
    </row>
    <row r="11" spans="1:8" ht="15" customHeight="1">
      <c r="B11" s="185" t="s">
        <v>6</v>
      </c>
      <c r="C11" s="45" t="s">
        <v>7</v>
      </c>
      <c r="D11" s="185" t="s">
        <v>3099</v>
      </c>
    </row>
    <row r="12" spans="1:8">
      <c r="B12" s="185"/>
      <c r="C12" s="19" t="s">
        <v>2908</v>
      </c>
      <c r="D12" s="185"/>
    </row>
    <row r="13" spans="1:8">
      <c r="B13" s="62" t="s">
        <v>13</v>
      </c>
      <c r="C13" s="63">
        <f>C14+C17+C43+C45+C47+C49+C51+C53+C55</f>
        <v>1484234.6109590004</v>
      </c>
      <c r="D13" s="63">
        <f>D14+D17+D43+D45+D47+D49+D51+D53+D55</f>
        <v>189705.39897469</v>
      </c>
      <c r="G13" s="10"/>
      <c r="H13" s="64"/>
    </row>
    <row r="14" spans="1:8">
      <c r="B14" s="65" t="s">
        <v>44</v>
      </c>
      <c r="C14" s="66">
        <f>SUM(C15:C16)</f>
        <v>8907.1543020000008</v>
      </c>
      <c r="D14" s="66">
        <f>SUM(D15:D16)</f>
        <v>1484.5256441100005</v>
      </c>
      <c r="G14" s="10"/>
    </row>
    <row r="15" spans="1:8">
      <c r="B15" s="67" t="s">
        <v>45</v>
      </c>
      <c r="C15" s="54">
        <v>3010.7791240000001</v>
      </c>
      <c r="D15" s="54">
        <v>501.79649599999999</v>
      </c>
      <c r="E15" s="54"/>
      <c r="G15" s="10"/>
    </row>
    <row r="16" spans="1:8">
      <c r="B16" s="67" t="s">
        <v>46</v>
      </c>
      <c r="C16" s="54">
        <v>5896.3751780000002</v>
      </c>
      <c r="D16" s="54">
        <v>982.72914811000044</v>
      </c>
      <c r="E16" s="54"/>
      <c r="G16" s="10"/>
    </row>
    <row r="17" spans="2:9">
      <c r="B17" s="65" t="s">
        <v>47</v>
      </c>
      <c r="C17" s="66">
        <f>SUM(C18:C42)</f>
        <v>1449825.2822310003</v>
      </c>
      <c r="D17" s="66">
        <f>SUM(D18:D42)</f>
        <v>183832.93997744002</v>
      </c>
      <c r="E17" s="54"/>
    </row>
    <row r="18" spans="2:9">
      <c r="B18" s="67" t="s">
        <v>48</v>
      </c>
      <c r="C18" s="54">
        <v>127178.682615</v>
      </c>
      <c r="D18" s="54">
        <v>11232.274734429997</v>
      </c>
      <c r="E18" s="68"/>
    </row>
    <row r="19" spans="2:9">
      <c r="B19" s="67" t="s">
        <v>49</v>
      </c>
      <c r="C19" s="54">
        <v>73721.962713999994</v>
      </c>
      <c r="D19" s="54">
        <v>9141.5245962499994</v>
      </c>
      <c r="E19" s="68"/>
    </row>
    <row r="20" spans="2:9">
      <c r="B20" s="67" t="s">
        <v>50</v>
      </c>
      <c r="C20" s="54">
        <v>64622.485397999997</v>
      </c>
      <c r="D20" s="54">
        <v>8022.8329904199991</v>
      </c>
      <c r="E20" s="68"/>
    </row>
    <row r="21" spans="2:9">
      <c r="B21" s="67" t="s">
        <v>51</v>
      </c>
      <c r="C21" s="54">
        <v>15344.286414</v>
      </c>
      <c r="D21" s="54">
        <v>1015.0648415099998</v>
      </c>
      <c r="E21" s="68"/>
    </row>
    <row r="22" spans="2:9">
      <c r="B22" s="67" t="s">
        <v>52</v>
      </c>
      <c r="C22" s="54">
        <v>21512.650364000001</v>
      </c>
      <c r="D22" s="54">
        <v>2638.8466375300004</v>
      </c>
      <c r="E22" s="68"/>
    </row>
    <row r="23" spans="2:9">
      <c r="B23" s="67" t="s">
        <v>53</v>
      </c>
      <c r="C23" s="69">
        <v>309832.15000000002</v>
      </c>
      <c r="D23" s="69">
        <v>28226.053685650004</v>
      </c>
      <c r="E23" s="68"/>
    </row>
    <row r="24" spans="2:9">
      <c r="B24" s="67" t="s">
        <v>54</v>
      </c>
      <c r="C24" s="69">
        <v>150968.273193</v>
      </c>
      <c r="D24" s="69">
        <v>20404.534018229995</v>
      </c>
      <c r="E24" s="68"/>
    </row>
    <row r="25" spans="2:9">
      <c r="B25" s="70" t="s">
        <v>55</v>
      </c>
      <c r="C25" s="69">
        <v>5502.585634</v>
      </c>
      <c r="D25" s="69">
        <v>197.31972722999998</v>
      </c>
      <c r="E25" s="68"/>
    </row>
    <row r="26" spans="2:9">
      <c r="B26" s="70" t="s">
        <v>56</v>
      </c>
      <c r="C26" s="69">
        <v>3023.3434499999998</v>
      </c>
      <c r="D26" s="69">
        <v>245.72273093000001</v>
      </c>
      <c r="E26" s="68"/>
      <c r="I26" s="69"/>
    </row>
    <row r="27" spans="2:9">
      <c r="B27" s="70" t="s">
        <v>57</v>
      </c>
      <c r="C27" s="69">
        <v>18535.516531000001</v>
      </c>
      <c r="D27" s="69">
        <v>1603.8547135000003</v>
      </c>
      <c r="E27" s="68"/>
    </row>
    <row r="28" spans="2:9">
      <c r="B28" s="70" t="s">
        <v>58</v>
      </c>
      <c r="C28" s="69">
        <v>64208.597908000003</v>
      </c>
      <c r="D28" s="69">
        <v>6470.6786759600009</v>
      </c>
      <c r="E28" s="68"/>
    </row>
    <row r="29" spans="2:9">
      <c r="B29" s="70" t="s">
        <v>59</v>
      </c>
      <c r="C29" s="69">
        <v>21563.980144000001</v>
      </c>
      <c r="D29" s="69">
        <v>3117.5339349300002</v>
      </c>
      <c r="E29" s="68"/>
    </row>
    <row r="30" spans="2:9">
      <c r="B30" s="70" t="s">
        <v>60</v>
      </c>
      <c r="C30" s="69">
        <v>9400.0550249999997</v>
      </c>
      <c r="D30" s="69">
        <v>259.14421270999998</v>
      </c>
      <c r="E30" s="68"/>
    </row>
    <row r="31" spans="2:9">
      <c r="B31" s="70" t="s">
        <v>61</v>
      </c>
      <c r="C31" s="69">
        <v>11681.565715000001</v>
      </c>
      <c r="D31" s="69">
        <v>1712.2698564099999</v>
      </c>
      <c r="E31" s="68"/>
    </row>
    <row r="32" spans="2:9">
      <c r="B32" s="70" t="s">
        <v>62</v>
      </c>
      <c r="C32" s="69">
        <v>1254.3081549999999</v>
      </c>
      <c r="D32" s="69">
        <v>123.33602163999998</v>
      </c>
      <c r="E32" s="68"/>
    </row>
    <row r="33" spans="2:7">
      <c r="B33" s="70" t="s">
        <v>63</v>
      </c>
      <c r="C33" s="69">
        <v>4163.0385219999998</v>
      </c>
      <c r="D33" s="69">
        <v>366.59914486999986</v>
      </c>
      <c r="E33" s="68"/>
    </row>
    <row r="34" spans="2:7">
      <c r="B34" s="70" t="s">
        <v>64</v>
      </c>
      <c r="C34" s="69">
        <v>754.73537499999998</v>
      </c>
      <c r="D34" s="69">
        <v>43.916110450000005</v>
      </c>
      <c r="E34" s="68"/>
    </row>
    <row r="35" spans="2:7">
      <c r="B35" s="70" t="s">
        <v>65</v>
      </c>
      <c r="C35" s="69">
        <v>17321.712416999999</v>
      </c>
      <c r="D35" s="69">
        <v>1290.82423913</v>
      </c>
      <c r="E35" s="68"/>
    </row>
    <row r="36" spans="2:7">
      <c r="B36" s="70" t="s">
        <v>66</v>
      </c>
      <c r="C36" s="69">
        <v>22851.776170000001</v>
      </c>
      <c r="D36" s="69">
        <v>2690.7209549899999</v>
      </c>
      <c r="E36" s="68"/>
    </row>
    <row r="37" spans="2:7">
      <c r="B37" s="70" t="s">
        <v>67</v>
      </c>
      <c r="C37" s="69">
        <v>4007.4039579999999</v>
      </c>
      <c r="D37" s="69">
        <v>314.97386247000009</v>
      </c>
      <c r="E37" s="68"/>
    </row>
    <row r="38" spans="2:7">
      <c r="B38" s="70" t="s">
        <v>68</v>
      </c>
      <c r="C38" s="69">
        <v>2714.3816029999998</v>
      </c>
      <c r="D38" s="69">
        <v>192.15451586999993</v>
      </c>
      <c r="E38" s="68"/>
    </row>
    <row r="39" spans="2:7">
      <c r="B39" s="70" t="s">
        <v>69</v>
      </c>
      <c r="C39" s="69">
        <v>5749.8536160000003</v>
      </c>
      <c r="D39" s="69">
        <v>237.80811799999998</v>
      </c>
      <c r="E39" s="68"/>
    </row>
    <row r="40" spans="2:7">
      <c r="B40" s="70" t="s">
        <v>70</v>
      </c>
      <c r="C40" s="69">
        <v>17535.521616999999</v>
      </c>
      <c r="D40" s="69">
        <v>692.56129723999993</v>
      </c>
      <c r="E40" s="68"/>
    </row>
    <row r="41" spans="2:7">
      <c r="B41" s="70" t="s">
        <v>71</v>
      </c>
      <c r="C41" s="69">
        <v>333486.47113800002</v>
      </c>
      <c r="D41" s="69">
        <v>59603.787106399999</v>
      </c>
      <c r="E41" s="68"/>
    </row>
    <row r="42" spans="2:7">
      <c r="B42" s="70" t="s">
        <v>72</v>
      </c>
      <c r="C42" s="69">
        <v>142889.94455499999</v>
      </c>
      <c r="D42" s="69">
        <v>23988.603250689997</v>
      </c>
      <c r="E42" s="68"/>
    </row>
    <row r="43" spans="2:7">
      <c r="B43" s="65" t="s">
        <v>73</v>
      </c>
      <c r="C43" s="66">
        <f>C44</f>
        <v>12921.593863</v>
      </c>
      <c r="D43" s="66">
        <f>D44</f>
        <v>2153.5989478800002</v>
      </c>
      <c r="E43" s="68"/>
    </row>
    <row r="44" spans="2:7">
      <c r="B44" s="67" t="s">
        <v>74</v>
      </c>
      <c r="C44" s="54">
        <v>12921.593863</v>
      </c>
      <c r="D44" s="54">
        <v>2153.5989478800002</v>
      </c>
      <c r="E44" s="68"/>
    </row>
    <row r="45" spans="2:7">
      <c r="B45" s="65" t="s">
        <v>75</v>
      </c>
      <c r="C45" s="66">
        <f>C46</f>
        <v>6750.8917369999999</v>
      </c>
      <c r="D45" s="66">
        <f>D46</f>
        <v>1125.148594</v>
      </c>
      <c r="E45" s="68"/>
    </row>
    <row r="46" spans="2:7">
      <c r="B46" s="67" t="s">
        <v>76</v>
      </c>
      <c r="C46" s="54">
        <v>6750.8917369999999</v>
      </c>
      <c r="D46" s="54">
        <v>1125.148594</v>
      </c>
      <c r="E46" s="68"/>
      <c r="G46" s="69"/>
    </row>
    <row r="47" spans="2:7">
      <c r="B47" s="65" t="s">
        <v>77</v>
      </c>
      <c r="C47" s="66">
        <f>C48</f>
        <v>1524.2480869999999</v>
      </c>
      <c r="D47" s="66">
        <f>D48</f>
        <v>253.78290306000002</v>
      </c>
      <c r="E47" s="68"/>
    </row>
    <row r="48" spans="2:7">
      <c r="B48" s="67" t="s">
        <v>78</v>
      </c>
      <c r="C48" s="54">
        <v>1524.2480869999999</v>
      </c>
      <c r="D48" s="54">
        <v>253.78290306000002</v>
      </c>
      <c r="E48" s="68"/>
    </row>
    <row r="49" spans="2:7">
      <c r="B49" s="65" t="s">
        <v>79</v>
      </c>
      <c r="C49" s="66">
        <f>C50</f>
        <v>1900.371875</v>
      </c>
      <c r="D49" s="66">
        <f>D50</f>
        <v>316.72862600000002</v>
      </c>
      <c r="E49" s="68"/>
      <c r="F49" s="69"/>
      <c r="G49" s="69"/>
    </row>
    <row r="50" spans="2:7">
      <c r="B50" s="67" t="s">
        <v>80</v>
      </c>
      <c r="C50" s="54">
        <v>1900.371875</v>
      </c>
      <c r="D50" s="54">
        <v>316.72862600000002</v>
      </c>
      <c r="E50" s="68"/>
      <c r="F50" s="69"/>
    </row>
    <row r="51" spans="2:7">
      <c r="B51" s="65" t="s">
        <v>81</v>
      </c>
      <c r="C51" s="66">
        <f>C52</f>
        <v>375</v>
      </c>
      <c r="D51" s="66">
        <f>D52</f>
        <v>26.72507371</v>
      </c>
      <c r="E51" s="68"/>
    </row>
    <row r="52" spans="2:7">
      <c r="B52" s="67" t="s">
        <v>82</v>
      </c>
      <c r="C52" s="54">
        <v>375</v>
      </c>
      <c r="D52" s="54">
        <v>26.72507371</v>
      </c>
      <c r="E52" s="68"/>
    </row>
    <row r="53" spans="2:7">
      <c r="B53" s="65" t="s">
        <v>83</v>
      </c>
      <c r="C53" s="66">
        <f>C54</f>
        <v>1193.3993809999999</v>
      </c>
      <c r="D53" s="66">
        <f>D54</f>
        <v>400.16456392000003</v>
      </c>
      <c r="E53" s="68"/>
    </row>
    <row r="54" spans="2:7">
      <c r="B54" s="67" t="s">
        <v>2905</v>
      </c>
      <c r="C54" s="54">
        <v>1193.3993809999999</v>
      </c>
      <c r="D54" s="54">
        <v>400.16456392000003</v>
      </c>
      <c r="E54" s="68"/>
      <c r="G54" s="69"/>
    </row>
    <row r="55" spans="2:7">
      <c r="B55" s="71" t="s">
        <v>84</v>
      </c>
      <c r="C55" s="66">
        <f>C56</f>
        <v>836.66948300000001</v>
      </c>
      <c r="D55" s="66">
        <f>D56</f>
        <v>111.78464457</v>
      </c>
      <c r="E55" s="68"/>
    </row>
    <row r="56" spans="2:7">
      <c r="B56" s="67" t="s">
        <v>3123</v>
      </c>
      <c r="C56" s="54">
        <v>836.66948300000001</v>
      </c>
      <c r="D56" s="54">
        <v>111.78464457</v>
      </c>
      <c r="E56" s="68"/>
    </row>
    <row r="57" spans="2:7">
      <c r="B57" s="72" t="s">
        <v>38</v>
      </c>
      <c r="C57" s="73">
        <f>C58</f>
        <v>108120.51053500001</v>
      </c>
      <c r="D57" s="73">
        <f>D58</f>
        <v>22986.47147221</v>
      </c>
      <c r="E57" s="68"/>
    </row>
    <row r="58" spans="2:7">
      <c r="B58" s="65" t="s">
        <v>47</v>
      </c>
      <c r="C58" s="66">
        <f>SUM(C59:C63)</f>
        <v>108120.51053500001</v>
      </c>
      <c r="D58" s="66">
        <f>SUM(D59:D63)</f>
        <v>22986.47147221</v>
      </c>
      <c r="E58" s="68"/>
      <c r="G58" s="69"/>
    </row>
    <row r="59" spans="2:7">
      <c r="B59" s="67" t="s">
        <v>53</v>
      </c>
      <c r="C59" s="74">
        <v>0</v>
      </c>
      <c r="D59" s="74">
        <v>0</v>
      </c>
      <c r="E59" s="68"/>
      <c r="G59" s="69"/>
    </row>
    <row r="60" spans="2:7">
      <c r="B60" s="67" t="s">
        <v>57</v>
      </c>
      <c r="C60" s="74">
        <v>0</v>
      </c>
      <c r="D60" s="74">
        <v>0</v>
      </c>
      <c r="E60" s="68"/>
      <c r="G60" s="69"/>
    </row>
    <row r="61" spans="2:7">
      <c r="B61" s="67" t="s">
        <v>67</v>
      </c>
      <c r="C61" s="54">
        <v>835.789266</v>
      </c>
      <c r="D61" s="74">
        <v>0</v>
      </c>
      <c r="E61" s="68"/>
      <c r="G61" s="69"/>
    </row>
    <row r="62" spans="2:7">
      <c r="B62" s="67" t="s">
        <v>71</v>
      </c>
      <c r="C62" s="54">
        <v>93784.721269000001</v>
      </c>
      <c r="D62" s="54">
        <v>22683.24225748</v>
      </c>
      <c r="E62" s="68"/>
    </row>
    <row r="63" spans="2:7">
      <c r="B63" s="67" t="s">
        <v>72</v>
      </c>
      <c r="C63" s="54">
        <v>13500</v>
      </c>
      <c r="D63" s="54">
        <v>303.22921473000002</v>
      </c>
    </row>
    <row r="64" spans="2:7">
      <c r="B64" s="59" t="s">
        <v>85</v>
      </c>
      <c r="C64" s="60">
        <f>C13+C57</f>
        <v>1592355.1214940003</v>
      </c>
      <c r="D64" s="60">
        <f>(D13+D57)</f>
        <v>212691.87044689999</v>
      </c>
      <c r="F64" s="64"/>
    </row>
    <row r="65" spans="2:5">
      <c r="B65" s="61" t="s">
        <v>3102</v>
      </c>
      <c r="C65" s="27"/>
      <c r="D65" s="27"/>
      <c r="E65" s="68"/>
    </row>
    <row r="66" spans="2:5" ht="32.450000000000003" customHeight="1">
      <c r="B66" s="177" t="s">
        <v>3129</v>
      </c>
      <c r="C66" s="177"/>
      <c r="D66" s="177"/>
    </row>
    <row r="67" spans="2:5">
      <c r="B67" s="34" t="s">
        <v>42</v>
      </c>
    </row>
    <row r="68" spans="2:5">
      <c r="C68" s="75"/>
      <c r="D68" s="75"/>
    </row>
    <row r="69" spans="2:5">
      <c r="C69" s="75"/>
      <c r="D69" s="75"/>
    </row>
    <row r="70" spans="2:5">
      <c r="C70" s="75"/>
      <c r="D70" s="75"/>
    </row>
  </sheetData>
  <mergeCells count="11">
    <mergeCell ref="B66:D66"/>
    <mergeCell ref="A8:E8"/>
    <mergeCell ref="B11:B12"/>
    <mergeCell ref="A6:E6"/>
    <mergeCell ref="A7:E7"/>
    <mergeCell ref="D11:D12"/>
    <mergeCell ref="A1:E1"/>
    <mergeCell ref="A2:E2"/>
    <mergeCell ref="A3:E3"/>
    <mergeCell ref="A4:E4"/>
    <mergeCell ref="A5:E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61"/>
  <sheetViews>
    <sheetView showGridLines="0" topLeftCell="A127" workbookViewId="0">
      <selection activeCell="B11" sqref="B11:B12"/>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69" t="s">
        <v>0</v>
      </c>
      <c r="B1" s="169"/>
      <c r="C1" s="169"/>
      <c r="D1" s="169"/>
    </row>
    <row r="2" spans="1:5" ht="21" customHeight="1">
      <c r="A2" s="170" t="s">
        <v>1</v>
      </c>
      <c r="B2" s="170"/>
      <c r="C2" s="170"/>
      <c r="D2" s="170"/>
    </row>
    <row r="3" spans="1:5" ht="14.45" customHeight="1">
      <c r="A3" s="171" t="s">
        <v>2</v>
      </c>
      <c r="B3" s="171"/>
      <c r="C3" s="171"/>
      <c r="D3" s="171"/>
    </row>
    <row r="5" spans="1:5" ht="18" customHeight="1">
      <c r="A5" s="172" t="s">
        <v>25</v>
      </c>
      <c r="B5" s="172"/>
      <c r="C5" s="172"/>
      <c r="D5" s="172"/>
    </row>
    <row r="6" spans="1:5" ht="18" customHeight="1">
      <c r="A6" s="172" t="s">
        <v>86</v>
      </c>
      <c r="B6" s="172"/>
      <c r="C6" s="172"/>
      <c r="D6" s="172"/>
    </row>
    <row r="7" spans="1:5" ht="18.75">
      <c r="A7" s="186" t="s">
        <v>3127</v>
      </c>
      <c r="B7" s="186"/>
      <c r="C7" s="186"/>
      <c r="D7" s="186"/>
    </row>
    <row r="8" spans="1:5" ht="18.75">
      <c r="A8" s="173" t="s">
        <v>2908</v>
      </c>
      <c r="B8" s="173"/>
      <c r="C8" s="173"/>
      <c r="D8" s="173"/>
      <c r="E8" s="43"/>
    </row>
    <row r="9" spans="1:5" ht="15.75">
      <c r="A9" s="168" t="s">
        <v>5</v>
      </c>
      <c r="B9" s="168"/>
      <c r="C9" s="168"/>
      <c r="D9" s="168"/>
    </row>
    <row r="11" spans="1:5">
      <c r="B11" s="185" t="s">
        <v>6</v>
      </c>
      <c r="C11" s="45" t="s">
        <v>7</v>
      </c>
      <c r="D11" s="185" t="s">
        <v>3099</v>
      </c>
    </row>
    <row r="12" spans="1:5">
      <c r="B12" s="185"/>
      <c r="C12" s="19" t="s">
        <v>2908</v>
      </c>
      <c r="D12" s="185"/>
    </row>
    <row r="13" spans="1:5">
      <c r="B13" s="76" t="s">
        <v>249</v>
      </c>
      <c r="C13" s="132">
        <f>C14+C38+C74+C104+C150</f>
        <v>1484234610959</v>
      </c>
      <c r="D13" s="132">
        <f>D14+D38+D74+D104+D150</f>
        <v>189705398974.69</v>
      </c>
    </row>
    <row r="14" spans="1:5">
      <c r="B14" s="133" t="s">
        <v>3104</v>
      </c>
      <c r="C14" s="134">
        <f>C15+C22+C25+C30</f>
        <v>239464288875</v>
      </c>
      <c r="D14" s="134">
        <f>D15+D22+D25+D30</f>
        <v>29462710310.419998</v>
      </c>
    </row>
    <row r="15" spans="1:5">
      <c r="B15" s="135" t="s">
        <v>87</v>
      </c>
      <c r="C15" s="134">
        <f>SUM(C16:C21)</f>
        <v>92986411967</v>
      </c>
      <c r="D15" s="134">
        <f>SUM(D16:D21)</f>
        <v>12987272299.119999</v>
      </c>
    </row>
    <row r="16" spans="1:5">
      <c r="B16" s="70" t="s">
        <v>88</v>
      </c>
      <c r="C16" s="136">
        <v>7957691218</v>
      </c>
      <c r="D16" s="136">
        <v>1337778780.4399996</v>
      </c>
    </row>
    <row r="17" spans="2:4">
      <c r="B17" s="70" t="s">
        <v>89</v>
      </c>
      <c r="C17" s="136">
        <v>50979967939</v>
      </c>
      <c r="D17" s="136">
        <v>6223029687.3099995</v>
      </c>
    </row>
    <row r="18" spans="2:4">
      <c r="B18" s="70" t="s">
        <v>90</v>
      </c>
      <c r="C18" s="136">
        <v>26405736634</v>
      </c>
      <c r="D18" s="136">
        <v>4231271936.8099999</v>
      </c>
    </row>
    <row r="19" spans="2:4">
      <c r="B19" s="70" t="s">
        <v>91</v>
      </c>
      <c r="C19" s="136">
        <v>6738756737</v>
      </c>
      <c r="D19" s="136">
        <v>1123126594</v>
      </c>
    </row>
    <row r="20" spans="2:4">
      <c r="B20" s="70" t="s">
        <v>92</v>
      </c>
      <c r="C20" s="136">
        <v>813154551</v>
      </c>
      <c r="D20" s="136">
        <v>61016301.349999994</v>
      </c>
    </row>
    <row r="21" spans="2:4">
      <c r="B21" s="70" t="s">
        <v>2909</v>
      </c>
      <c r="C21" s="136">
        <v>91104888</v>
      </c>
      <c r="D21" s="136">
        <v>11048999.210000001</v>
      </c>
    </row>
    <row r="22" spans="2:4">
      <c r="B22" s="135" t="s">
        <v>93</v>
      </c>
      <c r="C22" s="134">
        <f>SUM(C23:C24)</f>
        <v>15166993749</v>
      </c>
      <c r="D22" s="134">
        <f>SUM(D23:D24)</f>
        <v>998505862.06000006</v>
      </c>
    </row>
    <row r="23" spans="2:4">
      <c r="B23" s="70" t="s">
        <v>94</v>
      </c>
      <c r="C23" s="136">
        <v>5679916947</v>
      </c>
      <c r="D23" s="136">
        <v>223874000.70000002</v>
      </c>
    </row>
    <row r="24" spans="2:4">
      <c r="B24" s="70" t="s">
        <v>95</v>
      </c>
      <c r="C24" s="136">
        <v>9487076802</v>
      </c>
      <c r="D24" s="136">
        <v>774631861.36000001</v>
      </c>
    </row>
    <row r="25" spans="2:4">
      <c r="B25" s="135" t="s">
        <v>96</v>
      </c>
      <c r="C25" s="134">
        <f>SUM(C26:C29)</f>
        <v>53706951427</v>
      </c>
      <c r="D25" s="134">
        <f>SUM(D26:D29)</f>
        <v>6324243302.8900003</v>
      </c>
    </row>
    <row r="26" spans="2:4">
      <c r="B26" s="70" t="s">
        <v>97</v>
      </c>
      <c r="C26" s="136">
        <v>49289055265</v>
      </c>
      <c r="D26" s="136">
        <v>6056216833.9800005</v>
      </c>
    </row>
    <row r="27" spans="2:4">
      <c r="B27" s="70" t="s">
        <v>98</v>
      </c>
      <c r="C27" s="136">
        <v>4065026483</v>
      </c>
      <c r="D27" s="136">
        <v>223743539.88</v>
      </c>
    </row>
    <row r="28" spans="2:4">
      <c r="B28" s="70" t="s">
        <v>2054</v>
      </c>
      <c r="C28" s="136">
        <v>280480234</v>
      </c>
      <c r="D28" s="136">
        <v>33302602.870000001</v>
      </c>
    </row>
    <row r="29" spans="2:4">
      <c r="B29" s="70" t="s">
        <v>99</v>
      </c>
      <c r="C29" s="136">
        <v>72389445</v>
      </c>
      <c r="D29" s="136">
        <v>10980326.160000002</v>
      </c>
    </row>
    <row r="30" spans="2:4">
      <c r="B30" s="135" t="s">
        <v>100</v>
      </c>
      <c r="C30" s="134">
        <f>SUM(C31:C37)</f>
        <v>77603931732</v>
      </c>
      <c r="D30" s="134">
        <f>SUM(D31:D37)</f>
        <v>9152688846.3499985</v>
      </c>
    </row>
    <row r="31" spans="2:4">
      <c r="B31" s="70" t="s">
        <v>101</v>
      </c>
      <c r="C31" s="136">
        <v>38088754745</v>
      </c>
      <c r="D31" s="136">
        <v>4008816756.6600008</v>
      </c>
    </row>
    <row r="32" spans="2:4">
      <c r="B32" s="70" t="s">
        <v>102</v>
      </c>
      <c r="C32" s="136">
        <v>1400429350</v>
      </c>
      <c r="D32" s="136">
        <v>106812575.25</v>
      </c>
    </row>
    <row r="33" spans="2:4">
      <c r="B33" s="70" t="s">
        <v>103</v>
      </c>
      <c r="C33" s="136">
        <v>26646094384</v>
      </c>
      <c r="D33" s="136">
        <v>4026652222.3199992</v>
      </c>
    </row>
    <row r="34" spans="2:4">
      <c r="B34" s="70" t="s">
        <v>104</v>
      </c>
      <c r="C34" s="136">
        <v>2809356496</v>
      </c>
      <c r="D34" s="136">
        <v>329320062.53999996</v>
      </c>
    </row>
    <row r="35" spans="2:4">
      <c r="B35" s="70" t="s">
        <v>105</v>
      </c>
      <c r="C35" s="136">
        <v>4003984382</v>
      </c>
      <c r="D35" s="136">
        <v>337841958.1699999</v>
      </c>
    </row>
    <row r="36" spans="2:4">
      <c r="B36" s="70" t="s">
        <v>106</v>
      </c>
      <c r="C36" s="136">
        <v>69484140</v>
      </c>
      <c r="D36" s="136">
        <v>11580690</v>
      </c>
    </row>
    <row r="37" spans="2:4">
      <c r="B37" s="70" t="s">
        <v>107</v>
      </c>
      <c r="C37" s="136">
        <v>4585828235</v>
      </c>
      <c r="D37" s="136">
        <v>331664581.41000003</v>
      </c>
    </row>
    <row r="38" spans="2:4">
      <c r="B38" s="133" t="s">
        <v>2415</v>
      </c>
      <c r="C38" s="134">
        <f>C39+C43+C49+C51+C56+C59+C65+C67+C69</f>
        <v>230637101483</v>
      </c>
      <c r="D38" s="134">
        <f>D39+D43+D49+D51+D56+D59+D65+D67+D69</f>
        <v>27517204259.209999</v>
      </c>
    </row>
    <row r="39" spans="2:4">
      <c r="B39" s="135" t="s">
        <v>108</v>
      </c>
      <c r="C39" s="134">
        <f>SUM(C40:C42)</f>
        <v>23281068771</v>
      </c>
      <c r="D39" s="134">
        <f>SUM(D40:D42)</f>
        <v>3250957096.7300005</v>
      </c>
    </row>
    <row r="40" spans="2:4">
      <c r="B40" s="70" t="s">
        <v>109</v>
      </c>
      <c r="C40" s="136">
        <v>21343196201</v>
      </c>
      <c r="D40" s="136">
        <v>3136184208.0400004</v>
      </c>
    </row>
    <row r="41" spans="2:4">
      <c r="B41" s="70" t="s">
        <v>110</v>
      </c>
      <c r="C41" s="136">
        <v>1694583465</v>
      </c>
      <c r="D41" s="136">
        <v>96174933.310000002</v>
      </c>
    </row>
    <row r="42" spans="2:4">
      <c r="B42" s="70" t="s">
        <v>111</v>
      </c>
      <c r="C42" s="136">
        <v>243289105</v>
      </c>
      <c r="D42" s="136">
        <v>18597955.379999995</v>
      </c>
    </row>
    <row r="43" spans="2:4">
      <c r="B43" s="135" t="s">
        <v>112</v>
      </c>
      <c r="C43" s="134">
        <f>SUM(C44:C48)</f>
        <v>18069727753</v>
      </c>
      <c r="D43" s="134">
        <f>SUM(D44:D48)</f>
        <v>1527876470.5000002</v>
      </c>
    </row>
    <row r="44" spans="2:4">
      <c r="B44" s="70" t="s">
        <v>113</v>
      </c>
      <c r="C44" s="136">
        <v>12036003957</v>
      </c>
      <c r="D44" s="136">
        <v>1175314035.2700002</v>
      </c>
    </row>
    <row r="45" spans="2:4">
      <c r="B45" s="70" t="s">
        <v>114</v>
      </c>
      <c r="C45" s="136">
        <v>178780957</v>
      </c>
      <c r="D45" s="136">
        <v>22917536.34</v>
      </c>
    </row>
    <row r="46" spans="2:4">
      <c r="B46" s="70" t="s">
        <v>2055</v>
      </c>
      <c r="C46" s="136">
        <v>252440000</v>
      </c>
      <c r="D46" s="136">
        <v>0</v>
      </c>
    </row>
    <row r="47" spans="2:4">
      <c r="B47" s="70" t="s">
        <v>115</v>
      </c>
      <c r="C47" s="136">
        <v>281636753</v>
      </c>
      <c r="D47" s="136">
        <v>148460.68</v>
      </c>
    </row>
    <row r="48" spans="2:4">
      <c r="B48" s="70" t="s">
        <v>116</v>
      </c>
      <c r="C48" s="136">
        <v>5320866086</v>
      </c>
      <c r="D48" s="136">
        <v>329496438.20999998</v>
      </c>
    </row>
    <row r="49" spans="2:4">
      <c r="B49" s="135" t="s">
        <v>117</v>
      </c>
      <c r="C49" s="134">
        <f>SUM(C50)</f>
        <v>8478676742</v>
      </c>
      <c r="D49" s="134">
        <f>SUM(D50)</f>
        <v>812499291.24000001</v>
      </c>
    </row>
    <row r="50" spans="2:4">
      <c r="B50" s="70" t="s">
        <v>118</v>
      </c>
      <c r="C50" s="136">
        <v>8478676742</v>
      </c>
      <c r="D50" s="136">
        <v>812499291.24000001</v>
      </c>
    </row>
    <row r="51" spans="2:4">
      <c r="B51" s="135" t="s">
        <v>119</v>
      </c>
      <c r="C51" s="134">
        <f>SUM(C52:C55)</f>
        <v>90444999546</v>
      </c>
      <c r="D51" s="134">
        <f>SUM(D52:D55)</f>
        <v>15265060886.93</v>
      </c>
    </row>
    <row r="52" spans="2:4">
      <c r="B52" s="70" t="s">
        <v>120</v>
      </c>
      <c r="C52" s="136">
        <v>670854956</v>
      </c>
      <c r="D52" s="136">
        <v>59784143.460000001</v>
      </c>
    </row>
    <row r="53" spans="2:4">
      <c r="B53" s="70" t="s">
        <v>121</v>
      </c>
      <c r="C53" s="136">
        <v>84996417664</v>
      </c>
      <c r="D53" s="136">
        <v>15013296885.810001</v>
      </c>
    </row>
    <row r="54" spans="2:4">
      <c r="B54" s="70" t="s">
        <v>122</v>
      </c>
      <c r="C54" s="136">
        <v>51500001</v>
      </c>
      <c r="D54" s="136">
        <v>0</v>
      </c>
    </row>
    <row r="55" spans="2:4">
      <c r="B55" s="70" t="s">
        <v>123</v>
      </c>
      <c r="C55" s="136">
        <v>4726226925</v>
      </c>
      <c r="D55" s="136">
        <v>191979857.65999994</v>
      </c>
    </row>
    <row r="56" spans="2:4">
      <c r="B56" s="135" t="s">
        <v>124</v>
      </c>
      <c r="C56" s="134">
        <f>SUM(C57:C58)</f>
        <v>879261823</v>
      </c>
      <c r="D56" s="134">
        <f>SUM(D57:D58)</f>
        <v>43556234.049999997</v>
      </c>
    </row>
    <row r="57" spans="2:4">
      <c r="B57" s="70" t="s">
        <v>125</v>
      </c>
      <c r="C57" s="136">
        <v>868707038</v>
      </c>
      <c r="D57" s="136">
        <v>43556234.049999997</v>
      </c>
    </row>
    <row r="58" spans="2:4">
      <c r="B58" s="70" t="s">
        <v>812</v>
      </c>
      <c r="C58" s="136">
        <v>10554785</v>
      </c>
      <c r="D58" s="136">
        <v>0</v>
      </c>
    </row>
    <row r="59" spans="2:4">
      <c r="B59" s="135" t="s">
        <v>126</v>
      </c>
      <c r="C59" s="134">
        <f>SUM(C60:C64)</f>
        <v>77465525556</v>
      </c>
      <c r="D59" s="134">
        <f>SUM(D60:D64)</f>
        <v>6158098471.3400002</v>
      </c>
    </row>
    <row r="60" spans="2:4">
      <c r="B60" s="70" t="s">
        <v>127</v>
      </c>
      <c r="C60" s="136">
        <v>37110140373</v>
      </c>
      <c r="D60" s="136">
        <v>4931397752.5799999</v>
      </c>
    </row>
    <row r="61" spans="2:4">
      <c r="B61" s="70" t="s">
        <v>128</v>
      </c>
      <c r="C61" s="136">
        <v>21182604</v>
      </c>
      <c r="D61" s="136">
        <v>0</v>
      </c>
    </row>
    <row r="62" spans="2:4">
      <c r="B62" s="70" t="s">
        <v>129</v>
      </c>
      <c r="C62" s="136">
        <v>35218491997</v>
      </c>
      <c r="D62" s="136">
        <v>942266093.73000014</v>
      </c>
    </row>
    <row r="63" spans="2:4">
      <c r="B63" s="70" t="s">
        <v>130</v>
      </c>
      <c r="C63" s="136">
        <v>1202510594</v>
      </c>
      <c r="D63" s="136">
        <v>55248254.629999995</v>
      </c>
    </row>
    <row r="64" spans="2:4">
      <c r="B64" s="70" t="s">
        <v>131</v>
      </c>
      <c r="C64" s="136">
        <v>3913199988</v>
      </c>
      <c r="D64" s="136">
        <v>229186370.39999995</v>
      </c>
    </row>
    <row r="65" spans="2:4">
      <c r="B65" s="135" t="s">
        <v>132</v>
      </c>
      <c r="C65" s="134">
        <f>C66</f>
        <v>3805308248</v>
      </c>
      <c r="D65" s="134">
        <f>D66</f>
        <v>173913579.67999998</v>
      </c>
    </row>
    <row r="66" spans="2:4">
      <c r="B66" s="70" t="s">
        <v>133</v>
      </c>
      <c r="C66" s="136">
        <v>3805308248</v>
      </c>
      <c r="D66" s="136">
        <v>173913579.67999998</v>
      </c>
    </row>
    <row r="67" spans="2:4">
      <c r="B67" s="135" t="s">
        <v>134</v>
      </c>
      <c r="C67" s="134">
        <f>C68</f>
        <v>149703020</v>
      </c>
      <c r="D67" s="134">
        <f>D68</f>
        <v>12475251.66</v>
      </c>
    </row>
    <row r="68" spans="2:4">
      <c r="B68" s="70" t="s">
        <v>135</v>
      </c>
      <c r="C68" s="136">
        <v>149703020</v>
      </c>
      <c r="D68" s="136">
        <v>12475251.66</v>
      </c>
    </row>
    <row r="69" spans="2:4">
      <c r="B69" s="135" t="s">
        <v>136</v>
      </c>
      <c r="C69" s="134">
        <f>SUM(C70:C73)</f>
        <v>8062830024</v>
      </c>
      <c r="D69" s="134">
        <f>SUM(D70:D73)</f>
        <v>272766977.07999992</v>
      </c>
    </row>
    <row r="70" spans="2:4">
      <c r="B70" s="70" t="s">
        <v>698</v>
      </c>
      <c r="C70" s="136">
        <v>146511280</v>
      </c>
      <c r="D70" s="136">
        <v>20000000</v>
      </c>
    </row>
    <row r="71" spans="2:4">
      <c r="B71" s="70" t="s">
        <v>2910</v>
      </c>
      <c r="C71" s="136">
        <v>3922569</v>
      </c>
      <c r="D71" s="136">
        <v>0</v>
      </c>
    </row>
    <row r="72" spans="2:4">
      <c r="B72" s="70" t="s">
        <v>137</v>
      </c>
      <c r="C72" s="136">
        <v>7738724918</v>
      </c>
      <c r="D72" s="136">
        <v>223821767.57999995</v>
      </c>
    </row>
    <row r="73" spans="2:4">
      <c r="B73" s="70" t="s">
        <v>2056</v>
      </c>
      <c r="C73" s="136">
        <v>173671257</v>
      </c>
      <c r="D73" s="136">
        <v>28945209.5</v>
      </c>
    </row>
    <row r="74" spans="2:4">
      <c r="B74" s="133" t="s">
        <v>2422</v>
      </c>
      <c r="C74" s="134">
        <f>C75+C80+C95</f>
        <v>14788243644</v>
      </c>
      <c r="D74" s="134">
        <f>D75+D80+D95</f>
        <v>828901879.39999986</v>
      </c>
    </row>
    <row r="75" spans="2:4">
      <c r="B75" s="135" t="s">
        <v>138</v>
      </c>
      <c r="C75" s="134">
        <f>SUM(C76:C79)</f>
        <v>1069403568</v>
      </c>
      <c r="D75" s="134">
        <f>SUM(D76:D79)</f>
        <v>32732024.82</v>
      </c>
    </row>
    <row r="76" spans="2:4">
      <c r="B76" s="70" t="s">
        <v>139</v>
      </c>
      <c r="C76" s="136">
        <v>225042000</v>
      </c>
      <c r="D76" s="136">
        <v>23526833.34</v>
      </c>
    </row>
    <row r="77" spans="2:4">
      <c r="B77" s="70" t="s">
        <v>140</v>
      </c>
      <c r="C77" s="136">
        <v>736634979</v>
      </c>
      <c r="D77" s="136">
        <v>2414012.56</v>
      </c>
    </row>
    <row r="78" spans="2:4">
      <c r="B78" s="70" t="s">
        <v>1816</v>
      </c>
      <c r="C78" s="136">
        <v>18204464</v>
      </c>
      <c r="D78" s="136">
        <v>0</v>
      </c>
    </row>
    <row r="79" spans="2:4">
      <c r="B79" s="70" t="s">
        <v>141</v>
      </c>
      <c r="C79" s="136">
        <v>89522125</v>
      </c>
      <c r="D79" s="136">
        <v>6791178.9199999999</v>
      </c>
    </row>
    <row r="80" spans="2:4">
      <c r="B80" s="135" t="s">
        <v>142</v>
      </c>
      <c r="C80" s="134">
        <f>SUM(C81:C94)</f>
        <v>8369852296</v>
      </c>
      <c r="D80" s="134">
        <f>SUM(D81:D94)</f>
        <v>432863708.26999998</v>
      </c>
    </row>
    <row r="81" spans="2:4">
      <c r="B81" s="70" t="s">
        <v>143</v>
      </c>
      <c r="C81" s="136">
        <v>1130049719</v>
      </c>
      <c r="D81" s="136">
        <v>7508473.0300000003</v>
      </c>
    </row>
    <row r="82" spans="2:4">
      <c r="B82" s="70" t="s">
        <v>2057</v>
      </c>
      <c r="C82" s="136">
        <v>31467776</v>
      </c>
      <c r="D82" s="136">
        <v>0</v>
      </c>
    </row>
    <row r="83" spans="2:4">
      <c r="B83" s="70" t="s">
        <v>144</v>
      </c>
      <c r="C83" s="136">
        <v>320091495</v>
      </c>
      <c r="D83" s="136">
        <v>26378583.32</v>
      </c>
    </row>
    <row r="84" spans="2:4">
      <c r="B84" s="70" t="s">
        <v>145</v>
      </c>
      <c r="C84" s="136">
        <v>35000000</v>
      </c>
      <c r="D84" s="136">
        <v>0</v>
      </c>
    </row>
    <row r="85" spans="2:4">
      <c r="B85" s="70" t="s">
        <v>146</v>
      </c>
      <c r="C85" s="136">
        <v>8409716</v>
      </c>
      <c r="D85" s="136">
        <v>264044.71999999997</v>
      </c>
    </row>
    <row r="86" spans="2:4">
      <c r="B86" s="70" t="s">
        <v>147</v>
      </c>
      <c r="C86" s="136">
        <v>166300000</v>
      </c>
      <c r="D86" s="136">
        <v>23411666.699999999</v>
      </c>
    </row>
    <row r="87" spans="2:4">
      <c r="B87" s="70" t="s">
        <v>2058</v>
      </c>
      <c r="C87" s="136">
        <v>121855463</v>
      </c>
      <c r="D87" s="136">
        <v>3075371.2800000003</v>
      </c>
    </row>
    <row r="88" spans="2:4">
      <c r="B88" s="70" t="s">
        <v>148</v>
      </c>
      <c r="C88" s="136">
        <v>1338168834</v>
      </c>
      <c r="D88" s="136">
        <v>71788055.670000002</v>
      </c>
    </row>
    <row r="89" spans="2:4">
      <c r="B89" s="70" t="s">
        <v>149</v>
      </c>
      <c r="C89" s="136">
        <v>2031451113</v>
      </c>
      <c r="D89" s="136">
        <v>78355401.560000002</v>
      </c>
    </row>
    <row r="90" spans="2:4">
      <c r="B90" s="70" t="s">
        <v>150</v>
      </c>
      <c r="C90" s="136">
        <v>101411794</v>
      </c>
      <c r="D90" s="136">
        <v>10465162.65</v>
      </c>
    </row>
    <row r="91" spans="2:4">
      <c r="B91" s="70" t="s">
        <v>151</v>
      </c>
      <c r="C91" s="136">
        <v>1000000</v>
      </c>
      <c r="D91" s="136">
        <v>0</v>
      </c>
    </row>
    <row r="92" spans="2:4">
      <c r="B92" s="70" t="s">
        <v>2059</v>
      </c>
      <c r="C92" s="136">
        <v>30547779</v>
      </c>
      <c r="D92" s="136">
        <v>633905.88</v>
      </c>
    </row>
    <row r="93" spans="2:4">
      <c r="B93" s="70" t="s">
        <v>152</v>
      </c>
      <c r="C93" s="136">
        <v>12000000</v>
      </c>
      <c r="D93" s="136">
        <v>2723280.84</v>
      </c>
    </row>
    <row r="94" spans="2:4">
      <c r="B94" s="70" t="s">
        <v>153</v>
      </c>
      <c r="C94" s="136">
        <v>3042098607</v>
      </c>
      <c r="D94" s="136">
        <v>208259762.61999995</v>
      </c>
    </row>
    <row r="95" spans="2:4">
      <c r="B95" s="135" t="s">
        <v>154</v>
      </c>
      <c r="C95" s="134">
        <f>SUM(C96:C103)</f>
        <v>5348987780</v>
      </c>
      <c r="D95" s="134">
        <f>SUM(D96:D103)</f>
        <v>363306146.30999994</v>
      </c>
    </row>
    <row r="96" spans="2:4">
      <c r="B96" s="70" t="s">
        <v>155</v>
      </c>
      <c r="C96" s="136">
        <v>260177938</v>
      </c>
      <c r="D96" s="136">
        <v>15036174.1</v>
      </c>
    </row>
    <row r="97" spans="2:4">
      <c r="B97" s="70" t="s">
        <v>156</v>
      </c>
      <c r="C97" s="136">
        <v>5548543</v>
      </c>
      <c r="D97" s="136">
        <v>759757.02</v>
      </c>
    </row>
    <row r="98" spans="2:4">
      <c r="B98" s="70" t="s">
        <v>157</v>
      </c>
      <c r="C98" s="136">
        <v>153296868</v>
      </c>
      <c r="D98" s="136">
        <v>13684580.880000001</v>
      </c>
    </row>
    <row r="99" spans="2:4">
      <c r="B99" s="70" t="s">
        <v>158</v>
      </c>
      <c r="C99" s="136">
        <v>17300000</v>
      </c>
      <c r="D99" s="136">
        <v>0</v>
      </c>
    </row>
    <row r="100" spans="2:4">
      <c r="B100" s="70" t="s">
        <v>2060</v>
      </c>
      <c r="C100" s="136">
        <v>4740902179</v>
      </c>
      <c r="D100" s="136">
        <v>318633157.51999998</v>
      </c>
    </row>
    <row r="101" spans="2:4">
      <c r="B101" s="70" t="s">
        <v>2061</v>
      </c>
      <c r="C101" s="136">
        <v>6044676</v>
      </c>
      <c r="D101" s="136">
        <v>0</v>
      </c>
    </row>
    <row r="102" spans="2:4">
      <c r="B102" s="70" t="s">
        <v>159</v>
      </c>
      <c r="C102" s="136">
        <v>6553009</v>
      </c>
      <c r="D102" s="136">
        <v>759288.53</v>
      </c>
    </row>
    <row r="103" spans="2:4">
      <c r="B103" s="70" t="s">
        <v>160</v>
      </c>
      <c r="C103" s="136">
        <v>159164567</v>
      </c>
      <c r="D103" s="136">
        <v>14433188.26</v>
      </c>
    </row>
    <row r="104" spans="2:4">
      <c r="B104" s="133" t="s">
        <v>2416</v>
      </c>
      <c r="C104" s="134">
        <f>C105+C110+C117+C124+C136+C145</f>
        <v>665858505819</v>
      </c>
      <c r="D104" s="134">
        <f>D105+D110+D117+D124+D136+D145</f>
        <v>72292795419.259995</v>
      </c>
    </row>
    <row r="105" spans="2:4">
      <c r="B105" s="135" t="s">
        <v>161</v>
      </c>
      <c r="C105" s="134">
        <f>SUM(C106:C109)</f>
        <v>30826676151</v>
      </c>
      <c r="D105" s="134">
        <f>SUM(D106:D109)</f>
        <v>2606571843.96</v>
      </c>
    </row>
    <row r="106" spans="2:4">
      <c r="B106" s="70" t="s">
        <v>162</v>
      </c>
      <c r="C106" s="136">
        <v>8210060178</v>
      </c>
      <c r="D106" s="136">
        <v>183269163.45000002</v>
      </c>
    </row>
    <row r="107" spans="2:4">
      <c r="B107" s="70" t="s">
        <v>163</v>
      </c>
      <c r="C107" s="136">
        <v>761513094</v>
      </c>
      <c r="D107" s="136">
        <v>11479212.890000001</v>
      </c>
    </row>
    <row r="108" spans="2:4">
      <c r="B108" s="70" t="s">
        <v>164</v>
      </c>
      <c r="C108" s="136">
        <v>21833102879</v>
      </c>
      <c r="D108" s="136">
        <v>2411823467.6199999</v>
      </c>
    </row>
    <row r="109" spans="2:4">
      <c r="B109" s="70" t="s">
        <v>2503</v>
      </c>
      <c r="C109" s="136">
        <v>22000000</v>
      </c>
      <c r="D109" s="136">
        <v>0</v>
      </c>
    </row>
    <row r="110" spans="2:4">
      <c r="B110" s="135" t="s">
        <v>165</v>
      </c>
      <c r="C110" s="134">
        <f>SUM(C111:C116)</f>
        <v>137362566364</v>
      </c>
      <c r="D110" s="134">
        <f>SUM(D111:D116)</f>
        <v>18737277336.459999</v>
      </c>
    </row>
    <row r="111" spans="2:4">
      <c r="B111" s="70" t="s">
        <v>2062</v>
      </c>
      <c r="C111" s="136">
        <v>212504665</v>
      </c>
      <c r="D111" s="136">
        <v>36324164.039999999</v>
      </c>
    </row>
    <row r="112" spans="2:4">
      <c r="B112" s="70" t="s">
        <v>166</v>
      </c>
      <c r="C112" s="136">
        <v>13920343099</v>
      </c>
      <c r="D112" s="136">
        <v>1866086739.0800004</v>
      </c>
    </row>
    <row r="113" spans="2:4">
      <c r="B113" s="70" t="s">
        <v>167</v>
      </c>
      <c r="C113" s="136">
        <v>11014637150</v>
      </c>
      <c r="D113" s="136">
        <v>1134042243.9499998</v>
      </c>
    </row>
    <row r="114" spans="2:4">
      <c r="B114" s="70" t="s">
        <v>168</v>
      </c>
      <c r="C114" s="136">
        <v>35070000</v>
      </c>
      <c r="D114" s="136">
        <v>154580</v>
      </c>
    </row>
    <row r="115" spans="2:4">
      <c r="B115" s="70" t="s">
        <v>169</v>
      </c>
      <c r="C115" s="136">
        <v>91010414</v>
      </c>
      <c r="D115" s="136">
        <v>5964890.2400000002</v>
      </c>
    </row>
    <row r="116" spans="2:4">
      <c r="B116" s="70" t="s">
        <v>170</v>
      </c>
      <c r="C116" s="136">
        <v>112089001036</v>
      </c>
      <c r="D116" s="136">
        <v>15694704719.15</v>
      </c>
    </row>
    <row r="117" spans="2:4">
      <c r="B117" s="135" t="s">
        <v>171</v>
      </c>
      <c r="C117" s="134">
        <f>SUM(C118:C123)</f>
        <v>12302416115</v>
      </c>
      <c r="D117" s="134">
        <f>SUM(D118:D123)</f>
        <v>788795680.93999994</v>
      </c>
    </row>
    <row r="118" spans="2:4">
      <c r="B118" s="70" t="s">
        <v>172</v>
      </c>
      <c r="C118" s="136">
        <v>2555010000</v>
      </c>
      <c r="D118" s="136">
        <v>54694476.060000002</v>
      </c>
    </row>
    <row r="119" spans="2:4">
      <c r="B119" s="70" t="s">
        <v>173</v>
      </c>
      <c r="C119" s="136">
        <v>2345722436</v>
      </c>
      <c r="D119" s="136">
        <v>143665965.12000003</v>
      </c>
    </row>
    <row r="120" spans="2:4">
      <c r="B120" s="70" t="s">
        <v>174</v>
      </c>
      <c r="C120" s="136">
        <v>4302636691</v>
      </c>
      <c r="D120" s="136">
        <v>404903510.01999992</v>
      </c>
    </row>
    <row r="121" spans="2:4">
      <c r="B121" s="70" t="s">
        <v>684</v>
      </c>
      <c r="C121" s="136">
        <v>1301843</v>
      </c>
      <c r="D121" s="136">
        <v>0</v>
      </c>
    </row>
    <row r="122" spans="2:4">
      <c r="B122" s="70" t="s">
        <v>175</v>
      </c>
      <c r="C122" s="136">
        <v>209429511</v>
      </c>
      <c r="D122" s="136">
        <v>48282929.630000003</v>
      </c>
    </row>
    <row r="123" spans="2:4">
      <c r="B123" s="70" t="s">
        <v>176</v>
      </c>
      <c r="C123" s="136">
        <v>2888315634</v>
      </c>
      <c r="D123" s="136">
        <v>137248800.11000001</v>
      </c>
    </row>
    <row r="124" spans="2:4">
      <c r="B124" s="135" t="s">
        <v>2911</v>
      </c>
      <c r="C124" s="134">
        <f>SUM(C125:C135)</f>
        <v>309600274351</v>
      </c>
      <c r="D124" s="134">
        <f>SUM(D125:D135)</f>
        <v>27213242558.929996</v>
      </c>
    </row>
    <row r="125" spans="2:4">
      <c r="B125" s="70" t="s">
        <v>177</v>
      </c>
      <c r="C125" s="136">
        <v>15790264521</v>
      </c>
      <c r="D125" s="136">
        <v>1576120773.1399999</v>
      </c>
    </row>
    <row r="126" spans="2:4">
      <c r="B126" s="70" t="s">
        <v>813</v>
      </c>
      <c r="C126" s="136">
        <v>110523979362</v>
      </c>
      <c r="D126" s="136">
        <v>8947903050.1100006</v>
      </c>
    </row>
    <row r="127" spans="2:4">
      <c r="B127" s="70" t="s">
        <v>814</v>
      </c>
      <c r="C127" s="136">
        <v>33349383498</v>
      </c>
      <c r="D127" s="136">
        <v>2639994055.2699995</v>
      </c>
    </row>
    <row r="128" spans="2:4">
      <c r="B128" s="70" t="s">
        <v>178</v>
      </c>
      <c r="C128" s="136">
        <v>25693434943</v>
      </c>
      <c r="D128" s="136">
        <v>2899162129.4400005</v>
      </c>
    </row>
    <row r="129" spans="2:4">
      <c r="B129" s="70" t="s">
        <v>179</v>
      </c>
      <c r="C129" s="136">
        <v>4244581789</v>
      </c>
      <c r="D129" s="136">
        <v>172579953.22</v>
      </c>
    </row>
    <row r="130" spans="2:4">
      <c r="B130" s="70" t="s">
        <v>180</v>
      </c>
      <c r="C130" s="136">
        <v>12539267332</v>
      </c>
      <c r="D130" s="136">
        <v>970445782.1700002</v>
      </c>
    </row>
    <row r="131" spans="2:4">
      <c r="B131" s="70" t="s">
        <v>181</v>
      </c>
      <c r="C131" s="136">
        <v>1607713676</v>
      </c>
      <c r="D131" s="136">
        <v>147465347.05000001</v>
      </c>
    </row>
    <row r="132" spans="2:4">
      <c r="B132" s="70" t="s">
        <v>182</v>
      </c>
      <c r="C132" s="136">
        <v>718994467</v>
      </c>
      <c r="D132" s="136">
        <v>61809482.62000002</v>
      </c>
    </row>
    <row r="133" spans="2:4">
      <c r="B133" s="70" t="s">
        <v>183</v>
      </c>
      <c r="C133" s="136">
        <v>839652468</v>
      </c>
      <c r="D133" s="136">
        <v>40364999.020000011</v>
      </c>
    </row>
    <row r="134" spans="2:4">
      <c r="B134" s="70" t="s">
        <v>184</v>
      </c>
      <c r="C134" s="136">
        <v>973196386</v>
      </c>
      <c r="D134" s="136">
        <v>120235433.23</v>
      </c>
    </row>
    <row r="135" spans="2:4">
      <c r="B135" s="70" t="s">
        <v>185</v>
      </c>
      <c r="C135" s="136">
        <v>103319805909</v>
      </c>
      <c r="D135" s="136">
        <v>9637161553.659996</v>
      </c>
    </row>
    <row r="136" spans="2:4">
      <c r="B136" s="135" t="s">
        <v>2417</v>
      </c>
      <c r="C136" s="134">
        <f>SUM(C137:C144)</f>
        <v>174781847098</v>
      </c>
      <c r="D136" s="134">
        <f>SUM(D137:D144)</f>
        <v>22859882045.949997</v>
      </c>
    </row>
    <row r="137" spans="2:4">
      <c r="B137" s="70" t="s">
        <v>186</v>
      </c>
      <c r="C137" s="136">
        <v>91290753302</v>
      </c>
      <c r="D137" s="136">
        <v>12896703877.75</v>
      </c>
    </row>
    <row r="138" spans="2:4">
      <c r="B138" s="70" t="s">
        <v>1795</v>
      </c>
      <c r="C138" s="136">
        <v>6692496</v>
      </c>
      <c r="D138" s="136">
        <v>0</v>
      </c>
    </row>
    <row r="139" spans="2:4">
      <c r="B139" s="70" t="s">
        <v>187</v>
      </c>
      <c r="C139" s="136">
        <v>1147105000</v>
      </c>
      <c r="D139" s="136">
        <v>83484934.719999999</v>
      </c>
    </row>
    <row r="140" spans="2:4">
      <c r="B140" s="70" t="s">
        <v>188</v>
      </c>
      <c r="C140" s="136">
        <v>3530385764</v>
      </c>
      <c r="D140" s="136">
        <v>227280581.91999996</v>
      </c>
    </row>
    <row r="141" spans="2:4">
      <c r="B141" s="70" t="s">
        <v>189</v>
      </c>
      <c r="C141" s="136">
        <v>1578403695</v>
      </c>
      <c r="D141" s="136">
        <v>88389175.950000003</v>
      </c>
    </row>
    <row r="142" spans="2:4">
      <c r="B142" s="70" t="s">
        <v>190</v>
      </c>
      <c r="C142" s="136">
        <v>73145556675</v>
      </c>
      <c r="D142" s="136">
        <v>9439422377.1399956</v>
      </c>
    </row>
    <row r="143" spans="2:4">
      <c r="B143" s="70" t="s">
        <v>2063</v>
      </c>
      <c r="C143" s="136">
        <v>1600000</v>
      </c>
      <c r="D143" s="136">
        <v>0</v>
      </c>
    </row>
    <row r="144" spans="2:4">
      <c r="B144" s="70" t="s">
        <v>191</v>
      </c>
      <c r="C144" s="136">
        <v>4081350166</v>
      </c>
      <c r="D144" s="136">
        <v>124601098.47</v>
      </c>
    </row>
    <row r="145" spans="2:5">
      <c r="B145" s="135" t="s">
        <v>192</v>
      </c>
      <c r="C145" s="134">
        <f>SUM(C146:C149)</f>
        <v>984725740</v>
      </c>
      <c r="D145" s="134">
        <f>SUM(D146:D149)</f>
        <v>87025953.020000011</v>
      </c>
    </row>
    <row r="146" spans="2:5">
      <c r="B146" s="70" t="s">
        <v>193</v>
      </c>
      <c r="C146" s="136">
        <v>224073001</v>
      </c>
      <c r="D146" s="136">
        <v>16025917.470000001</v>
      </c>
    </row>
    <row r="147" spans="2:5">
      <c r="B147" s="70" t="s">
        <v>2064</v>
      </c>
      <c r="C147" s="136">
        <v>112471764</v>
      </c>
      <c r="D147" s="136">
        <v>6582029.3399999999</v>
      </c>
    </row>
    <row r="148" spans="2:5">
      <c r="B148" s="70" t="s">
        <v>194</v>
      </c>
      <c r="C148" s="136">
        <v>253359525</v>
      </c>
      <c r="D148" s="136">
        <v>10670167.710000001</v>
      </c>
    </row>
    <row r="149" spans="2:5">
      <c r="B149" s="70" t="s">
        <v>195</v>
      </c>
      <c r="C149" s="136">
        <v>394821450</v>
      </c>
      <c r="D149" s="136">
        <v>53747838.5</v>
      </c>
    </row>
    <row r="150" spans="2:5">
      <c r="B150" s="133" t="s">
        <v>2912</v>
      </c>
      <c r="C150" s="134">
        <f>C151</f>
        <v>333486471138</v>
      </c>
      <c r="D150" s="134">
        <f>D151</f>
        <v>59603787106.400002</v>
      </c>
    </row>
    <row r="151" spans="2:5">
      <c r="B151" s="135" t="s">
        <v>2913</v>
      </c>
      <c r="C151" s="134">
        <f>C152</f>
        <v>333486471138</v>
      </c>
      <c r="D151" s="134">
        <f>D152</f>
        <v>59603787106.400002</v>
      </c>
    </row>
    <row r="152" spans="2:5">
      <c r="B152" s="70" t="s">
        <v>2914</v>
      </c>
      <c r="C152" s="136">
        <v>333486471138</v>
      </c>
      <c r="D152" s="136">
        <v>59603787106.400002</v>
      </c>
    </row>
    <row r="153" spans="2:5">
      <c r="B153" s="76" t="s">
        <v>683</v>
      </c>
      <c r="C153" s="132">
        <f t="shared" ref="C153:D155" si="0">C154</f>
        <v>108120510535</v>
      </c>
      <c r="D153" s="132">
        <f t="shared" si="0"/>
        <v>22986471472.209999</v>
      </c>
    </row>
    <row r="154" spans="2:5">
      <c r="B154" s="133" t="s">
        <v>2915</v>
      </c>
      <c r="C154" s="134">
        <f t="shared" si="0"/>
        <v>108120510535</v>
      </c>
      <c r="D154" s="134">
        <f t="shared" si="0"/>
        <v>22986471472.209999</v>
      </c>
    </row>
    <row r="155" spans="2:5">
      <c r="B155" s="135" t="s">
        <v>2916</v>
      </c>
      <c r="C155" s="134">
        <f t="shared" si="0"/>
        <v>108120510535</v>
      </c>
      <c r="D155" s="134">
        <f t="shared" si="0"/>
        <v>22986471472.209999</v>
      </c>
    </row>
    <row r="156" spans="2:5">
      <c r="B156" s="70" t="s">
        <v>2917</v>
      </c>
      <c r="C156" s="136">
        <v>108120510535</v>
      </c>
      <c r="D156" s="136">
        <v>22986471472.209999</v>
      </c>
    </row>
    <row r="157" spans="2:5">
      <c r="B157" s="59" t="s">
        <v>461</v>
      </c>
      <c r="C157" s="77">
        <f>C153+C13</f>
        <v>1592355121494</v>
      </c>
      <c r="D157" s="77">
        <f>D153+D13</f>
        <v>212691870446.89999</v>
      </c>
    </row>
    <row r="158" spans="2:5">
      <c r="B158" s="61" t="s">
        <v>3102</v>
      </c>
      <c r="C158" s="27"/>
      <c r="D158" s="27"/>
      <c r="E158" s="27"/>
    </row>
    <row r="159" spans="2:5" ht="36" customHeight="1">
      <c r="B159" s="177" t="s">
        <v>3129</v>
      </c>
      <c r="C159" s="177"/>
      <c r="D159" s="177"/>
      <c r="E159" s="34"/>
    </row>
    <row r="160" spans="2:5">
      <c r="B160" s="34" t="s">
        <v>42</v>
      </c>
      <c r="C160" s="30"/>
      <c r="D160" s="30"/>
      <c r="E160" s="30"/>
    </row>
    <row r="161" ht="27" customHeight="1"/>
  </sheetData>
  <mergeCells count="11">
    <mergeCell ref="B159:D159"/>
    <mergeCell ref="D11:D12"/>
    <mergeCell ref="B11:B12"/>
    <mergeCell ref="A9:D9"/>
    <mergeCell ref="A8:D8"/>
    <mergeCell ref="A1:D1"/>
    <mergeCell ref="A7:D7"/>
    <mergeCell ref="A6:D6"/>
    <mergeCell ref="A5:D5"/>
    <mergeCell ref="A3:D3"/>
    <mergeCell ref="A2:D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G82"/>
  <sheetViews>
    <sheetView showGridLines="0" topLeftCell="A8" workbookViewId="0">
      <selection activeCell="C11" sqref="C11:C12"/>
    </sheetView>
  </sheetViews>
  <sheetFormatPr baseColWidth="10" defaultColWidth="11.5703125" defaultRowHeight="15"/>
  <cols>
    <col min="1" max="2" width="11.5703125" style="13"/>
    <col min="3" max="3" width="88.85546875" style="13" bestFit="1" customWidth="1"/>
    <col min="4" max="5" width="21.42578125" style="13" customWidth="1"/>
    <col min="6" max="16384" width="11.5703125" style="13"/>
  </cols>
  <sheetData>
    <row r="1" spans="1:6" ht="28.15" customHeight="1">
      <c r="A1" s="169" t="s">
        <v>0</v>
      </c>
      <c r="B1" s="169"/>
      <c r="C1" s="169"/>
      <c r="D1" s="169"/>
      <c r="E1" s="169"/>
    </row>
    <row r="2" spans="1:6" ht="21" customHeight="1">
      <c r="A2" s="170" t="s">
        <v>1</v>
      </c>
      <c r="B2" s="170"/>
      <c r="C2" s="170"/>
      <c r="D2" s="170"/>
      <c r="E2" s="170"/>
    </row>
    <row r="3" spans="1:6" ht="14.45" customHeight="1">
      <c r="A3" s="171" t="s">
        <v>2</v>
      </c>
      <c r="B3" s="171"/>
      <c r="C3" s="171"/>
      <c r="D3" s="171"/>
      <c r="E3" s="171"/>
    </row>
    <row r="5" spans="1:6" ht="18" customHeight="1">
      <c r="A5" s="172" t="s">
        <v>25</v>
      </c>
      <c r="B5" s="172"/>
      <c r="C5" s="172"/>
      <c r="D5" s="172"/>
      <c r="E5" s="172"/>
      <c r="F5" s="39"/>
    </row>
    <row r="6" spans="1:6" ht="18.75">
      <c r="A6" s="188" t="s">
        <v>196</v>
      </c>
      <c r="B6" s="188"/>
      <c r="C6" s="188"/>
      <c r="D6" s="188"/>
      <c r="E6" s="188"/>
    </row>
    <row r="7" spans="1:6" ht="18.75">
      <c r="A7" s="176" t="s">
        <v>3127</v>
      </c>
      <c r="B7" s="176"/>
      <c r="C7" s="176"/>
      <c r="D7" s="176"/>
      <c r="E7" s="176"/>
    </row>
    <row r="8" spans="1:6" ht="18.75">
      <c r="A8" s="173" t="s">
        <v>2908</v>
      </c>
      <c r="B8" s="173"/>
      <c r="C8" s="173"/>
      <c r="D8" s="173"/>
      <c r="E8" s="173"/>
    </row>
    <row r="9" spans="1:6" ht="15.75">
      <c r="A9" s="168" t="s">
        <v>5</v>
      </c>
      <c r="B9" s="168"/>
      <c r="C9" s="168"/>
      <c r="D9" s="168"/>
      <c r="E9" s="168"/>
    </row>
    <row r="11" spans="1:6">
      <c r="C11" s="185" t="s">
        <v>6</v>
      </c>
      <c r="D11" s="45" t="s">
        <v>7</v>
      </c>
      <c r="E11" s="185" t="s">
        <v>3099</v>
      </c>
    </row>
    <row r="12" spans="1:6">
      <c r="C12" s="185"/>
      <c r="D12" s="19" t="s">
        <v>2908</v>
      </c>
      <c r="E12" s="185"/>
    </row>
    <row r="13" spans="1:6">
      <c r="C13" s="47" t="s">
        <v>249</v>
      </c>
      <c r="D13" s="111">
        <f>D14+D20+D30+D40+D49+D56+D66+D70</f>
        <v>1484234610959</v>
      </c>
      <c r="E13" s="111">
        <f>E14+E20+E30+E40+E49+E56+E66+E70</f>
        <v>189705398974.69</v>
      </c>
    </row>
    <row r="14" spans="1:6">
      <c r="C14" s="133" t="s">
        <v>2918</v>
      </c>
      <c r="D14" s="134">
        <f>SUM(D15:D19)</f>
        <v>359129924800</v>
      </c>
      <c r="E14" s="134">
        <f>SUM(E15:E19)</f>
        <v>34621277495.200027</v>
      </c>
    </row>
    <row r="15" spans="1:6">
      <c r="C15" s="137" t="s">
        <v>197</v>
      </c>
      <c r="D15" s="136">
        <v>292808493173</v>
      </c>
      <c r="E15" s="136">
        <v>28905288784.180027</v>
      </c>
    </row>
    <row r="16" spans="1:6">
      <c r="C16" s="137" t="s">
        <v>198</v>
      </c>
      <c r="D16" s="136">
        <v>24402035100</v>
      </c>
      <c r="E16" s="136">
        <v>1559040716.9700003</v>
      </c>
    </row>
    <row r="17" spans="3:5">
      <c r="C17" s="137" t="s">
        <v>199</v>
      </c>
      <c r="D17" s="136">
        <v>1099164830</v>
      </c>
      <c r="E17" s="136">
        <v>137233599.74000001</v>
      </c>
    </row>
    <row r="18" spans="3:5">
      <c r="C18" s="137" t="s">
        <v>2261</v>
      </c>
      <c r="D18" s="136">
        <v>3422949480</v>
      </c>
      <c r="E18" s="136">
        <v>149929165.20000002</v>
      </c>
    </row>
    <row r="19" spans="3:5">
      <c r="C19" s="137" t="s">
        <v>200</v>
      </c>
      <c r="D19" s="136">
        <v>37397282217</v>
      </c>
      <c r="E19" s="136">
        <v>3869785229.1099954</v>
      </c>
    </row>
    <row r="20" spans="3:5">
      <c r="C20" s="133" t="s">
        <v>2919</v>
      </c>
      <c r="D20" s="134">
        <f>SUM(D21:D29)</f>
        <v>99817643203</v>
      </c>
      <c r="E20" s="134">
        <f>SUM(E21:E29)</f>
        <v>12644430636.819998</v>
      </c>
    </row>
    <row r="21" spans="3:5">
      <c r="C21" s="137" t="s">
        <v>201</v>
      </c>
      <c r="D21" s="136">
        <v>13742110765</v>
      </c>
      <c r="E21" s="136">
        <v>2252272420.2400002</v>
      </c>
    </row>
    <row r="22" spans="3:5">
      <c r="C22" s="137" t="s">
        <v>202</v>
      </c>
      <c r="D22" s="136">
        <v>8656922363</v>
      </c>
      <c r="E22" s="136">
        <v>252072429.68000001</v>
      </c>
    </row>
    <row r="23" spans="3:5">
      <c r="C23" s="137" t="s">
        <v>203</v>
      </c>
      <c r="D23" s="136">
        <v>4877527982</v>
      </c>
      <c r="E23" s="136">
        <v>309599024.73999995</v>
      </c>
    </row>
    <row r="24" spans="3:5">
      <c r="C24" s="137" t="s">
        <v>204</v>
      </c>
      <c r="D24" s="136">
        <v>1402437570</v>
      </c>
      <c r="E24" s="136">
        <v>141692552.50999996</v>
      </c>
    </row>
    <row r="25" spans="3:5">
      <c r="C25" s="137" t="s">
        <v>205</v>
      </c>
      <c r="D25" s="136">
        <v>11699573503</v>
      </c>
      <c r="E25" s="136">
        <v>683418984.38000023</v>
      </c>
    </row>
    <row r="26" spans="3:5">
      <c r="C26" s="137" t="s">
        <v>206</v>
      </c>
      <c r="D26" s="136">
        <v>7607648253</v>
      </c>
      <c r="E26" s="136">
        <v>1398539053.3899994</v>
      </c>
    </row>
    <row r="27" spans="3:5">
      <c r="C27" s="137" t="s">
        <v>207</v>
      </c>
      <c r="D27" s="136">
        <v>5769953612</v>
      </c>
      <c r="E27" s="136">
        <v>383257274.12</v>
      </c>
    </row>
    <row r="28" spans="3:5">
      <c r="C28" s="137" t="s">
        <v>208</v>
      </c>
      <c r="D28" s="136">
        <v>15421115898</v>
      </c>
      <c r="E28" s="136">
        <v>1958566116.0099998</v>
      </c>
    </row>
    <row r="29" spans="3:5">
      <c r="C29" s="137" t="s">
        <v>209</v>
      </c>
      <c r="D29" s="136">
        <v>30640353257</v>
      </c>
      <c r="E29" s="136">
        <v>5265012781.75</v>
      </c>
    </row>
    <row r="30" spans="3:5">
      <c r="C30" s="133" t="s">
        <v>2920</v>
      </c>
      <c r="D30" s="134">
        <f>SUM(D31:D39)</f>
        <v>68595936122</v>
      </c>
      <c r="E30" s="134">
        <f>SUM(E31:E39)</f>
        <v>2209250035.4299998</v>
      </c>
    </row>
    <row r="31" spans="3:5">
      <c r="C31" s="137" t="s">
        <v>210</v>
      </c>
      <c r="D31" s="136">
        <v>10628747193</v>
      </c>
      <c r="E31" s="136">
        <v>500467449.77999997</v>
      </c>
    </row>
    <row r="32" spans="3:5">
      <c r="C32" s="137" t="s">
        <v>211</v>
      </c>
      <c r="D32" s="136">
        <v>6846615635</v>
      </c>
      <c r="E32" s="136">
        <v>179620945.53999999</v>
      </c>
    </row>
    <row r="33" spans="3:5">
      <c r="C33" s="137" t="s">
        <v>212</v>
      </c>
      <c r="D33" s="136">
        <v>3047776625</v>
      </c>
      <c r="E33" s="136">
        <v>149266521.06</v>
      </c>
    </row>
    <row r="34" spans="3:5">
      <c r="C34" s="137" t="s">
        <v>213</v>
      </c>
      <c r="D34" s="136">
        <v>13549146818</v>
      </c>
      <c r="E34" s="136">
        <v>326163396.98000002</v>
      </c>
    </row>
    <row r="35" spans="3:5">
      <c r="C35" s="137" t="s">
        <v>214</v>
      </c>
      <c r="D35" s="136">
        <v>513714714</v>
      </c>
      <c r="E35" s="136">
        <v>13888277.93</v>
      </c>
    </row>
    <row r="36" spans="3:5">
      <c r="C36" s="137" t="s">
        <v>215</v>
      </c>
      <c r="D36" s="136">
        <v>4533807075</v>
      </c>
      <c r="E36" s="136">
        <v>97962446.770000011</v>
      </c>
    </row>
    <row r="37" spans="3:5">
      <c r="C37" s="137" t="s">
        <v>216</v>
      </c>
      <c r="D37" s="136">
        <v>8986825154</v>
      </c>
      <c r="E37" s="136">
        <v>591613448.02999973</v>
      </c>
    </row>
    <row r="38" spans="3:5">
      <c r="C38" s="137" t="s">
        <v>217</v>
      </c>
      <c r="D38" s="136">
        <v>3801497018</v>
      </c>
      <c r="E38" s="136">
        <v>0</v>
      </c>
    </row>
    <row r="39" spans="3:5">
      <c r="C39" s="137" t="s">
        <v>218</v>
      </c>
      <c r="D39" s="136">
        <v>16687805890</v>
      </c>
      <c r="E39" s="136">
        <v>350267549.33999997</v>
      </c>
    </row>
    <row r="40" spans="3:5">
      <c r="C40" s="133" t="s">
        <v>2921</v>
      </c>
      <c r="D40" s="134">
        <f>SUM(D41:D48)</f>
        <v>492738209581</v>
      </c>
      <c r="E40" s="134">
        <f>SUM(E41:E48)</f>
        <v>74974108362.429993</v>
      </c>
    </row>
    <row r="41" spans="3:5">
      <c r="C41" s="137" t="s">
        <v>219</v>
      </c>
      <c r="D41" s="136">
        <v>158377967357</v>
      </c>
      <c r="E41" s="136">
        <v>23429291165.439995</v>
      </c>
    </row>
    <row r="42" spans="3:5">
      <c r="C42" s="137" t="s">
        <v>220</v>
      </c>
      <c r="D42" s="136">
        <v>155752820444</v>
      </c>
      <c r="E42" s="136">
        <v>24683599872.560001</v>
      </c>
    </row>
    <row r="43" spans="3:5">
      <c r="C43" s="137" t="s">
        <v>221</v>
      </c>
      <c r="D43" s="136">
        <v>15862403949</v>
      </c>
      <c r="E43" s="136">
        <v>2388800761.0599999</v>
      </c>
    </row>
    <row r="44" spans="3:5">
      <c r="C44" s="137" t="s">
        <v>222</v>
      </c>
      <c r="D44" s="136">
        <v>96748493755</v>
      </c>
      <c r="E44" s="136">
        <v>15692821868.799999</v>
      </c>
    </row>
    <row r="45" spans="3:5">
      <c r="C45" s="137" t="s">
        <v>223</v>
      </c>
      <c r="D45" s="136">
        <v>35900368300</v>
      </c>
      <c r="E45" s="136">
        <v>5904761073.8100004</v>
      </c>
    </row>
    <row r="46" spans="3:5">
      <c r="C46" s="137" t="s">
        <v>224</v>
      </c>
      <c r="D46" s="136">
        <v>13500000000</v>
      </c>
      <c r="E46" s="136">
        <v>2252918664.5900002</v>
      </c>
    </row>
    <row r="47" spans="3:5">
      <c r="C47" s="137" t="s">
        <v>225</v>
      </c>
      <c r="D47" s="136">
        <v>966938373</v>
      </c>
      <c r="E47" s="136">
        <v>99221771.909999996</v>
      </c>
    </row>
    <row r="48" spans="3:5">
      <c r="C48" s="137" t="s">
        <v>226</v>
      </c>
      <c r="D48" s="136">
        <v>15629217403</v>
      </c>
      <c r="E48" s="136">
        <v>522693184.25999993</v>
      </c>
    </row>
    <row r="49" spans="3:5">
      <c r="C49" s="133" t="s">
        <v>2922</v>
      </c>
      <c r="D49" s="134">
        <f>SUM(D50:D55)</f>
        <v>60117023257</v>
      </c>
      <c r="E49" s="134">
        <f>SUM(E50:E55)</f>
        <v>5360614225.8299999</v>
      </c>
    </row>
    <row r="50" spans="3:5">
      <c r="C50" s="137" t="s">
        <v>227</v>
      </c>
      <c r="D50" s="136">
        <v>174810000</v>
      </c>
      <c r="E50" s="136">
        <v>249170269.75</v>
      </c>
    </row>
    <row r="51" spans="3:5">
      <c r="C51" s="137" t="s">
        <v>228</v>
      </c>
      <c r="D51" s="136">
        <v>9757551453</v>
      </c>
      <c r="E51" s="136">
        <v>783905623.58000004</v>
      </c>
    </row>
    <row r="52" spans="3:5">
      <c r="C52" s="137" t="s">
        <v>229</v>
      </c>
      <c r="D52" s="136">
        <v>9925543008</v>
      </c>
      <c r="E52" s="136">
        <v>1675929733.26</v>
      </c>
    </row>
    <row r="53" spans="3:5">
      <c r="C53" s="137" t="s">
        <v>230</v>
      </c>
      <c r="D53" s="136">
        <v>37633288796</v>
      </c>
      <c r="E53" s="136">
        <v>2526608599.2399998</v>
      </c>
    </row>
    <row r="54" spans="3:5">
      <c r="C54" s="137" t="s">
        <v>231</v>
      </c>
      <c r="D54" s="136">
        <v>2582630000</v>
      </c>
      <c r="E54" s="136">
        <v>125000000</v>
      </c>
    </row>
    <row r="55" spans="3:5">
      <c r="C55" s="137" t="s">
        <v>232</v>
      </c>
      <c r="D55" s="136">
        <v>43200000</v>
      </c>
      <c r="E55" s="136">
        <v>0</v>
      </c>
    </row>
    <row r="56" spans="3:5">
      <c r="C56" s="133" t="s">
        <v>2923</v>
      </c>
      <c r="D56" s="134">
        <f>SUM(D57:D65)</f>
        <v>34281034269</v>
      </c>
      <c r="E56" s="134">
        <f>SUM(E57:E65)</f>
        <v>907897306.32000005</v>
      </c>
    </row>
    <row r="57" spans="3:5">
      <c r="C57" s="137" t="s">
        <v>233</v>
      </c>
      <c r="D57" s="136">
        <v>12876618810</v>
      </c>
      <c r="E57" s="136">
        <v>351886397.59999996</v>
      </c>
    </row>
    <row r="58" spans="3:5">
      <c r="C58" s="137" t="s">
        <v>234</v>
      </c>
      <c r="D58" s="136">
        <v>1615878299</v>
      </c>
      <c r="E58" s="136">
        <v>69205448.199999973</v>
      </c>
    </row>
    <row r="59" spans="3:5">
      <c r="C59" s="137" t="s">
        <v>235</v>
      </c>
      <c r="D59" s="136">
        <v>1644102108</v>
      </c>
      <c r="E59" s="136">
        <v>84995885.409999996</v>
      </c>
    </row>
    <row r="60" spans="3:5">
      <c r="C60" s="137" t="s">
        <v>236</v>
      </c>
      <c r="D60" s="136">
        <v>7693071581</v>
      </c>
      <c r="E60" s="136">
        <v>226757694.46000001</v>
      </c>
    </row>
    <row r="61" spans="3:5">
      <c r="C61" s="137" t="s">
        <v>237</v>
      </c>
      <c r="D61" s="136">
        <v>4718971920</v>
      </c>
      <c r="E61" s="136">
        <v>74145464.380000025</v>
      </c>
    </row>
    <row r="62" spans="3:5">
      <c r="C62" s="137" t="s">
        <v>238</v>
      </c>
      <c r="D62" s="136">
        <v>496204002</v>
      </c>
      <c r="E62" s="136">
        <v>19866829.939999998</v>
      </c>
    </row>
    <row r="63" spans="3:5">
      <c r="C63" s="137" t="s">
        <v>239</v>
      </c>
      <c r="D63" s="136">
        <v>559057674</v>
      </c>
      <c r="E63" s="136">
        <v>13130028</v>
      </c>
    </row>
    <row r="64" spans="3:5">
      <c r="C64" s="137" t="s">
        <v>240</v>
      </c>
      <c r="D64" s="136">
        <v>2337432214</v>
      </c>
      <c r="E64" s="136">
        <v>39937832</v>
      </c>
    </row>
    <row r="65" spans="3:7">
      <c r="C65" s="137" t="s">
        <v>241</v>
      </c>
      <c r="D65" s="136">
        <v>2339697661</v>
      </c>
      <c r="E65" s="136">
        <v>27971726.329999998</v>
      </c>
    </row>
    <row r="66" spans="3:7">
      <c r="C66" s="133" t="s">
        <v>2924</v>
      </c>
      <c r="D66" s="134">
        <f>SUM(D67:D69)</f>
        <v>71068398115</v>
      </c>
      <c r="E66" s="134">
        <f>SUM(E67:E69)</f>
        <v>5184033806.2599974</v>
      </c>
    </row>
    <row r="67" spans="3:7">
      <c r="C67" s="137" t="s">
        <v>242</v>
      </c>
      <c r="D67" s="136">
        <v>27030215824</v>
      </c>
      <c r="E67" s="136">
        <v>582547860.52999997</v>
      </c>
    </row>
    <row r="68" spans="3:7">
      <c r="C68" s="137" t="s">
        <v>243</v>
      </c>
      <c r="D68" s="136">
        <v>42591058016</v>
      </c>
      <c r="E68" s="136">
        <v>4601485945.7299976</v>
      </c>
    </row>
    <row r="69" spans="3:7">
      <c r="C69" s="137" t="s">
        <v>244</v>
      </c>
      <c r="D69" s="136">
        <v>1447124275</v>
      </c>
      <c r="E69" s="136">
        <v>0</v>
      </c>
    </row>
    <row r="70" spans="3:7">
      <c r="C70" s="133" t="s">
        <v>2925</v>
      </c>
      <c r="D70" s="134">
        <f>SUM(D71:D73)</f>
        <v>298486441612</v>
      </c>
      <c r="E70" s="134">
        <f>SUM(E71:E73)</f>
        <v>53803787106.399994</v>
      </c>
    </row>
    <row r="71" spans="3:7">
      <c r="C71" s="137" t="s">
        <v>245</v>
      </c>
      <c r="D71" s="136">
        <v>120010652162</v>
      </c>
      <c r="E71" s="136">
        <v>16662677460.549999</v>
      </c>
    </row>
    <row r="72" spans="3:7">
      <c r="C72" s="137" t="s">
        <v>246</v>
      </c>
      <c r="D72" s="136">
        <v>176990963659</v>
      </c>
      <c r="E72" s="136">
        <v>36850049063.659996</v>
      </c>
    </row>
    <row r="73" spans="3:7">
      <c r="C73" s="137" t="s">
        <v>247</v>
      </c>
      <c r="D73" s="136">
        <v>1484825791</v>
      </c>
      <c r="E73" s="136">
        <v>291060582.19</v>
      </c>
    </row>
    <row r="74" spans="3:7">
      <c r="C74" s="47" t="s">
        <v>683</v>
      </c>
      <c r="D74" s="112">
        <f>D75+D77</f>
        <v>108120510535</v>
      </c>
      <c r="E74" s="112">
        <f>E75+E77</f>
        <v>22986471472.209999</v>
      </c>
    </row>
    <row r="75" spans="3:7">
      <c r="C75" s="133" t="s">
        <v>2926</v>
      </c>
      <c r="D75" s="134">
        <f>D76</f>
        <v>5117721882</v>
      </c>
      <c r="E75" s="134">
        <f>E76</f>
        <v>0</v>
      </c>
    </row>
    <row r="76" spans="3:7">
      <c r="C76" s="137" t="s">
        <v>2927</v>
      </c>
      <c r="D76" s="136">
        <v>5117721882</v>
      </c>
      <c r="E76" s="136">
        <v>0</v>
      </c>
    </row>
    <row r="77" spans="3:7">
      <c r="C77" s="133" t="s">
        <v>2928</v>
      </c>
      <c r="D77" s="134">
        <f>D78</f>
        <v>103002788653</v>
      </c>
      <c r="E77" s="134">
        <f>E78</f>
        <v>22986471472.209999</v>
      </c>
    </row>
    <row r="78" spans="3:7">
      <c r="C78" s="137" t="s">
        <v>2929</v>
      </c>
      <c r="D78" s="136">
        <v>103002788653</v>
      </c>
      <c r="E78" s="136">
        <v>22986471472.209999</v>
      </c>
    </row>
    <row r="79" spans="3:7">
      <c r="C79" s="59" t="s">
        <v>461</v>
      </c>
      <c r="D79" s="77">
        <f>D74+D13</f>
        <v>1592355121494</v>
      </c>
      <c r="E79" s="77">
        <f>E74+E13</f>
        <v>212691870446.89999</v>
      </c>
    </row>
    <row r="80" spans="3:7">
      <c r="C80" s="61" t="s">
        <v>3102</v>
      </c>
      <c r="D80" s="27"/>
      <c r="E80" s="27"/>
      <c r="F80" s="27"/>
      <c r="G80" s="89"/>
    </row>
    <row r="81" spans="3:6" ht="28.15" customHeight="1">
      <c r="C81" s="177" t="s">
        <v>3129</v>
      </c>
      <c r="D81" s="177"/>
      <c r="E81" s="177"/>
      <c r="F81" s="34"/>
    </row>
    <row r="82" spans="3:6">
      <c r="C82" s="34" t="s">
        <v>42</v>
      </c>
      <c r="D82" s="30"/>
      <c r="E82" s="30"/>
      <c r="F82" s="30"/>
    </row>
  </sheetData>
  <mergeCells count="11">
    <mergeCell ref="C81:E81"/>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C1:G259"/>
  <sheetViews>
    <sheetView showGridLines="0" topLeftCell="A5" zoomScaleNormal="100" workbookViewId="0">
      <selection activeCell="C12" sqref="C12:C14"/>
    </sheetView>
  </sheetViews>
  <sheetFormatPr baseColWidth="10" defaultColWidth="11.42578125" defaultRowHeight="15"/>
  <cols>
    <col min="1" max="2" width="11.42578125" style="1"/>
    <col min="3" max="3" width="99.140625" style="1" customWidth="1"/>
    <col min="4" max="5" width="15.42578125" style="1" customWidth="1"/>
    <col min="6" max="6" width="21.85546875" style="1" bestFit="1" customWidth="1"/>
    <col min="7" max="7" width="38.5703125" style="1" customWidth="1"/>
    <col min="8" max="16384" width="11.42578125" style="1"/>
  </cols>
  <sheetData>
    <row r="1" spans="3:7" ht="27.75">
      <c r="C1" s="169" t="s">
        <v>0</v>
      </c>
      <c r="D1" s="169"/>
      <c r="E1" s="12"/>
    </row>
    <row r="2" spans="3:7" ht="31.5" customHeight="1">
      <c r="C2" s="190" t="s">
        <v>1</v>
      </c>
      <c r="D2" s="190"/>
      <c r="E2" s="78"/>
    </row>
    <row r="3" spans="3:7" ht="15.6" customHeight="1">
      <c r="C3" s="174" t="s">
        <v>2</v>
      </c>
      <c r="D3" s="174"/>
      <c r="E3" s="14"/>
    </row>
    <row r="4" spans="3:7" ht="13.9" customHeight="1">
      <c r="C4" s="13"/>
      <c r="D4" s="13"/>
      <c r="E4" s="13"/>
    </row>
    <row r="5" spans="3:7" ht="18.75">
      <c r="C5" s="172" t="s">
        <v>25</v>
      </c>
      <c r="D5" s="172"/>
      <c r="E5" s="41"/>
    </row>
    <row r="6" spans="3:7" ht="18.75">
      <c r="C6" s="172" t="s">
        <v>2420</v>
      </c>
      <c r="D6" s="172"/>
      <c r="E6" s="41"/>
      <c r="G6" s="2"/>
    </row>
    <row r="7" spans="3:7" ht="18.75">
      <c r="C7" s="176" t="s">
        <v>3127</v>
      </c>
      <c r="D7" s="176"/>
      <c r="E7" s="17"/>
      <c r="G7" s="2"/>
    </row>
    <row r="8" spans="3:7" ht="18.75">
      <c r="C8" s="173" t="s">
        <v>2908</v>
      </c>
      <c r="D8" s="173"/>
      <c r="E8" s="17"/>
      <c r="F8" s="43"/>
      <c r="G8" s="2"/>
    </row>
    <row r="9" spans="3:7" ht="15.75">
      <c r="C9" s="168" t="s">
        <v>5</v>
      </c>
      <c r="D9" s="168"/>
      <c r="E9" s="18"/>
      <c r="G9" s="3"/>
    </row>
    <row r="10" spans="3:7">
      <c r="C10" s="13"/>
      <c r="D10" s="13"/>
      <c r="E10" s="13"/>
      <c r="G10" s="3"/>
    </row>
    <row r="11" spans="3:7" ht="14.45" customHeight="1">
      <c r="C11" s="8"/>
      <c r="D11" s="8"/>
      <c r="E11" s="8"/>
      <c r="G11" s="3"/>
    </row>
    <row r="12" spans="3:7" ht="9.6" customHeight="1">
      <c r="C12" s="185" t="s">
        <v>6</v>
      </c>
      <c r="D12" s="189" t="s">
        <v>7</v>
      </c>
      <c r="E12" s="189" t="s">
        <v>3099</v>
      </c>
    </row>
    <row r="13" spans="3:7" ht="13.15" customHeight="1">
      <c r="C13" s="185"/>
      <c r="D13" s="189"/>
      <c r="E13" s="189"/>
      <c r="F13" s="10"/>
    </row>
    <row r="14" spans="3:7" ht="15" customHeight="1">
      <c r="C14" s="185"/>
      <c r="D14" s="79" t="s">
        <v>2908</v>
      </c>
      <c r="E14" s="189"/>
      <c r="G14" s="4"/>
    </row>
    <row r="15" spans="3:7">
      <c r="C15" s="80" t="s">
        <v>2414</v>
      </c>
      <c r="D15" s="66">
        <f>D16+D18</f>
        <v>882.63869099999999</v>
      </c>
      <c r="E15" s="66">
        <f t="shared" ref="E15" si="0">E16+E18</f>
        <v>72.596991349999996</v>
      </c>
      <c r="F15" s="5"/>
      <c r="G15" s="6"/>
    </row>
    <row r="16" spans="3:7">
      <c r="C16" s="81" t="s">
        <v>87</v>
      </c>
      <c r="D16" s="82">
        <f>D17</f>
        <v>813.15455099999997</v>
      </c>
      <c r="E16" s="82">
        <f t="shared" ref="E16" si="1">E17</f>
        <v>61.016301349999992</v>
      </c>
      <c r="F16" s="5"/>
      <c r="G16" s="4"/>
    </row>
    <row r="17" spans="3:7" ht="16.149999999999999" customHeight="1">
      <c r="C17" s="83" t="s">
        <v>92</v>
      </c>
      <c r="D17" s="69">
        <v>813.15455099999997</v>
      </c>
      <c r="E17" s="54">
        <v>61.016301349999992</v>
      </c>
      <c r="F17" s="5"/>
      <c r="G17" s="9"/>
    </row>
    <row r="18" spans="3:7">
      <c r="C18" s="84" t="s">
        <v>100</v>
      </c>
      <c r="D18" s="74">
        <f>D19</f>
        <v>69.484139999999996</v>
      </c>
      <c r="E18" s="74">
        <f t="shared" ref="E18" si="2">E19</f>
        <v>11.580690000000001</v>
      </c>
      <c r="F18" s="5"/>
      <c r="G18" s="9"/>
    </row>
    <row r="19" spans="3:7" ht="14.45" customHeight="1">
      <c r="C19" s="85" t="s">
        <v>106</v>
      </c>
      <c r="D19" s="54">
        <v>69.484139999999996</v>
      </c>
      <c r="E19" s="54">
        <v>11.580690000000001</v>
      </c>
      <c r="F19" s="5"/>
      <c r="G19" s="6"/>
    </row>
    <row r="20" spans="3:7" ht="13.9" customHeight="1">
      <c r="C20" s="80" t="s">
        <v>2415</v>
      </c>
      <c r="D20" s="66">
        <f t="shared" ref="D20:E21" si="3">D21</f>
        <v>243.28910500000001</v>
      </c>
      <c r="E20" s="66">
        <f t="shared" si="3"/>
        <v>18.597955379999998</v>
      </c>
      <c r="F20" s="5"/>
      <c r="G20" s="6"/>
    </row>
    <row r="21" spans="3:7" ht="10.9" customHeight="1">
      <c r="C21" s="84" t="s">
        <v>108</v>
      </c>
      <c r="D21" s="74">
        <f t="shared" si="3"/>
        <v>243.28910500000001</v>
      </c>
      <c r="E21" s="74">
        <f t="shared" si="3"/>
        <v>18.597955379999998</v>
      </c>
      <c r="F21" s="5"/>
      <c r="G21" s="7"/>
    </row>
    <row r="22" spans="3:7">
      <c r="C22" s="86" t="s">
        <v>111</v>
      </c>
      <c r="D22" s="54">
        <v>243.28910500000001</v>
      </c>
      <c r="E22" s="54">
        <v>18.597955379999998</v>
      </c>
      <c r="F22" s="5"/>
      <c r="G22" s="6"/>
    </row>
    <row r="23" spans="3:7">
      <c r="C23" s="80" t="s">
        <v>2416</v>
      </c>
      <c r="D23" s="66">
        <f>D24+D26+D28</f>
        <v>1026.4882359999999</v>
      </c>
      <c r="E23" s="66">
        <f t="shared" ref="E23" si="4">E24+E26+E28</f>
        <v>87.180533019999999</v>
      </c>
      <c r="F23" s="5"/>
      <c r="G23" s="6"/>
    </row>
    <row r="24" spans="3:7">
      <c r="C24" s="81" t="s">
        <v>165</v>
      </c>
      <c r="D24" s="82">
        <f>D25</f>
        <v>35.07</v>
      </c>
      <c r="E24" s="82">
        <f t="shared" ref="E24" si="5">E25</f>
        <v>0.15458</v>
      </c>
      <c r="F24" s="5"/>
      <c r="G24" s="6"/>
    </row>
    <row r="25" spans="3:7">
      <c r="C25" s="87" t="s">
        <v>168</v>
      </c>
      <c r="D25" s="69">
        <v>35.07</v>
      </c>
      <c r="E25" s="69">
        <v>0.15458</v>
      </c>
      <c r="F25" s="5"/>
      <c r="G25" s="6"/>
    </row>
    <row r="26" spans="3:7">
      <c r="C26" s="81" t="s">
        <v>2417</v>
      </c>
      <c r="D26" s="82">
        <f>D27</f>
        <v>6.6924960000000002</v>
      </c>
      <c r="E26" s="82">
        <f t="shared" ref="E26" si="6">E27</f>
        <v>0</v>
      </c>
      <c r="F26" s="5"/>
      <c r="G26" s="6"/>
    </row>
    <row r="27" spans="3:7">
      <c r="C27" s="87" t="s">
        <v>1795</v>
      </c>
      <c r="D27" s="69">
        <v>6.6924960000000002</v>
      </c>
      <c r="E27" s="69">
        <v>0</v>
      </c>
      <c r="F27" s="5"/>
      <c r="G27" s="6"/>
    </row>
    <row r="28" spans="3:7">
      <c r="C28" s="81" t="s">
        <v>192</v>
      </c>
      <c r="D28" s="82">
        <f>D29+D31+D32+D30</f>
        <v>984.72573999999997</v>
      </c>
      <c r="E28" s="82">
        <f t="shared" ref="E28" si="7">E29+E31+E32+E30</f>
        <v>87.025953020000003</v>
      </c>
      <c r="F28" s="5"/>
      <c r="G28" s="6"/>
    </row>
    <row r="29" spans="3:7" ht="15.6" customHeight="1">
      <c r="C29" s="87" t="s">
        <v>193</v>
      </c>
      <c r="D29" s="69">
        <v>224.073001</v>
      </c>
      <c r="E29" s="69">
        <v>16.02591747</v>
      </c>
      <c r="F29" s="5"/>
      <c r="G29" s="6"/>
    </row>
    <row r="30" spans="3:7" ht="24.75" customHeight="1">
      <c r="C30" s="87" t="s">
        <v>2064</v>
      </c>
      <c r="D30" s="69">
        <v>112.47176399999999</v>
      </c>
      <c r="E30" s="69">
        <v>6.5820293400000001</v>
      </c>
      <c r="F30" s="5"/>
      <c r="G30" s="6"/>
    </row>
    <row r="31" spans="3:7" ht="18.600000000000001" customHeight="1">
      <c r="C31" s="87" t="s">
        <v>194</v>
      </c>
      <c r="D31" s="69">
        <v>253.35952499999999</v>
      </c>
      <c r="E31" s="69">
        <v>10.670167709999999</v>
      </c>
      <c r="F31" s="5"/>
      <c r="G31" s="9"/>
    </row>
    <row r="32" spans="3:7" ht="19.899999999999999" customHeight="1">
      <c r="C32" s="87" t="s">
        <v>195</v>
      </c>
      <c r="D32" s="69">
        <v>394.82145000000003</v>
      </c>
      <c r="E32" s="69">
        <v>53.7478385</v>
      </c>
      <c r="F32" s="5"/>
      <c r="G32" s="7"/>
    </row>
    <row r="33" spans="3:6">
      <c r="C33" s="88" t="s">
        <v>2418</v>
      </c>
      <c r="D33" s="60">
        <f>D15+D20+D23</f>
        <v>2152.4160320000001</v>
      </c>
      <c r="E33" s="60">
        <f>E15+E20+E23</f>
        <v>178.37547975000001</v>
      </c>
      <c r="F33" s="5"/>
    </row>
    <row r="34" spans="3:6">
      <c r="C34" s="61" t="s">
        <v>3102</v>
      </c>
      <c r="D34" s="27"/>
      <c r="E34" s="27"/>
      <c r="F34" s="27"/>
    </row>
    <row r="35" spans="3:6" ht="43.15" customHeight="1">
      <c r="C35" s="177" t="s">
        <v>3129</v>
      </c>
      <c r="D35" s="177"/>
      <c r="E35" s="177"/>
      <c r="F35" s="34"/>
    </row>
    <row r="36" spans="3:6">
      <c r="C36" s="34" t="s">
        <v>42</v>
      </c>
      <c r="D36" s="30"/>
      <c r="E36" s="30"/>
      <c r="F36" s="30"/>
    </row>
    <row r="259" spans="3:3">
      <c r="C259" s="1" t="s">
        <v>2419</v>
      </c>
    </row>
  </sheetData>
  <mergeCells count="12">
    <mergeCell ref="C35:E35"/>
    <mergeCell ref="E12:E14"/>
    <mergeCell ref="C8:D8"/>
    <mergeCell ref="C1:D1"/>
    <mergeCell ref="C5:D5"/>
    <mergeCell ref="C6:D6"/>
    <mergeCell ref="D12:D13"/>
    <mergeCell ref="C12:C14"/>
    <mergeCell ref="C2:D2"/>
    <mergeCell ref="C3:D3"/>
    <mergeCell ref="C7:D7"/>
    <mergeCell ref="C9:D9"/>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L70"/>
  <sheetViews>
    <sheetView showGridLines="0" topLeftCell="A33" zoomScaleNormal="100" workbookViewId="0">
      <selection activeCell="B11" sqref="B11:B15"/>
    </sheetView>
  </sheetViews>
  <sheetFormatPr baseColWidth="10" defaultColWidth="11.5703125" defaultRowHeight="15"/>
  <cols>
    <col min="1" max="1" width="11.5703125" style="89"/>
    <col min="2" max="2" width="87.85546875" style="89" bestFit="1" customWidth="1"/>
    <col min="3" max="6" width="24.7109375" style="89" customWidth="1"/>
    <col min="7" max="7" width="21.5703125" style="89" customWidth="1"/>
    <col min="8" max="10" width="11.5703125" style="89"/>
    <col min="11" max="11" width="36.28515625" style="89" bestFit="1" customWidth="1"/>
    <col min="12" max="12" width="25.28515625" style="89" bestFit="1" customWidth="1"/>
    <col min="13" max="16384" width="11.5703125" style="89"/>
  </cols>
  <sheetData>
    <row r="1" spans="2:12" ht="28.5" thickBot="1">
      <c r="B1" s="169" t="s">
        <v>0</v>
      </c>
      <c r="C1" s="169"/>
      <c r="D1" s="169"/>
      <c r="E1" s="169"/>
      <c r="F1" s="169"/>
      <c r="G1" s="169"/>
    </row>
    <row r="2" spans="2:12" ht="21" customHeight="1" thickBot="1">
      <c r="B2" s="170" t="s">
        <v>1</v>
      </c>
      <c r="C2" s="170"/>
      <c r="D2" s="170"/>
      <c r="E2" s="170"/>
      <c r="F2" s="170"/>
      <c r="G2" s="170"/>
      <c r="K2" s="11" t="s">
        <v>2421</v>
      </c>
      <c r="L2" s="26">
        <v>8113264.0481685502</v>
      </c>
    </row>
    <row r="3" spans="2:12" ht="14.45" customHeight="1">
      <c r="B3" s="171" t="s">
        <v>2</v>
      </c>
      <c r="C3" s="171"/>
      <c r="D3" s="171"/>
      <c r="E3" s="171"/>
      <c r="F3" s="171"/>
      <c r="G3" s="171"/>
    </row>
    <row r="4" spans="2:12" ht="14.45" customHeight="1">
      <c r="C4" s="13"/>
      <c r="D4" s="13"/>
      <c r="E4" s="13"/>
      <c r="F4" s="13"/>
      <c r="G4" s="13"/>
    </row>
    <row r="5" spans="2:12" ht="18" customHeight="1">
      <c r="B5" s="172" t="s">
        <v>25</v>
      </c>
      <c r="C5" s="172"/>
      <c r="D5" s="172"/>
      <c r="E5" s="172"/>
      <c r="F5" s="172"/>
      <c r="G5" s="172"/>
    </row>
    <row r="6" spans="2:12" ht="18" customHeight="1">
      <c r="B6" s="188" t="s">
        <v>2425</v>
      </c>
      <c r="C6" s="188"/>
      <c r="D6" s="188"/>
      <c r="E6" s="188"/>
      <c r="F6" s="188"/>
      <c r="G6" s="188"/>
    </row>
    <row r="7" spans="2:12" ht="18" customHeight="1">
      <c r="B7" s="176" t="s">
        <v>3127</v>
      </c>
      <c r="C7" s="176"/>
      <c r="D7" s="176"/>
      <c r="E7" s="176"/>
      <c r="F7" s="176"/>
      <c r="G7" s="176"/>
    </row>
    <row r="8" spans="2:12" ht="18" customHeight="1">
      <c r="B8" s="173" t="s">
        <v>2908</v>
      </c>
      <c r="C8" s="173"/>
      <c r="D8" s="173"/>
      <c r="E8" s="173"/>
      <c r="F8" s="173"/>
      <c r="G8" s="173"/>
    </row>
    <row r="9" spans="2:12" ht="15.6" customHeight="1">
      <c r="B9" s="168" t="s">
        <v>5</v>
      </c>
      <c r="C9" s="168"/>
      <c r="D9" s="168"/>
      <c r="E9" s="168"/>
      <c r="F9" s="168"/>
      <c r="G9" s="168"/>
    </row>
    <row r="11" spans="2:12" ht="11.45" customHeight="1">
      <c r="B11" s="192" t="s">
        <v>6</v>
      </c>
      <c r="C11" s="191" t="s">
        <v>7</v>
      </c>
      <c r="D11" s="191" t="s">
        <v>3099</v>
      </c>
      <c r="E11" s="191" t="s">
        <v>3097</v>
      </c>
      <c r="F11" s="191" t="s">
        <v>3098</v>
      </c>
      <c r="G11" s="191" t="s">
        <v>2424</v>
      </c>
    </row>
    <row r="12" spans="2:12" ht="2.4500000000000002" customHeight="1">
      <c r="B12" s="192"/>
      <c r="C12" s="191"/>
      <c r="D12" s="191"/>
      <c r="E12" s="191"/>
      <c r="F12" s="191"/>
      <c r="G12" s="191"/>
    </row>
    <row r="13" spans="2:12" ht="6.6" customHeight="1">
      <c r="B13" s="192"/>
      <c r="C13" s="193"/>
      <c r="D13" s="191"/>
      <c r="E13" s="191"/>
      <c r="F13" s="191"/>
      <c r="G13" s="191"/>
    </row>
    <row r="14" spans="2:12" ht="15.6" customHeight="1">
      <c r="B14" s="192"/>
      <c r="C14" s="118" t="s">
        <v>2908</v>
      </c>
      <c r="D14" s="191"/>
      <c r="E14" s="191"/>
      <c r="F14" s="191"/>
      <c r="G14" s="191"/>
    </row>
    <row r="15" spans="2:12" ht="13.15" customHeight="1">
      <c r="B15" s="192"/>
      <c r="C15" s="117">
        <v>1</v>
      </c>
      <c r="D15" s="117">
        <v>2</v>
      </c>
      <c r="E15" s="117">
        <v>3</v>
      </c>
      <c r="F15" s="117">
        <v>4</v>
      </c>
      <c r="G15" s="117" t="s">
        <v>3119</v>
      </c>
    </row>
    <row r="16" spans="2:12">
      <c r="B16" s="90" t="s">
        <v>2414</v>
      </c>
      <c r="C16" s="91">
        <f>C17</f>
        <v>1400.4293500000001</v>
      </c>
      <c r="D16" s="91">
        <f>D17</f>
        <v>106.81257524999999</v>
      </c>
      <c r="E16" s="92">
        <f>E17</f>
        <v>106.81257524999999</v>
      </c>
      <c r="F16" s="91">
        <f>F17</f>
        <v>0</v>
      </c>
      <c r="G16" s="93">
        <f>D16/$L$2</f>
        <v>1.3165179219590586E-5</v>
      </c>
      <c r="K16" s="10"/>
    </row>
    <row r="17" spans="2:11">
      <c r="B17" s="94" t="s">
        <v>100</v>
      </c>
      <c r="C17" s="95">
        <f>C18</f>
        <v>1400.4293500000001</v>
      </c>
      <c r="D17" s="95">
        <f>D18</f>
        <v>106.81257524999999</v>
      </c>
      <c r="E17" s="95">
        <f>E18</f>
        <v>106.81257524999999</v>
      </c>
      <c r="F17" s="95">
        <v>0</v>
      </c>
      <c r="G17" s="96">
        <f t="shared" ref="G17:G56" si="0">D17/$L$2</f>
        <v>1.3165179219590586E-5</v>
      </c>
    </row>
    <row r="18" spans="2:11">
      <c r="B18" s="97" t="s">
        <v>102</v>
      </c>
      <c r="C18" s="95">
        <v>1400.4293500000001</v>
      </c>
      <c r="D18" s="95">
        <v>106.81257524999999</v>
      </c>
      <c r="E18" s="95">
        <f>D18</f>
        <v>106.81257524999999</v>
      </c>
      <c r="F18" s="95">
        <v>0</v>
      </c>
      <c r="G18" s="98">
        <f t="shared" si="0"/>
        <v>1.3165179219590586E-5</v>
      </c>
    </row>
    <row r="19" spans="2:11">
      <c r="B19" s="90" t="s">
        <v>2415</v>
      </c>
      <c r="C19" s="91">
        <f>C20+C23+C28+C30</f>
        <v>127066.27533399998</v>
      </c>
      <c r="D19" s="91">
        <f>D20+D23+D28+D30</f>
        <v>16251.031675390002</v>
      </c>
      <c r="E19" s="91">
        <f>E20+E23+E28+E30</f>
        <v>1134.39441207</v>
      </c>
      <c r="F19" s="91">
        <f>F20+F23+F28+F30</f>
        <v>15116.637263320001</v>
      </c>
      <c r="G19" s="93">
        <f t="shared" si="0"/>
        <v>2.0030201875481219E-3</v>
      </c>
      <c r="I19" s="99"/>
    </row>
    <row r="20" spans="2:11">
      <c r="B20" s="94" t="s">
        <v>112</v>
      </c>
      <c r="C20" s="100">
        <f>C22+C21</f>
        <v>534.07675300000005</v>
      </c>
      <c r="D20" s="100">
        <f>D22+D21</f>
        <v>0.14846067999999998</v>
      </c>
      <c r="E20" s="100">
        <f>E22+E21</f>
        <v>0.14846067999999998</v>
      </c>
      <c r="F20" s="100">
        <f>F22+F21</f>
        <v>0</v>
      </c>
      <c r="G20" s="96">
        <f t="shared" si="0"/>
        <v>1.8298514521231784E-8</v>
      </c>
      <c r="I20" s="99"/>
    </row>
    <row r="21" spans="2:11">
      <c r="B21" s="97" t="s">
        <v>2423</v>
      </c>
      <c r="C21" s="95">
        <v>252.44</v>
      </c>
      <c r="D21" s="95">
        <v>0</v>
      </c>
      <c r="E21" s="95">
        <f>D21</f>
        <v>0</v>
      </c>
      <c r="F21" s="95">
        <v>0</v>
      </c>
      <c r="G21" s="96">
        <f t="shared" si="0"/>
        <v>0</v>
      </c>
      <c r="I21" s="101"/>
      <c r="K21" s="102"/>
    </row>
    <row r="22" spans="2:11">
      <c r="B22" s="97" t="s">
        <v>115</v>
      </c>
      <c r="C22" s="95">
        <v>281.636753</v>
      </c>
      <c r="D22" s="95">
        <v>0.14846067999999998</v>
      </c>
      <c r="E22" s="95">
        <f>D22</f>
        <v>0.14846067999999998</v>
      </c>
      <c r="F22" s="95">
        <v>0</v>
      </c>
      <c r="G22" s="103">
        <f t="shared" si="0"/>
        <v>1.8298514521231784E-8</v>
      </c>
      <c r="I22" s="104"/>
    </row>
    <row r="23" spans="2:11">
      <c r="B23" s="94" t="s">
        <v>119</v>
      </c>
      <c r="C23" s="100">
        <f>SUM(C24:C27)</f>
        <v>90444.999545999977</v>
      </c>
      <c r="D23" s="100">
        <f>SUM(D24:D27)</f>
        <v>15265.060886930001</v>
      </c>
      <c r="E23" s="100">
        <f>SUM(E24:E27)</f>
        <v>191.97985766000002</v>
      </c>
      <c r="F23" s="100">
        <f>SUM(F24:F27)</f>
        <v>15073.081029270001</v>
      </c>
      <c r="G23" s="105">
        <f t="shared" si="0"/>
        <v>1.8814944017970011E-3</v>
      </c>
    </row>
    <row r="24" spans="2:11">
      <c r="B24" s="97" t="s">
        <v>120</v>
      </c>
      <c r="C24" s="95">
        <v>670.85495600000002</v>
      </c>
      <c r="D24" s="95">
        <v>59.784143459999996</v>
      </c>
      <c r="E24" s="95">
        <v>0</v>
      </c>
      <c r="F24" s="95">
        <f>D24</f>
        <v>59.784143459999996</v>
      </c>
      <c r="G24" s="103">
        <f t="shared" si="0"/>
        <v>7.3686919475393363E-6</v>
      </c>
    </row>
    <row r="25" spans="2:11">
      <c r="B25" s="97" t="s">
        <v>121</v>
      </c>
      <c r="C25" s="95">
        <v>84996.417663999993</v>
      </c>
      <c r="D25" s="95">
        <v>15013.296885810001</v>
      </c>
      <c r="E25" s="95">
        <v>0</v>
      </c>
      <c r="F25" s="95">
        <f>D25</f>
        <v>15013.296885810001</v>
      </c>
      <c r="G25" s="103">
        <f t="shared" si="0"/>
        <v>1.8504632410181487E-3</v>
      </c>
      <c r="I25" s="106"/>
    </row>
    <row r="26" spans="2:11">
      <c r="B26" s="97" t="s">
        <v>122</v>
      </c>
      <c r="C26" s="95">
        <v>51.500000999999997</v>
      </c>
      <c r="D26" s="95">
        <v>0</v>
      </c>
      <c r="E26" s="95">
        <f>D26</f>
        <v>0</v>
      </c>
      <c r="F26" s="95">
        <v>0</v>
      </c>
      <c r="G26" s="103">
        <f t="shared" si="0"/>
        <v>0</v>
      </c>
    </row>
    <row r="27" spans="2:11">
      <c r="B27" s="97" t="s">
        <v>123</v>
      </c>
      <c r="C27" s="95">
        <v>4726.2269249999999</v>
      </c>
      <c r="D27" s="95">
        <v>191.97985766000002</v>
      </c>
      <c r="E27" s="95">
        <f>D27</f>
        <v>191.97985766000002</v>
      </c>
      <c r="F27" s="95">
        <v>0</v>
      </c>
      <c r="G27" s="103">
        <f t="shared" si="0"/>
        <v>2.3662468831312922E-5</v>
      </c>
    </row>
    <row r="28" spans="2:11">
      <c r="B28" s="94" t="s">
        <v>124</v>
      </c>
      <c r="C28" s="100">
        <f>C29</f>
        <v>868.70703800000001</v>
      </c>
      <c r="D28" s="100">
        <f>D29</f>
        <v>43.55623405</v>
      </c>
      <c r="E28" s="100">
        <f>E29</f>
        <v>0</v>
      </c>
      <c r="F28" s="100">
        <f>F29</f>
        <v>43.55623405</v>
      </c>
      <c r="G28" s="105">
        <f t="shared" si="0"/>
        <v>5.3685216937851514E-6</v>
      </c>
    </row>
    <row r="29" spans="2:11">
      <c r="B29" s="97" t="s">
        <v>125</v>
      </c>
      <c r="C29" s="95">
        <v>868.70703800000001</v>
      </c>
      <c r="D29" s="95">
        <v>43.55623405</v>
      </c>
      <c r="E29" s="95">
        <v>0</v>
      </c>
      <c r="F29" s="95">
        <f>D29</f>
        <v>43.55623405</v>
      </c>
      <c r="G29" s="103">
        <f t="shared" si="0"/>
        <v>5.3685216937851514E-6</v>
      </c>
    </row>
    <row r="30" spans="2:11">
      <c r="B30" s="94" t="s">
        <v>126</v>
      </c>
      <c r="C30" s="100">
        <f>C31</f>
        <v>35218.491996999997</v>
      </c>
      <c r="D30" s="100">
        <f>D31</f>
        <v>942.26609372999997</v>
      </c>
      <c r="E30" s="100">
        <f>E31</f>
        <v>942.26609372999997</v>
      </c>
      <c r="F30" s="100">
        <f>F31</f>
        <v>0</v>
      </c>
      <c r="G30" s="105">
        <f t="shared" si="0"/>
        <v>1.1613896554281414E-4</v>
      </c>
    </row>
    <row r="31" spans="2:11">
      <c r="B31" s="97" t="s">
        <v>129</v>
      </c>
      <c r="C31" s="95">
        <v>35218.491996999997</v>
      </c>
      <c r="D31" s="95">
        <v>942.26609372999997</v>
      </c>
      <c r="E31" s="95">
        <f>D31</f>
        <v>942.26609372999997</v>
      </c>
      <c r="F31" s="95">
        <v>0</v>
      </c>
      <c r="G31" s="98">
        <f t="shared" si="0"/>
        <v>1.1613896554281414E-4</v>
      </c>
    </row>
    <row r="32" spans="2:11">
      <c r="B32" s="90" t="s">
        <v>2422</v>
      </c>
      <c r="C32" s="91">
        <f>C33+C36+C47</f>
        <v>13678.780962000001</v>
      </c>
      <c r="D32" s="91">
        <f>D33+D36+D47</f>
        <v>800.00082885999996</v>
      </c>
      <c r="E32" s="91">
        <f>E33+E36+E47</f>
        <v>799.36692297999991</v>
      </c>
      <c r="F32" s="91">
        <f>F33+F36+F47</f>
        <v>0.63390588000000003</v>
      </c>
      <c r="G32" s="93">
        <f t="shared" si="0"/>
        <v>9.8604066638332608E-5</v>
      </c>
    </row>
    <row r="33" spans="2:7">
      <c r="B33" s="94" t="s">
        <v>138</v>
      </c>
      <c r="C33" s="100">
        <f>C34+C35</f>
        <v>314.56412499999999</v>
      </c>
      <c r="D33" s="100">
        <f>D34+D35</f>
        <v>30.318012260000003</v>
      </c>
      <c r="E33" s="100">
        <f>E34+E35</f>
        <v>30.318012260000003</v>
      </c>
      <c r="F33" s="100">
        <f>F34+F35</f>
        <v>0</v>
      </c>
      <c r="G33" s="96">
        <f t="shared" si="0"/>
        <v>3.7368452548815847E-6</v>
      </c>
    </row>
    <row r="34" spans="2:7">
      <c r="B34" s="97" t="s">
        <v>139</v>
      </c>
      <c r="C34" s="95">
        <v>225.042</v>
      </c>
      <c r="D34" s="95">
        <v>23.526833340000003</v>
      </c>
      <c r="E34" s="95">
        <f>D34</f>
        <v>23.526833340000003</v>
      </c>
      <c r="F34" s="95">
        <v>0</v>
      </c>
      <c r="G34" s="98">
        <f t="shared" si="0"/>
        <v>2.8997987986488419E-6</v>
      </c>
    </row>
    <row r="35" spans="2:7">
      <c r="B35" s="97" t="s">
        <v>141</v>
      </c>
      <c r="C35" s="95">
        <v>89.522125000000003</v>
      </c>
      <c r="D35" s="95">
        <v>6.7911789200000001</v>
      </c>
      <c r="E35" s="95">
        <f>D35</f>
        <v>6.7911789200000001</v>
      </c>
      <c r="F35" s="95">
        <v>0</v>
      </c>
      <c r="G35" s="98">
        <f t="shared" si="0"/>
        <v>8.3704645623274258E-7</v>
      </c>
    </row>
    <row r="36" spans="2:7">
      <c r="B36" s="94" t="s">
        <v>142</v>
      </c>
      <c r="C36" s="100">
        <f>SUM(C37:C46)</f>
        <v>8015.2290570000005</v>
      </c>
      <c r="D36" s="100">
        <f>SUM(D37:D46)</f>
        <v>406.37667028999999</v>
      </c>
      <c r="E36" s="100">
        <f>SUM(E37:E46)</f>
        <v>405.74276440999995</v>
      </c>
      <c r="F36" s="100">
        <f>SUM(F37:F46)</f>
        <v>0.63390588000000003</v>
      </c>
      <c r="G36" s="96">
        <f t="shared" si="0"/>
        <v>5.0087938452062774E-5</v>
      </c>
    </row>
    <row r="37" spans="2:7">
      <c r="B37" s="97" t="s">
        <v>143</v>
      </c>
      <c r="C37" s="95">
        <v>1130.0497190000001</v>
      </c>
      <c r="D37" s="95">
        <v>7.5084730300000002</v>
      </c>
      <c r="E37" s="95">
        <f>D37</f>
        <v>7.5084730300000002</v>
      </c>
      <c r="F37" s="95">
        <v>0</v>
      </c>
      <c r="G37" s="98">
        <f t="shared" si="0"/>
        <v>9.2545650991045059E-7</v>
      </c>
    </row>
    <row r="38" spans="2:7">
      <c r="B38" s="97" t="s">
        <v>144</v>
      </c>
      <c r="C38" s="95">
        <v>320.09149500000001</v>
      </c>
      <c r="D38" s="95">
        <v>26.378583320000001</v>
      </c>
      <c r="E38" s="95">
        <f>D38</f>
        <v>26.378583320000001</v>
      </c>
      <c r="F38" s="95">
        <v>0</v>
      </c>
      <c r="G38" s="103">
        <f t="shared" si="0"/>
        <v>3.2512911158061689E-6</v>
      </c>
    </row>
    <row r="39" spans="2:7">
      <c r="B39" s="97" t="s">
        <v>146</v>
      </c>
      <c r="C39" s="95">
        <v>8.4097159999999995</v>
      </c>
      <c r="D39" s="95">
        <v>0.26404471999999996</v>
      </c>
      <c r="E39" s="95">
        <f>D39</f>
        <v>0.26404471999999996</v>
      </c>
      <c r="F39" s="95">
        <v>0</v>
      </c>
      <c r="G39" s="103">
        <f t="shared" si="0"/>
        <v>3.2544820239100216E-8</v>
      </c>
    </row>
    <row r="40" spans="2:7">
      <c r="B40" s="97" t="s">
        <v>148</v>
      </c>
      <c r="C40" s="95">
        <v>1338.1688340000001</v>
      </c>
      <c r="D40" s="95">
        <v>71.788055670000006</v>
      </c>
      <c r="E40" s="95">
        <f t="shared" ref="E40:E43" si="1">D40</f>
        <v>71.788055670000006</v>
      </c>
      <c r="F40" s="95">
        <v>0</v>
      </c>
      <c r="G40" s="103">
        <f t="shared" si="0"/>
        <v>8.8482336139676234E-6</v>
      </c>
    </row>
    <row r="41" spans="2:7">
      <c r="B41" s="97" t="s">
        <v>149</v>
      </c>
      <c r="C41" s="95">
        <v>2031.4511130000001</v>
      </c>
      <c r="D41" s="95">
        <v>78.355401560000004</v>
      </c>
      <c r="E41" s="95">
        <f t="shared" si="1"/>
        <v>78.355401560000004</v>
      </c>
      <c r="F41" s="95">
        <v>0</v>
      </c>
      <c r="G41" s="103">
        <f t="shared" si="0"/>
        <v>9.6576915400266783E-6</v>
      </c>
    </row>
    <row r="42" spans="2:7">
      <c r="B42" s="97" t="s">
        <v>150</v>
      </c>
      <c r="C42" s="95">
        <v>101.411794</v>
      </c>
      <c r="D42" s="95">
        <v>10.46516265</v>
      </c>
      <c r="E42" s="95">
        <f t="shared" si="1"/>
        <v>10.46516265</v>
      </c>
      <c r="F42" s="95">
        <v>0</v>
      </c>
      <c r="G42" s="103">
        <f t="shared" si="0"/>
        <v>1.2898831577362943E-6</v>
      </c>
    </row>
    <row r="43" spans="2:7">
      <c r="B43" s="97" t="s">
        <v>151</v>
      </c>
      <c r="C43" s="95">
        <v>1</v>
      </c>
      <c r="D43" s="95">
        <v>0</v>
      </c>
      <c r="E43" s="95">
        <f t="shared" si="1"/>
        <v>0</v>
      </c>
      <c r="F43" s="95">
        <v>0</v>
      </c>
      <c r="G43" s="103">
        <f t="shared" si="0"/>
        <v>0</v>
      </c>
    </row>
    <row r="44" spans="2:7">
      <c r="B44" s="97" t="s">
        <v>2059</v>
      </c>
      <c r="C44" s="95">
        <v>30.547778999999998</v>
      </c>
      <c r="D44" s="95">
        <v>0.63390588000000003</v>
      </c>
      <c r="E44" s="95">
        <v>0</v>
      </c>
      <c r="F44" s="95">
        <f>D44</f>
        <v>0.63390588000000003</v>
      </c>
      <c r="G44" s="103">
        <f t="shared" si="0"/>
        <v>7.8132041091784137E-8</v>
      </c>
    </row>
    <row r="45" spans="2:7">
      <c r="B45" s="97" t="s">
        <v>152</v>
      </c>
      <c r="C45" s="95">
        <v>12</v>
      </c>
      <c r="D45" s="95">
        <v>2.7232808399999997</v>
      </c>
      <c r="E45" s="95">
        <f>D45</f>
        <v>2.7232808399999997</v>
      </c>
      <c r="F45" s="95">
        <v>0</v>
      </c>
      <c r="G45" s="103">
        <f t="shared" si="0"/>
        <v>3.3565785901110174E-7</v>
      </c>
    </row>
    <row r="46" spans="2:7">
      <c r="B46" s="97" t="s">
        <v>153</v>
      </c>
      <c r="C46" s="95">
        <v>3042.0986069999999</v>
      </c>
      <c r="D46" s="95">
        <v>208.25976261999998</v>
      </c>
      <c r="E46" s="95">
        <f>D46</f>
        <v>208.25976261999998</v>
      </c>
      <c r="F46" s="95">
        <v>0</v>
      </c>
      <c r="G46" s="103">
        <f t="shared" si="0"/>
        <v>2.5669047794273569E-5</v>
      </c>
    </row>
    <row r="47" spans="2:7">
      <c r="B47" s="94" t="s">
        <v>154</v>
      </c>
      <c r="C47" s="100">
        <f>SUM(C48:C55)</f>
        <v>5348.9877800000004</v>
      </c>
      <c r="D47" s="100">
        <f>SUM(D48:D55)</f>
        <v>363.30614630999997</v>
      </c>
      <c r="E47" s="100">
        <f>SUM(E48:E55)</f>
        <v>363.30614630999997</v>
      </c>
      <c r="F47" s="100">
        <f>SUM(F48:F55)</f>
        <v>0</v>
      </c>
      <c r="G47" s="105">
        <f t="shared" si="0"/>
        <v>4.4779282931388258E-5</v>
      </c>
    </row>
    <row r="48" spans="2:7">
      <c r="B48" s="97" t="s">
        <v>155</v>
      </c>
      <c r="C48" s="95">
        <v>260.17793799999998</v>
      </c>
      <c r="D48" s="95">
        <v>15.0361741</v>
      </c>
      <c r="E48" s="95">
        <f>D48</f>
        <v>15.0361741</v>
      </c>
      <c r="F48" s="95">
        <v>0</v>
      </c>
      <c r="G48" s="103">
        <f t="shared" si="0"/>
        <v>1.8532829710373095E-6</v>
      </c>
    </row>
    <row r="49" spans="2:8">
      <c r="B49" s="97" t="s">
        <v>156</v>
      </c>
      <c r="C49" s="95">
        <v>5.5485429999999996</v>
      </c>
      <c r="D49" s="95">
        <v>0.75975702000000001</v>
      </c>
      <c r="E49" s="95">
        <f t="shared" ref="E49:E55" si="2">D49</f>
        <v>0.75975702000000001</v>
      </c>
      <c r="F49" s="95">
        <v>0</v>
      </c>
      <c r="G49" s="103">
        <f t="shared" si="0"/>
        <v>9.3643817764257777E-8</v>
      </c>
    </row>
    <row r="50" spans="2:8">
      <c r="B50" s="97" t="s">
        <v>157</v>
      </c>
      <c r="C50" s="95">
        <v>153.29686799999999</v>
      </c>
      <c r="D50" s="95">
        <v>13.684580879999999</v>
      </c>
      <c r="E50" s="95">
        <f t="shared" si="2"/>
        <v>13.684580879999999</v>
      </c>
      <c r="F50" s="95">
        <v>0</v>
      </c>
      <c r="G50" s="98">
        <f t="shared" si="0"/>
        <v>1.6866924087216281E-6</v>
      </c>
    </row>
    <row r="51" spans="2:8">
      <c r="B51" s="97" t="s">
        <v>158</v>
      </c>
      <c r="C51" s="95">
        <v>17.3</v>
      </c>
      <c r="D51" s="95">
        <v>0</v>
      </c>
      <c r="E51" s="95">
        <f t="shared" si="2"/>
        <v>0</v>
      </c>
      <c r="F51" s="95">
        <v>0</v>
      </c>
      <c r="G51" s="98">
        <f t="shared" si="0"/>
        <v>0</v>
      </c>
    </row>
    <row r="52" spans="2:8">
      <c r="B52" s="97" t="s">
        <v>2060</v>
      </c>
      <c r="C52" s="95">
        <v>4740.9021789999997</v>
      </c>
      <c r="D52" s="95">
        <v>318.63315752</v>
      </c>
      <c r="E52" s="95">
        <f t="shared" si="2"/>
        <v>318.63315752</v>
      </c>
      <c r="F52" s="95">
        <v>0</v>
      </c>
      <c r="G52" s="98">
        <f t="shared" si="0"/>
        <v>3.927311568171219E-5</v>
      </c>
    </row>
    <row r="53" spans="2:8">
      <c r="B53" s="97" t="s">
        <v>2061</v>
      </c>
      <c r="C53" s="95">
        <v>6.0446759999999999</v>
      </c>
      <c r="D53" s="95">
        <v>0</v>
      </c>
      <c r="E53" s="95">
        <f t="shared" si="2"/>
        <v>0</v>
      </c>
      <c r="F53" s="95">
        <v>0</v>
      </c>
      <c r="G53" s="98">
        <f t="shared" si="0"/>
        <v>0</v>
      </c>
    </row>
    <row r="54" spans="2:8">
      <c r="B54" s="97" t="s">
        <v>159</v>
      </c>
      <c r="C54" s="95">
        <v>6.5530090000000003</v>
      </c>
      <c r="D54" s="95">
        <v>0.75928853000000007</v>
      </c>
      <c r="E54" s="95">
        <f t="shared" si="2"/>
        <v>0.75928853000000007</v>
      </c>
      <c r="F54" s="95">
        <v>0</v>
      </c>
      <c r="G54" s="98">
        <f t="shared" si="0"/>
        <v>9.3586074050110355E-8</v>
      </c>
    </row>
    <row r="55" spans="2:8">
      <c r="B55" s="97" t="s">
        <v>160</v>
      </c>
      <c r="C55" s="95">
        <v>159.16456700000001</v>
      </c>
      <c r="D55" s="95">
        <v>14.43318826</v>
      </c>
      <c r="E55" s="95">
        <f t="shared" si="2"/>
        <v>14.43318826</v>
      </c>
      <c r="F55" s="95">
        <v>0</v>
      </c>
      <c r="G55" s="98">
        <f t="shared" si="0"/>
        <v>1.7789619781027686E-6</v>
      </c>
    </row>
    <row r="56" spans="2:8">
      <c r="B56" s="107" t="s">
        <v>461</v>
      </c>
      <c r="C56" s="108">
        <f>C16+C19+C32</f>
        <v>142145.48564599999</v>
      </c>
      <c r="D56" s="108">
        <f>D16+D19+D32</f>
        <v>17157.845079500003</v>
      </c>
      <c r="E56" s="108">
        <f>E16+E19+E32</f>
        <v>2040.5739103000001</v>
      </c>
      <c r="F56" s="108">
        <f>F16+F19+F32</f>
        <v>15117.271169200001</v>
      </c>
      <c r="G56" s="109">
        <f t="shared" si="0"/>
        <v>2.1147894334060447E-3</v>
      </c>
    </row>
    <row r="57" spans="2:8">
      <c r="B57" s="61" t="s">
        <v>3102</v>
      </c>
      <c r="C57" s="27"/>
      <c r="D57" s="27"/>
      <c r="E57" s="27"/>
    </row>
    <row r="58" spans="2:8" ht="36" customHeight="1">
      <c r="B58" s="177" t="s">
        <v>3129</v>
      </c>
      <c r="C58" s="177"/>
      <c r="D58" s="177"/>
      <c r="E58" s="34"/>
    </row>
    <row r="59" spans="2:8">
      <c r="B59" s="34" t="s">
        <v>42</v>
      </c>
      <c r="C59" s="30"/>
      <c r="D59" s="30"/>
      <c r="E59" s="30"/>
    </row>
    <row r="60" spans="2:8">
      <c r="G60" s="99"/>
      <c r="H60" s="99"/>
    </row>
    <row r="62" spans="2:8">
      <c r="G62" s="99"/>
    </row>
    <row r="63" spans="2:8">
      <c r="G63" s="99"/>
    </row>
    <row r="64" spans="2:8">
      <c r="G64" s="99"/>
    </row>
    <row r="65" spans="7:7">
      <c r="G65" s="110"/>
    </row>
    <row r="66" spans="7:7">
      <c r="G66" s="110"/>
    </row>
    <row r="70" spans="7:7">
      <c r="G70" s="99"/>
    </row>
  </sheetData>
  <mergeCells count="15">
    <mergeCell ref="B58:D58"/>
    <mergeCell ref="D11:D14"/>
    <mergeCell ref="B9:G9"/>
    <mergeCell ref="B8:G8"/>
    <mergeCell ref="B1:G1"/>
    <mergeCell ref="B2:G2"/>
    <mergeCell ref="G11:G14"/>
    <mergeCell ref="B11:B15"/>
    <mergeCell ref="C11:C13"/>
    <mergeCell ref="B3:G3"/>
    <mergeCell ref="B5:G5"/>
    <mergeCell ref="B6:G6"/>
    <mergeCell ref="B7:G7"/>
    <mergeCell ref="F11:F14"/>
    <mergeCell ref="E11:E14"/>
  </mergeCells>
  <pageMargins left="0.7" right="0.7" top="0.75" bottom="0.75" header="0.3" footer="0.3"/>
  <ignoredErrors>
    <ignoredError sqref="E47 F29 E36"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F3024"/>
  <sheetViews>
    <sheetView showGridLines="0" workbookViewId="0">
      <selection activeCell="C13" sqref="C13:C14"/>
    </sheetView>
  </sheetViews>
  <sheetFormatPr baseColWidth="10" defaultColWidth="11.5703125" defaultRowHeight="15"/>
  <cols>
    <col min="1" max="2" width="11.5703125" style="119"/>
    <col min="3" max="3" width="135.85546875" style="119" customWidth="1"/>
    <col min="4" max="5" width="16.7109375" style="119" customWidth="1"/>
    <col min="6" max="16384" width="11.5703125" style="119"/>
  </cols>
  <sheetData>
    <row r="1" spans="1:6" ht="27.75">
      <c r="A1" s="196" t="s">
        <v>0</v>
      </c>
      <c r="B1" s="196"/>
      <c r="C1" s="196"/>
      <c r="D1" s="196"/>
      <c r="E1" s="196"/>
      <c r="F1" s="196"/>
    </row>
    <row r="2" spans="1:6" ht="20.25">
      <c r="A2" s="197" t="s">
        <v>1</v>
      </c>
      <c r="B2" s="197"/>
      <c r="C2" s="197"/>
      <c r="D2" s="197"/>
      <c r="E2" s="197"/>
      <c r="F2" s="197"/>
    </row>
    <row r="3" spans="1:6">
      <c r="A3" s="198" t="s">
        <v>2</v>
      </c>
      <c r="B3" s="198"/>
      <c r="C3" s="198"/>
      <c r="D3" s="198"/>
      <c r="E3" s="198"/>
      <c r="F3" s="198"/>
    </row>
    <row r="4" spans="1:6">
      <c r="A4" s="120"/>
      <c r="B4" s="120"/>
      <c r="C4" s="120"/>
      <c r="D4" s="120"/>
      <c r="E4" s="120"/>
      <c r="F4" s="120"/>
    </row>
    <row r="5" spans="1:6" ht="18.75">
      <c r="A5" s="199" t="s">
        <v>25</v>
      </c>
      <c r="B5" s="199"/>
      <c r="C5" s="199"/>
      <c r="D5" s="199"/>
      <c r="E5" s="199"/>
      <c r="F5" s="199"/>
    </row>
    <row r="6" spans="1:6" ht="18.75">
      <c r="A6" s="200" t="s">
        <v>248</v>
      </c>
      <c r="B6" s="200"/>
      <c r="C6" s="200"/>
      <c r="D6" s="200"/>
      <c r="E6" s="200"/>
      <c r="F6" s="200"/>
    </row>
    <row r="7" spans="1:6" ht="18.75">
      <c r="A7" s="195" t="s">
        <v>3127</v>
      </c>
      <c r="B7" s="195"/>
      <c r="C7" s="195"/>
      <c r="D7" s="195"/>
      <c r="E7" s="195"/>
      <c r="F7" s="195"/>
    </row>
    <row r="8" spans="1:6" ht="18.75">
      <c r="A8" s="173" t="s">
        <v>2908</v>
      </c>
      <c r="B8" s="173"/>
      <c r="C8" s="173"/>
      <c r="D8" s="173"/>
      <c r="E8" s="173"/>
      <c r="F8" s="173"/>
    </row>
    <row r="9" spans="1:6" ht="15.75">
      <c r="A9" s="201" t="s">
        <v>5</v>
      </c>
      <c r="B9" s="201"/>
      <c r="C9" s="201"/>
      <c r="D9" s="201"/>
      <c r="E9" s="201"/>
      <c r="F9" s="201"/>
    </row>
    <row r="10" spans="1:6">
      <c r="A10" s="120"/>
      <c r="B10" s="120"/>
      <c r="C10" s="120"/>
      <c r="D10" s="120"/>
      <c r="E10" s="120"/>
      <c r="F10" s="120"/>
    </row>
    <row r="11" spans="1:6">
      <c r="A11" s="120"/>
      <c r="B11" s="120"/>
      <c r="C11" s="120"/>
      <c r="D11" s="120"/>
      <c r="E11" s="120"/>
      <c r="F11" s="120"/>
    </row>
    <row r="13" spans="1:6">
      <c r="C13" s="202" t="s">
        <v>6</v>
      </c>
      <c r="D13" s="113" t="s">
        <v>7</v>
      </c>
      <c r="E13" s="203" t="s">
        <v>3099</v>
      </c>
    </row>
    <row r="14" spans="1:6">
      <c r="C14" s="202"/>
      <c r="D14" s="121" t="s">
        <v>2908</v>
      </c>
      <c r="E14" s="203"/>
    </row>
    <row r="15" spans="1:6">
      <c r="C15" s="138" t="s">
        <v>249</v>
      </c>
      <c r="D15" s="138">
        <v>1484234610959</v>
      </c>
      <c r="E15" s="139">
        <v>189705398974.69028</v>
      </c>
    </row>
    <row r="16" spans="1:6">
      <c r="C16" s="140" t="s">
        <v>3126</v>
      </c>
      <c r="D16" s="141">
        <v>1405231227574</v>
      </c>
      <c r="E16" s="141">
        <v>184269940338.87006</v>
      </c>
    </row>
    <row r="17" spans="3:5">
      <c r="C17" s="142" t="s">
        <v>250</v>
      </c>
      <c r="D17" s="143">
        <v>12803138793</v>
      </c>
      <c r="E17" s="143">
        <v>1248940511.3499997</v>
      </c>
    </row>
    <row r="18" spans="3:5">
      <c r="C18" s="144" t="s">
        <v>251</v>
      </c>
      <c r="D18" s="145">
        <v>12768524419</v>
      </c>
      <c r="E18" s="145">
        <v>1246978073.7899997</v>
      </c>
    </row>
    <row r="19" spans="3:5">
      <c r="C19" s="142" t="s">
        <v>252</v>
      </c>
      <c r="D19" s="143">
        <v>12768524419</v>
      </c>
      <c r="E19" s="143">
        <v>1246978073.7899997</v>
      </c>
    </row>
    <row r="20" spans="3:5">
      <c r="C20" s="144" t="s">
        <v>253</v>
      </c>
      <c r="D20" s="145">
        <v>34614374</v>
      </c>
      <c r="E20" s="145">
        <v>1962437.56</v>
      </c>
    </row>
    <row r="21" spans="3:5">
      <c r="C21" s="142" t="s">
        <v>252</v>
      </c>
      <c r="D21" s="143">
        <v>34614374</v>
      </c>
      <c r="E21" s="143">
        <v>1962437.56</v>
      </c>
    </row>
    <row r="22" spans="3:5">
      <c r="C22" s="142" t="s">
        <v>278</v>
      </c>
      <c r="D22" s="143">
        <v>42965382</v>
      </c>
      <c r="E22" s="143">
        <v>2429928.94</v>
      </c>
    </row>
    <row r="23" spans="3:5">
      <c r="C23" s="144" t="s">
        <v>251</v>
      </c>
      <c r="D23" s="145">
        <v>42965382</v>
      </c>
      <c r="E23" s="145">
        <v>2429928.94</v>
      </c>
    </row>
    <row r="24" spans="3:5">
      <c r="C24" s="142" t="s">
        <v>252</v>
      </c>
      <c r="D24" s="143">
        <v>42965382</v>
      </c>
      <c r="E24" s="143">
        <v>2429928.94</v>
      </c>
    </row>
    <row r="25" spans="3:5">
      <c r="C25" s="142" t="s">
        <v>256</v>
      </c>
      <c r="D25" s="143">
        <v>11370000</v>
      </c>
      <c r="E25" s="143">
        <v>1619416.1</v>
      </c>
    </row>
    <row r="26" spans="3:5">
      <c r="C26" s="144" t="s">
        <v>251</v>
      </c>
      <c r="D26" s="145">
        <v>11370000</v>
      </c>
      <c r="E26" s="145">
        <v>1619416.1</v>
      </c>
    </row>
    <row r="27" spans="3:5">
      <c r="C27" s="142" t="s">
        <v>252</v>
      </c>
      <c r="D27" s="143">
        <v>11370000</v>
      </c>
      <c r="E27" s="143">
        <v>1619416.1</v>
      </c>
    </row>
    <row r="28" spans="3:5">
      <c r="C28" s="142" t="s">
        <v>257</v>
      </c>
      <c r="D28" s="143">
        <v>10328000</v>
      </c>
      <c r="E28" s="143">
        <v>1622660.9600000002</v>
      </c>
    </row>
    <row r="29" spans="3:5">
      <c r="C29" s="144" t="s">
        <v>251</v>
      </c>
      <c r="D29" s="145">
        <v>10328000</v>
      </c>
      <c r="E29" s="145">
        <v>1622660.9600000002</v>
      </c>
    </row>
    <row r="30" spans="3:5">
      <c r="C30" s="142" t="s">
        <v>252</v>
      </c>
      <c r="D30" s="143">
        <v>10328000</v>
      </c>
      <c r="E30" s="143">
        <v>1622660.9600000002</v>
      </c>
    </row>
    <row r="31" spans="3:5">
      <c r="C31" s="142" t="s">
        <v>258</v>
      </c>
      <c r="D31" s="143">
        <v>13134000</v>
      </c>
      <c r="E31" s="143">
        <v>2295516.3600000003</v>
      </c>
    </row>
    <row r="32" spans="3:5">
      <c r="C32" s="144" t="s">
        <v>251</v>
      </c>
      <c r="D32" s="145">
        <v>13134000</v>
      </c>
      <c r="E32" s="145">
        <v>2295516.3600000003</v>
      </c>
    </row>
    <row r="33" spans="3:5">
      <c r="C33" s="142" t="s">
        <v>252</v>
      </c>
      <c r="D33" s="143">
        <v>13134000</v>
      </c>
      <c r="E33" s="143">
        <v>2295516.3600000003</v>
      </c>
    </row>
    <row r="34" spans="3:5">
      <c r="C34" s="142" t="s">
        <v>259</v>
      </c>
      <c r="D34" s="143">
        <v>41285955</v>
      </c>
      <c r="E34" s="143">
        <v>1557549.85</v>
      </c>
    </row>
    <row r="35" spans="3:5">
      <c r="C35" s="144" t="s">
        <v>251</v>
      </c>
      <c r="D35" s="145">
        <v>41285955</v>
      </c>
      <c r="E35" s="145">
        <v>1557549.85</v>
      </c>
    </row>
    <row r="36" spans="3:5">
      <c r="C36" s="142" t="s">
        <v>252</v>
      </c>
      <c r="D36" s="143">
        <v>41285955</v>
      </c>
      <c r="E36" s="143">
        <v>1557549.85</v>
      </c>
    </row>
    <row r="37" spans="3:5">
      <c r="C37" s="142" t="s">
        <v>260</v>
      </c>
      <c r="D37" s="143">
        <v>43912764</v>
      </c>
      <c r="E37" s="143">
        <v>2240265.87</v>
      </c>
    </row>
    <row r="38" spans="3:5">
      <c r="C38" s="144" t="s">
        <v>251</v>
      </c>
      <c r="D38" s="145">
        <v>43912764</v>
      </c>
      <c r="E38" s="145">
        <v>2240265.87</v>
      </c>
    </row>
    <row r="39" spans="3:5">
      <c r="C39" s="142" t="s">
        <v>252</v>
      </c>
      <c r="D39" s="143">
        <v>43912764</v>
      </c>
      <c r="E39" s="143">
        <v>2240265.87</v>
      </c>
    </row>
    <row r="40" spans="3:5">
      <c r="C40" s="142" t="s">
        <v>261</v>
      </c>
      <c r="D40" s="143">
        <v>75396869</v>
      </c>
      <c r="E40" s="143">
        <v>3222950.33</v>
      </c>
    </row>
    <row r="41" spans="3:5">
      <c r="C41" s="144" t="s">
        <v>251</v>
      </c>
      <c r="D41" s="145">
        <v>75396869</v>
      </c>
      <c r="E41" s="145">
        <v>3222950.33</v>
      </c>
    </row>
    <row r="42" spans="3:5">
      <c r="C42" s="142" t="s">
        <v>252</v>
      </c>
      <c r="D42" s="143">
        <v>75396869</v>
      </c>
      <c r="E42" s="143">
        <v>3222950.33</v>
      </c>
    </row>
    <row r="43" spans="3:5">
      <c r="C43" s="142" t="s">
        <v>358</v>
      </c>
      <c r="D43" s="143">
        <v>45846673</v>
      </c>
      <c r="E43" s="143">
        <v>622044.5</v>
      </c>
    </row>
    <row r="44" spans="3:5">
      <c r="C44" s="144" t="s">
        <v>251</v>
      </c>
      <c r="D44" s="145">
        <v>45846673</v>
      </c>
      <c r="E44" s="145">
        <v>622044.5</v>
      </c>
    </row>
    <row r="45" spans="3:5">
      <c r="C45" s="142" t="s">
        <v>252</v>
      </c>
      <c r="D45" s="143">
        <v>45846673</v>
      </c>
      <c r="E45" s="143">
        <v>622044.5</v>
      </c>
    </row>
    <row r="46" spans="3:5">
      <c r="C46" s="142" t="s">
        <v>262</v>
      </c>
      <c r="D46" s="143">
        <v>10754000</v>
      </c>
      <c r="E46" s="143">
        <v>1599697.3499999999</v>
      </c>
    </row>
    <row r="47" spans="3:5">
      <c r="C47" s="144" t="s">
        <v>251</v>
      </c>
      <c r="D47" s="145">
        <v>10754000</v>
      </c>
      <c r="E47" s="145">
        <v>1599697.3499999999</v>
      </c>
    </row>
    <row r="48" spans="3:5">
      <c r="C48" s="142" t="s">
        <v>252</v>
      </c>
      <c r="D48" s="143">
        <v>10754000</v>
      </c>
      <c r="E48" s="143">
        <v>1599697.3499999999</v>
      </c>
    </row>
    <row r="49" spans="3:5">
      <c r="C49" s="142" t="s">
        <v>263</v>
      </c>
      <c r="D49" s="143">
        <v>43809957</v>
      </c>
      <c r="E49" s="143">
        <v>2099603.77</v>
      </c>
    </row>
    <row r="50" spans="3:5">
      <c r="C50" s="144" t="s">
        <v>251</v>
      </c>
      <c r="D50" s="145">
        <v>43809957</v>
      </c>
      <c r="E50" s="145">
        <v>2099603.77</v>
      </c>
    </row>
    <row r="51" spans="3:5">
      <c r="C51" s="142" t="s">
        <v>252</v>
      </c>
      <c r="D51" s="143">
        <v>43809957</v>
      </c>
      <c r="E51" s="143">
        <v>2099603.77</v>
      </c>
    </row>
    <row r="52" spans="3:5">
      <c r="C52" s="142" t="s">
        <v>264</v>
      </c>
      <c r="D52" s="143">
        <v>54797452</v>
      </c>
      <c r="E52" s="143">
        <v>8772640.0399999991</v>
      </c>
    </row>
    <row r="53" spans="3:5">
      <c r="C53" s="144" t="s">
        <v>251</v>
      </c>
      <c r="D53" s="145">
        <v>54797452</v>
      </c>
      <c r="E53" s="145">
        <v>8772640.0399999991</v>
      </c>
    </row>
    <row r="54" spans="3:5">
      <c r="C54" s="142" t="s">
        <v>252</v>
      </c>
      <c r="D54" s="143">
        <v>54797452</v>
      </c>
      <c r="E54" s="143">
        <v>8772640.0399999991</v>
      </c>
    </row>
    <row r="55" spans="3:5">
      <c r="C55" s="142" t="s">
        <v>265</v>
      </c>
      <c r="D55" s="143">
        <v>52932672</v>
      </c>
      <c r="E55" s="143">
        <v>2356286.58</v>
      </c>
    </row>
    <row r="56" spans="3:5">
      <c r="C56" s="144" t="s">
        <v>251</v>
      </c>
      <c r="D56" s="145">
        <v>52932672</v>
      </c>
      <c r="E56" s="145">
        <v>2356286.58</v>
      </c>
    </row>
    <row r="57" spans="3:5">
      <c r="C57" s="142" t="s">
        <v>252</v>
      </c>
      <c r="D57" s="143">
        <v>52932672</v>
      </c>
      <c r="E57" s="143">
        <v>2356286.58</v>
      </c>
    </row>
    <row r="58" spans="3:5">
      <c r="C58" s="142" t="s">
        <v>439</v>
      </c>
      <c r="D58" s="143">
        <v>49694367</v>
      </c>
      <c r="E58" s="143">
        <v>0</v>
      </c>
    </row>
    <row r="59" spans="3:5">
      <c r="C59" s="144" t="s">
        <v>251</v>
      </c>
      <c r="D59" s="145">
        <v>49694367</v>
      </c>
      <c r="E59" s="145">
        <v>0</v>
      </c>
    </row>
    <row r="60" spans="3:5">
      <c r="C60" s="142" t="s">
        <v>252</v>
      </c>
      <c r="D60" s="143">
        <v>49694367</v>
      </c>
      <c r="E60" s="143">
        <v>0</v>
      </c>
    </row>
    <row r="61" spans="3:5">
      <c r="C61" s="142" t="s">
        <v>266</v>
      </c>
      <c r="D61" s="143">
        <v>5599313667</v>
      </c>
      <c r="E61" s="143">
        <v>863310945.90999997</v>
      </c>
    </row>
    <row r="62" spans="3:5">
      <c r="C62" s="144" t="s">
        <v>251</v>
      </c>
      <c r="D62" s="145">
        <v>5556078082</v>
      </c>
      <c r="E62" s="145">
        <v>856105015.75</v>
      </c>
    </row>
    <row r="63" spans="3:5">
      <c r="C63" s="142" t="s">
        <v>252</v>
      </c>
      <c r="D63" s="143">
        <v>5556078082</v>
      </c>
      <c r="E63" s="143">
        <v>856105015.75</v>
      </c>
    </row>
    <row r="64" spans="3:5">
      <c r="C64" s="144" t="s">
        <v>254</v>
      </c>
      <c r="D64" s="145">
        <v>43235585</v>
      </c>
      <c r="E64" s="145">
        <v>7205930.1600000001</v>
      </c>
    </row>
    <row r="65" spans="3:5">
      <c r="C65" s="142" t="s">
        <v>252</v>
      </c>
      <c r="D65" s="143">
        <v>43235585</v>
      </c>
      <c r="E65" s="143">
        <v>7205930.1600000001</v>
      </c>
    </row>
    <row r="66" spans="3:5">
      <c r="C66" s="142" t="s">
        <v>267</v>
      </c>
      <c r="D66" s="143">
        <v>1386332547023</v>
      </c>
      <c r="E66" s="143">
        <v>182127250320.96005</v>
      </c>
    </row>
    <row r="67" spans="3:5">
      <c r="C67" s="144" t="s">
        <v>251</v>
      </c>
      <c r="D67" s="145">
        <v>1034196827890</v>
      </c>
      <c r="E67" s="145">
        <v>134911290672.80003</v>
      </c>
    </row>
    <row r="68" spans="3:5">
      <c r="C68" s="142" t="s">
        <v>1817</v>
      </c>
      <c r="D68" s="143">
        <v>100</v>
      </c>
      <c r="E68" s="143">
        <v>0</v>
      </c>
    </row>
    <row r="69" spans="3:5">
      <c r="C69" s="142" t="s">
        <v>252</v>
      </c>
      <c r="D69" s="143">
        <v>1034196827790</v>
      </c>
      <c r="E69" s="143">
        <v>134911290672.80003</v>
      </c>
    </row>
    <row r="70" spans="3:5">
      <c r="C70" s="144" t="s">
        <v>253</v>
      </c>
      <c r="D70" s="145">
        <v>113264264759</v>
      </c>
      <c r="E70" s="145">
        <v>40652029147.379997</v>
      </c>
    </row>
    <row r="71" spans="3:5">
      <c r="C71" s="142" t="s">
        <v>252</v>
      </c>
      <c r="D71" s="143">
        <v>113264264759</v>
      </c>
      <c r="E71" s="143">
        <v>40652029147.379997</v>
      </c>
    </row>
    <row r="72" spans="3:5">
      <c r="C72" s="144" t="s">
        <v>268</v>
      </c>
      <c r="D72" s="145">
        <v>115232563886</v>
      </c>
      <c r="E72" s="145">
        <v>824471414.91999996</v>
      </c>
    </row>
    <row r="73" spans="3:5">
      <c r="C73" s="142" t="s">
        <v>252</v>
      </c>
      <c r="D73" s="143">
        <v>115232563886</v>
      </c>
      <c r="E73" s="143">
        <v>824471414.91999996</v>
      </c>
    </row>
    <row r="74" spans="3:5">
      <c r="C74" s="144" t="s">
        <v>254</v>
      </c>
      <c r="D74" s="145">
        <v>122733151615</v>
      </c>
      <c r="E74" s="145">
        <v>5737740254.1599989</v>
      </c>
    </row>
    <row r="75" spans="3:5">
      <c r="C75" s="142" t="s">
        <v>252</v>
      </c>
      <c r="D75" s="143">
        <v>122733151615</v>
      </c>
      <c r="E75" s="143">
        <v>5737740254.1599989</v>
      </c>
    </row>
    <row r="76" spans="3:5">
      <c r="C76" s="144" t="s">
        <v>255</v>
      </c>
      <c r="D76" s="145">
        <v>905738873</v>
      </c>
      <c r="E76" s="145">
        <v>1718831.7</v>
      </c>
    </row>
    <row r="77" spans="3:5">
      <c r="C77" s="142" t="s">
        <v>252</v>
      </c>
      <c r="D77" s="143">
        <v>905738873</v>
      </c>
      <c r="E77" s="143">
        <v>1718831.7</v>
      </c>
    </row>
    <row r="78" spans="3:5">
      <c r="C78" s="146" t="s">
        <v>3125</v>
      </c>
      <c r="D78" s="141">
        <v>79003383385</v>
      </c>
      <c r="E78" s="141">
        <v>5435458635.8199968</v>
      </c>
    </row>
    <row r="79" spans="3:5">
      <c r="C79" s="142" t="s">
        <v>250</v>
      </c>
      <c r="D79" s="143">
        <v>6834958632</v>
      </c>
      <c r="E79" s="143">
        <v>417108310.49000001</v>
      </c>
    </row>
    <row r="80" spans="3:5">
      <c r="C80" s="144" t="s">
        <v>251</v>
      </c>
      <c r="D80" s="145">
        <v>4863809031</v>
      </c>
      <c r="E80" s="145">
        <v>410307025.84000003</v>
      </c>
    </row>
    <row r="81" spans="3:5">
      <c r="C81" s="142" t="s">
        <v>1938</v>
      </c>
      <c r="D81" s="143">
        <v>241517712</v>
      </c>
      <c r="E81" s="143">
        <v>241517712</v>
      </c>
    </row>
    <row r="82" spans="3:5">
      <c r="C82" s="142" t="s">
        <v>3105</v>
      </c>
      <c r="D82" s="143">
        <v>241517712</v>
      </c>
      <c r="E82" s="143">
        <v>241517712</v>
      </c>
    </row>
    <row r="83" spans="3:5">
      <c r="C83" s="142" t="s">
        <v>2802</v>
      </c>
      <c r="D83" s="143">
        <v>700000000</v>
      </c>
      <c r="E83" s="143">
        <v>83484934.719999999</v>
      </c>
    </row>
    <row r="84" spans="3:5">
      <c r="C84" s="142" t="s">
        <v>2502</v>
      </c>
      <c r="D84" s="143">
        <v>700000000</v>
      </c>
      <c r="E84" s="143">
        <v>83484934.719999999</v>
      </c>
    </row>
    <row r="85" spans="3:5">
      <c r="C85" s="142" t="s">
        <v>2930</v>
      </c>
      <c r="D85" s="143">
        <v>12373947</v>
      </c>
      <c r="E85" s="143">
        <v>0</v>
      </c>
    </row>
    <row r="86" spans="3:5">
      <c r="C86" s="142" t="s">
        <v>3106</v>
      </c>
      <c r="D86" s="143">
        <v>12373947</v>
      </c>
      <c r="E86" s="143">
        <v>0</v>
      </c>
    </row>
    <row r="87" spans="3:5">
      <c r="C87" s="142" t="s">
        <v>2376</v>
      </c>
      <c r="D87" s="143">
        <v>24586631</v>
      </c>
      <c r="E87" s="143">
        <v>0</v>
      </c>
    </row>
    <row r="88" spans="3:5">
      <c r="C88" s="142" t="s">
        <v>3107</v>
      </c>
      <c r="D88" s="143">
        <v>24586631</v>
      </c>
      <c r="E88" s="143">
        <v>0</v>
      </c>
    </row>
    <row r="89" spans="3:5">
      <c r="C89" s="142" t="s">
        <v>2801</v>
      </c>
      <c r="D89" s="143">
        <v>300000000</v>
      </c>
      <c r="E89" s="143">
        <v>0</v>
      </c>
    </row>
    <row r="90" spans="3:5">
      <c r="C90" s="142" t="s">
        <v>463</v>
      </c>
      <c r="D90" s="143">
        <v>300000000</v>
      </c>
      <c r="E90" s="143">
        <v>0</v>
      </c>
    </row>
    <row r="91" spans="3:5">
      <c r="C91" s="142" t="s">
        <v>3108</v>
      </c>
      <c r="D91" s="143">
        <v>20000000</v>
      </c>
      <c r="E91" s="143">
        <v>0</v>
      </c>
    </row>
    <row r="92" spans="3:5">
      <c r="C92" s="142" t="s">
        <v>464</v>
      </c>
      <c r="D92" s="143">
        <v>20000000</v>
      </c>
      <c r="E92" s="143">
        <v>0</v>
      </c>
    </row>
    <row r="93" spans="3:5">
      <c r="C93" s="142" t="s">
        <v>2931</v>
      </c>
      <c r="D93" s="143">
        <v>662449960</v>
      </c>
      <c r="E93" s="143">
        <v>0</v>
      </c>
    </row>
    <row r="94" spans="3:5">
      <c r="C94" s="142" t="s">
        <v>3109</v>
      </c>
      <c r="D94" s="143">
        <v>662449960</v>
      </c>
      <c r="E94" s="143">
        <v>0</v>
      </c>
    </row>
    <row r="95" spans="3:5">
      <c r="C95" s="142" t="s">
        <v>2892</v>
      </c>
      <c r="D95" s="143">
        <v>34295224</v>
      </c>
      <c r="E95" s="143">
        <v>0</v>
      </c>
    </row>
    <row r="96" spans="3:5">
      <c r="C96" s="142" t="s">
        <v>2891</v>
      </c>
      <c r="D96" s="143">
        <v>34295224</v>
      </c>
      <c r="E96" s="143">
        <v>0</v>
      </c>
    </row>
    <row r="97" spans="3:5">
      <c r="C97" s="142" t="s">
        <v>3110</v>
      </c>
      <c r="D97" s="143">
        <v>7273652</v>
      </c>
      <c r="E97" s="143">
        <v>0</v>
      </c>
    </row>
    <row r="98" spans="3:5">
      <c r="C98" s="142" t="s">
        <v>2932</v>
      </c>
      <c r="D98" s="143">
        <v>7273652</v>
      </c>
      <c r="E98" s="143">
        <v>0</v>
      </c>
    </row>
    <row r="99" spans="3:5">
      <c r="C99" s="142" t="s">
        <v>269</v>
      </c>
      <c r="D99" s="143">
        <v>100000000</v>
      </c>
      <c r="E99" s="143">
        <v>0</v>
      </c>
    </row>
    <row r="100" spans="3:5">
      <c r="C100" s="142" t="s">
        <v>3111</v>
      </c>
      <c r="D100" s="143">
        <v>100000000</v>
      </c>
      <c r="E100" s="143">
        <v>0</v>
      </c>
    </row>
    <row r="101" spans="3:5">
      <c r="C101" s="142" t="s">
        <v>815</v>
      </c>
      <c r="D101" s="143">
        <v>1235409</v>
      </c>
      <c r="E101" s="143">
        <v>0</v>
      </c>
    </row>
    <row r="102" spans="3:5">
      <c r="C102" s="142" t="s">
        <v>816</v>
      </c>
      <c r="D102" s="143">
        <v>1235409</v>
      </c>
      <c r="E102" s="143">
        <v>0</v>
      </c>
    </row>
    <row r="103" spans="3:5">
      <c r="C103" s="142" t="s">
        <v>817</v>
      </c>
      <c r="D103" s="143">
        <v>8415087</v>
      </c>
      <c r="E103" s="143">
        <v>0</v>
      </c>
    </row>
    <row r="104" spans="3:5">
      <c r="C104" s="142" t="s">
        <v>818</v>
      </c>
      <c r="D104" s="143">
        <v>8415087</v>
      </c>
      <c r="E104" s="143">
        <v>0</v>
      </c>
    </row>
    <row r="105" spans="3:5">
      <c r="C105" s="142" t="s">
        <v>2800</v>
      </c>
      <c r="D105" s="143">
        <v>6705517</v>
      </c>
      <c r="E105" s="143">
        <v>0</v>
      </c>
    </row>
    <row r="106" spans="3:5">
      <c r="C106" s="142" t="s">
        <v>2375</v>
      </c>
      <c r="D106" s="143">
        <v>6705517</v>
      </c>
      <c r="E106" s="143">
        <v>0</v>
      </c>
    </row>
    <row r="107" spans="3:5">
      <c r="C107" s="142" t="s">
        <v>2799</v>
      </c>
      <c r="D107" s="143">
        <v>161911169</v>
      </c>
      <c r="E107" s="143">
        <v>26311171.32</v>
      </c>
    </row>
    <row r="108" spans="3:5">
      <c r="C108" s="142" t="s">
        <v>465</v>
      </c>
      <c r="D108" s="143">
        <v>161911169</v>
      </c>
      <c r="E108" s="143">
        <v>26311171.32</v>
      </c>
    </row>
    <row r="109" spans="3:5">
      <c r="C109" s="142" t="s">
        <v>2798</v>
      </c>
      <c r="D109" s="143">
        <v>114305</v>
      </c>
      <c r="E109" s="143">
        <v>0</v>
      </c>
    </row>
    <row r="110" spans="3:5">
      <c r="C110" s="142" t="s">
        <v>2374</v>
      </c>
      <c r="D110" s="143">
        <v>114305</v>
      </c>
      <c r="E110" s="143">
        <v>0</v>
      </c>
    </row>
    <row r="111" spans="3:5">
      <c r="C111" s="142" t="s">
        <v>2933</v>
      </c>
      <c r="D111" s="143">
        <v>200183491</v>
      </c>
      <c r="E111" s="143">
        <v>0</v>
      </c>
    </row>
    <row r="112" spans="3:5">
      <c r="C112" s="142" t="s">
        <v>2818</v>
      </c>
      <c r="D112" s="143">
        <v>200183491</v>
      </c>
      <c r="E112" s="143">
        <v>0</v>
      </c>
    </row>
    <row r="113" spans="3:5">
      <c r="C113" s="142" t="s">
        <v>270</v>
      </c>
      <c r="D113" s="143">
        <v>110000000</v>
      </c>
      <c r="E113" s="143">
        <v>17185552.039999999</v>
      </c>
    </row>
    <row r="114" spans="3:5">
      <c r="C114" s="142" t="s">
        <v>466</v>
      </c>
      <c r="D114" s="143">
        <v>110000000</v>
      </c>
      <c r="E114" s="143">
        <v>17185552.039999999</v>
      </c>
    </row>
    <row r="115" spans="3:5">
      <c r="C115" s="142" t="s">
        <v>2934</v>
      </c>
      <c r="D115" s="143">
        <v>30000000</v>
      </c>
      <c r="E115" s="143">
        <v>0</v>
      </c>
    </row>
    <row r="116" spans="3:5">
      <c r="C116" s="142" t="s">
        <v>2935</v>
      </c>
      <c r="D116" s="143">
        <v>30000000</v>
      </c>
      <c r="E116" s="143">
        <v>0</v>
      </c>
    </row>
    <row r="117" spans="3:5">
      <c r="C117" s="142" t="s">
        <v>2797</v>
      </c>
      <c r="D117" s="143">
        <v>45904934</v>
      </c>
      <c r="E117" s="143">
        <v>0</v>
      </c>
    </row>
    <row r="118" spans="3:5">
      <c r="C118" s="142" t="s">
        <v>2429</v>
      </c>
      <c r="D118" s="143">
        <v>45904934</v>
      </c>
      <c r="E118" s="143">
        <v>0</v>
      </c>
    </row>
    <row r="119" spans="3:5">
      <c r="C119" s="142" t="s">
        <v>1285</v>
      </c>
      <c r="D119" s="143">
        <v>2865375</v>
      </c>
      <c r="E119" s="143">
        <v>0</v>
      </c>
    </row>
    <row r="120" spans="3:5">
      <c r="C120" s="142" t="s">
        <v>1286</v>
      </c>
      <c r="D120" s="143">
        <v>2865375</v>
      </c>
      <c r="E120" s="143">
        <v>0</v>
      </c>
    </row>
    <row r="121" spans="3:5">
      <c r="C121" s="142" t="s">
        <v>2796</v>
      </c>
      <c r="D121" s="143">
        <v>46244296</v>
      </c>
      <c r="E121" s="143">
        <v>0</v>
      </c>
    </row>
    <row r="122" spans="3:5">
      <c r="C122" s="142" t="s">
        <v>2438</v>
      </c>
      <c r="D122" s="143">
        <v>46244296</v>
      </c>
      <c r="E122" s="143">
        <v>0</v>
      </c>
    </row>
    <row r="123" spans="3:5">
      <c r="C123" s="142" t="s">
        <v>2890</v>
      </c>
      <c r="D123" s="143">
        <v>23765179</v>
      </c>
      <c r="E123" s="143">
        <v>0</v>
      </c>
    </row>
    <row r="124" spans="3:5">
      <c r="C124" s="142" t="s">
        <v>2889</v>
      </c>
      <c r="D124" s="143">
        <v>23765179</v>
      </c>
      <c r="E124" s="143">
        <v>0</v>
      </c>
    </row>
    <row r="125" spans="3:5">
      <c r="C125" s="142" t="s">
        <v>2508</v>
      </c>
      <c r="D125" s="143">
        <v>4000000</v>
      </c>
      <c r="E125" s="143">
        <v>0</v>
      </c>
    </row>
    <row r="126" spans="3:5">
      <c r="C126" s="142" t="s">
        <v>2065</v>
      </c>
      <c r="D126" s="143">
        <v>4000000</v>
      </c>
      <c r="E126" s="143">
        <v>0</v>
      </c>
    </row>
    <row r="127" spans="3:5">
      <c r="C127" s="142" t="s">
        <v>699</v>
      </c>
      <c r="D127" s="143">
        <v>41404153</v>
      </c>
      <c r="E127" s="143">
        <v>0</v>
      </c>
    </row>
    <row r="128" spans="3:5">
      <c r="C128" s="142" t="s">
        <v>700</v>
      </c>
      <c r="D128" s="143">
        <v>41404153</v>
      </c>
      <c r="E128" s="143">
        <v>0</v>
      </c>
    </row>
    <row r="129" spans="3:5">
      <c r="C129" s="142" t="s">
        <v>2903</v>
      </c>
      <c r="D129" s="143">
        <v>679693856</v>
      </c>
      <c r="E129" s="143">
        <v>0</v>
      </c>
    </row>
    <row r="130" spans="3:5">
      <c r="C130" s="142" t="s">
        <v>2904</v>
      </c>
      <c r="D130" s="143">
        <v>679693856</v>
      </c>
      <c r="E130" s="143">
        <v>0</v>
      </c>
    </row>
    <row r="131" spans="3:5">
      <c r="C131" s="142" t="s">
        <v>2936</v>
      </c>
      <c r="D131" s="143">
        <v>1000000</v>
      </c>
      <c r="E131" s="143">
        <v>0</v>
      </c>
    </row>
    <row r="132" spans="3:5">
      <c r="C132" s="142" t="s">
        <v>2437</v>
      </c>
      <c r="D132" s="143">
        <v>1000000</v>
      </c>
      <c r="E132" s="143">
        <v>0</v>
      </c>
    </row>
    <row r="133" spans="3:5">
      <c r="C133" s="142" t="s">
        <v>271</v>
      </c>
      <c r="D133" s="143">
        <v>20934524</v>
      </c>
      <c r="E133" s="143">
        <v>0</v>
      </c>
    </row>
    <row r="134" spans="3:5">
      <c r="C134" s="142" t="s">
        <v>467</v>
      </c>
      <c r="D134" s="143">
        <v>19934524</v>
      </c>
      <c r="E134" s="143">
        <v>0</v>
      </c>
    </row>
    <row r="135" spans="3:5">
      <c r="C135" s="142" t="s">
        <v>2437</v>
      </c>
      <c r="D135" s="143">
        <v>1000000</v>
      </c>
      <c r="E135" s="143">
        <v>0</v>
      </c>
    </row>
    <row r="136" spans="3:5">
      <c r="C136" s="142" t="s">
        <v>2937</v>
      </c>
      <c r="D136" s="143">
        <v>212013478</v>
      </c>
      <c r="E136" s="143">
        <v>0</v>
      </c>
    </row>
    <row r="137" spans="3:5">
      <c r="C137" s="142" t="s">
        <v>2938</v>
      </c>
      <c r="D137" s="143">
        <v>212013478</v>
      </c>
      <c r="E137" s="143">
        <v>0</v>
      </c>
    </row>
    <row r="138" spans="3:5">
      <c r="C138" s="142" t="s">
        <v>2373</v>
      </c>
      <c r="D138" s="143">
        <v>3750000</v>
      </c>
      <c r="E138" s="143">
        <v>1220543.08</v>
      </c>
    </row>
    <row r="139" spans="3:5">
      <c r="C139" s="142" t="s">
        <v>2372</v>
      </c>
      <c r="D139" s="143">
        <v>3750000</v>
      </c>
      <c r="E139" s="143">
        <v>1220543.08</v>
      </c>
    </row>
    <row r="140" spans="3:5">
      <c r="C140" s="142" t="s">
        <v>2403</v>
      </c>
      <c r="D140" s="143">
        <v>7143615</v>
      </c>
      <c r="E140" s="143">
        <v>0</v>
      </c>
    </row>
    <row r="141" spans="3:5">
      <c r="C141" s="142" t="s">
        <v>2402</v>
      </c>
      <c r="D141" s="143">
        <v>7143615</v>
      </c>
      <c r="E141" s="143">
        <v>0</v>
      </c>
    </row>
    <row r="142" spans="3:5">
      <c r="C142" s="142" t="s">
        <v>1939</v>
      </c>
      <c r="D142" s="143">
        <v>11563777</v>
      </c>
      <c r="E142" s="143">
        <v>0</v>
      </c>
    </row>
    <row r="143" spans="3:5">
      <c r="C143" s="142" t="s">
        <v>701</v>
      </c>
      <c r="D143" s="143">
        <v>11563777</v>
      </c>
      <c r="E143" s="143">
        <v>0</v>
      </c>
    </row>
    <row r="144" spans="3:5">
      <c r="C144" s="142" t="s">
        <v>2788</v>
      </c>
      <c r="D144" s="143">
        <v>39721620</v>
      </c>
      <c r="E144" s="143">
        <v>0</v>
      </c>
    </row>
    <row r="145" spans="3:5">
      <c r="C145" s="142" t="s">
        <v>468</v>
      </c>
      <c r="D145" s="143">
        <v>39721620</v>
      </c>
      <c r="E145" s="143">
        <v>0</v>
      </c>
    </row>
    <row r="146" spans="3:5">
      <c r="C146" s="142" t="s">
        <v>2795</v>
      </c>
      <c r="D146" s="143">
        <v>22199522</v>
      </c>
      <c r="E146" s="143">
        <v>0</v>
      </c>
    </row>
    <row r="147" spans="3:5">
      <c r="C147" s="142" t="s">
        <v>469</v>
      </c>
      <c r="D147" s="143">
        <v>22199522</v>
      </c>
      <c r="E147" s="143">
        <v>0</v>
      </c>
    </row>
    <row r="148" spans="3:5">
      <c r="C148" s="142" t="s">
        <v>2888</v>
      </c>
      <c r="D148" s="143">
        <v>676036</v>
      </c>
      <c r="E148" s="143">
        <v>0</v>
      </c>
    </row>
    <row r="149" spans="3:5">
      <c r="C149" s="142" t="s">
        <v>2887</v>
      </c>
      <c r="D149" s="143">
        <v>676036</v>
      </c>
      <c r="E149" s="143">
        <v>0</v>
      </c>
    </row>
    <row r="150" spans="3:5">
      <c r="C150" s="142" t="s">
        <v>1940</v>
      </c>
      <c r="D150" s="143">
        <v>9841932</v>
      </c>
      <c r="E150" s="143">
        <v>0</v>
      </c>
    </row>
    <row r="151" spans="3:5">
      <c r="C151" s="142" t="s">
        <v>470</v>
      </c>
      <c r="D151" s="143">
        <v>9841932</v>
      </c>
      <c r="E151" s="143">
        <v>0</v>
      </c>
    </row>
    <row r="152" spans="3:5">
      <c r="C152" s="142" t="s">
        <v>272</v>
      </c>
      <c r="D152" s="143">
        <v>153476435</v>
      </c>
      <c r="E152" s="143">
        <v>38250648.539999999</v>
      </c>
    </row>
    <row r="153" spans="3:5">
      <c r="C153" s="142" t="s">
        <v>471</v>
      </c>
      <c r="D153" s="143">
        <v>153476435</v>
      </c>
      <c r="E153" s="143">
        <v>38250648.539999999</v>
      </c>
    </row>
    <row r="154" spans="3:5">
      <c r="C154" s="142" t="s">
        <v>2413</v>
      </c>
      <c r="D154" s="143">
        <v>70000000</v>
      </c>
      <c r="E154" s="143">
        <v>0</v>
      </c>
    </row>
    <row r="155" spans="3:5">
      <c r="C155" s="142" t="s">
        <v>2412</v>
      </c>
      <c r="D155" s="143">
        <v>70000000</v>
      </c>
      <c r="E155" s="143">
        <v>0</v>
      </c>
    </row>
    <row r="156" spans="3:5">
      <c r="C156" s="142" t="s">
        <v>2501</v>
      </c>
      <c r="D156" s="143">
        <v>26866592</v>
      </c>
      <c r="E156" s="143">
        <v>0</v>
      </c>
    </row>
    <row r="157" spans="3:5">
      <c r="C157" s="142" t="s">
        <v>2500</v>
      </c>
      <c r="D157" s="143">
        <v>26866592</v>
      </c>
      <c r="E157" s="143">
        <v>0</v>
      </c>
    </row>
    <row r="158" spans="3:5">
      <c r="C158" s="142" t="s">
        <v>273</v>
      </c>
      <c r="D158" s="143">
        <v>35594550</v>
      </c>
      <c r="E158" s="143">
        <v>0</v>
      </c>
    </row>
    <row r="159" spans="3:5">
      <c r="C159" s="142" t="s">
        <v>472</v>
      </c>
      <c r="D159" s="143">
        <v>35594550</v>
      </c>
      <c r="E159" s="143">
        <v>0</v>
      </c>
    </row>
    <row r="160" spans="3:5">
      <c r="C160" s="142" t="s">
        <v>2401</v>
      </c>
      <c r="D160" s="143">
        <v>100000000</v>
      </c>
      <c r="E160" s="143">
        <v>1729611.82</v>
      </c>
    </row>
    <row r="161" spans="3:5">
      <c r="C161" s="142" t="s">
        <v>2400</v>
      </c>
      <c r="D161" s="143">
        <v>100000000</v>
      </c>
      <c r="E161" s="143">
        <v>1729611.82</v>
      </c>
    </row>
    <row r="162" spans="3:5">
      <c r="C162" s="142" t="s">
        <v>274</v>
      </c>
      <c r="D162" s="143">
        <v>24095551</v>
      </c>
      <c r="E162" s="143">
        <v>0</v>
      </c>
    </row>
    <row r="163" spans="3:5">
      <c r="C163" s="142" t="s">
        <v>473</v>
      </c>
      <c r="D163" s="143">
        <v>24095551</v>
      </c>
      <c r="E163" s="143">
        <v>0</v>
      </c>
    </row>
    <row r="164" spans="3:5">
      <c r="C164" s="142" t="s">
        <v>275</v>
      </c>
      <c r="D164" s="143">
        <v>12659528</v>
      </c>
      <c r="E164" s="143">
        <v>0</v>
      </c>
    </row>
    <row r="165" spans="3:5">
      <c r="C165" s="142" t="s">
        <v>474</v>
      </c>
      <c r="D165" s="143">
        <v>12659528</v>
      </c>
      <c r="E165" s="143">
        <v>0</v>
      </c>
    </row>
    <row r="166" spans="3:5">
      <c r="C166" s="142" t="s">
        <v>1941</v>
      </c>
      <c r="D166" s="143">
        <v>5403355</v>
      </c>
      <c r="E166" s="143">
        <v>0</v>
      </c>
    </row>
    <row r="167" spans="3:5">
      <c r="C167" s="142" t="s">
        <v>1823</v>
      </c>
      <c r="D167" s="143">
        <v>5403355</v>
      </c>
      <c r="E167" s="143">
        <v>0</v>
      </c>
    </row>
    <row r="168" spans="3:5">
      <c r="C168" s="142" t="s">
        <v>2794</v>
      </c>
      <c r="D168" s="143">
        <v>1768693</v>
      </c>
      <c r="E168" s="143">
        <v>0</v>
      </c>
    </row>
    <row r="169" spans="3:5">
      <c r="C169" s="142" t="s">
        <v>475</v>
      </c>
      <c r="D169" s="143">
        <v>1768693</v>
      </c>
      <c r="E169" s="143">
        <v>0</v>
      </c>
    </row>
    <row r="170" spans="3:5">
      <c r="C170" s="142" t="s">
        <v>2371</v>
      </c>
      <c r="D170" s="143">
        <v>8125000</v>
      </c>
      <c r="E170" s="143">
        <v>0</v>
      </c>
    </row>
    <row r="171" spans="3:5">
      <c r="C171" s="142" t="s">
        <v>2370</v>
      </c>
      <c r="D171" s="143">
        <v>8125000</v>
      </c>
      <c r="E171" s="143">
        <v>0</v>
      </c>
    </row>
    <row r="172" spans="3:5">
      <c r="C172" s="142" t="s">
        <v>276</v>
      </c>
      <c r="D172" s="143">
        <v>41838481</v>
      </c>
      <c r="E172" s="143">
        <v>0</v>
      </c>
    </row>
    <row r="173" spans="3:5">
      <c r="C173" s="142" t="s">
        <v>476</v>
      </c>
      <c r="D173" s="143">
        <v>41838481</v>
      </c>
      <c r="E173" s="143">
        <v>0</v>
      </c>
    </row>
    <row r="174" spans="3:5">
      <c r="C174" s="142" t="s">
        <v>1549</v>
      </c>
      <c r="D174" s="143">
        <v>3655506</v>
      </c>
      <c r="E174" s="143">
        <v>0</v>
      </c>
    </row>
    <row r="175" spans="3:5">
      <c r="C175" s="142" t="s">
        <v>1550</v>
      </c>
      <c r="D175" s="143">
        <v>3655506</v>
      </c>
      <c r="E175" s="143">
        <v>0</v>
      </c>
    </row>
    <row r="176" spans="3:5">
      <c r="C176" s="142" t="s">
        <v>2793</v>
      </c>
      <c r="D176" s="143">
        <v>6149974</v>
      </c>
      <c r="E176" s="143">
        <v>0</v>
      </c>
    </row>
    <row r="177" spans="3:5">
      <c r="C177" s="142" t="s">
        <v>1551</v>
      </c>
      <c r="D177" s="143">
        <v>6149974</v>
      </c>
      <c r="E177" s="143">
        <v>0</v>
      </c>
    </row>
    <row r="178" spans="3:5">
      <c r="C178" s="142" t="s">
        <v>2792</v>
      </c>
      <c r="D178" s="143">
        <v>332217190</v>
      </c>
      <c r="E178" s="143">
        <v>0</v>
      </c>
    </row>
    <row r="179" spans="3:5">
      <c r="C179" s="142" t="s">
        <v>750</v>
      </c>
      <c r="D179" s="143">
        <v>332217190</v>
      </c>
      <c r="E179" s="143">
        <v>0</v>
      </c>
    </row>
    <row r="180" spans="3:5">
      <c r="C180" s="142" t="s">
        <v>742</v>
      </c>
      <c r="D180" s="143">
        <v>8067310</v>
      </c>
      <c r="E180" s="143">
        <v>606852.31999999995</v>
      </c>
    </row>
    <row r="181" spans="3:5">
      <c r="C181" s="142" t="s">
        <v>743</v>
      </c>
      <c r="D181" s="143">
        <v>8067310</v>
      </c>
      <c r="E181" s="143">
        <v>606852.31999999995</v>
      </c>
    </row>
    <row r="182" spans="3:5">
      <c r="C182" s="142" t="s">
        <v>1552</v>
      </c>
      <c r="D182" s="143">
        <v>8726494</v>
      </c>
      <c r="E182" s="143">
        <v>0</v>
      </c>
    </row>
    <row r="183" spans="3:5">
      <c r="C183" s="142" t="s">
        <v>1553</v>
      </c>
      <c r="D183" s="143">
        <v>8726494</v>
      </c>
      <c r="E183" s="143">
        <v>0</v>
      </c>
    </row>
    <row r="184" spans="3:5">
      <c r="C184" s="142" t="s">
        <v>2791</v>
      </c>
      <c r="D184" s="143">
        <v>27287191</v>
      </c>
      <c r="E184" s="143">
        <v>0</v>
      </c>
    </row>
    <row r="185" spans="3:5">
      <c r="C185" s="142" t="s">
        <v>2298</v>
      </c>
      <c r="D185" s="143">
        <v>27287191</v>
      </c>
      <c r="E185" s="143">
        <v>0</v>
      </c>
    </row>
    <row r="186" spans="3:5">
      <c r="C186" s="142" t="s">
        <v>1554</v>
      </c>
      <c r="D186" s="143">
        <v>8726494</v>
      </c>
      <c r="E186" s="143">
        <v>0</v>
      </c>
    </row>
    <row r="187" spans="3:5">
      <c r="C187" s="142" t="s">
        <v>1555</v>
      </c>
      <c r="D187" s="143">
        <v>8726494</v>
      </c>
      <c r="E187" s="143">
        <v>0</v>
      </c>
    </row>
    <row r="188" spans="3:5">
      <c r="C188" s="142" t="s">
        <v>1556</v>
      </c>
      <c r="D188" s="143">
        <v>11067494</v>
      </c>
      <c r="E188" s="143">
        <v>0</v>
      </c>
    </row>
    <row r="189" spans="3:5">
      <c r="C189" s="142" t="s">
        <v>1557</v>
      </c>
      <c r="D189" s="143">
        <v>11067494</v>
      </c>
      <c r="E189" s="143">
        <v>0</v>
      </c>
    </row>
    <row r="190" spans="3:5">
      <c r="C190" s="142" t="s">
        <v>1287</v>
      </c>
      <c r="D190" s="143">
        <v>4221977</v>
      </c>
      <c r="E190" s="143">
        <v>0</v>
      </c>
    </row>
    <row r="191" spans="3:5">
      <c r="C191" s="142" t="s">
        <v>1288</v>
      </c>
      <c r="D191" s="143">
        <v>4221977</v>
      </c>
      <c r="E191" s="143">
        <v>0</v>
      </c>
    </row>
    <row r="192" spans="3:5">
      <c r="C192" s="142" t="s">
        <v>1289</v>
      </c>
      <c r="D192" s="143">
        <v>7010838</v>
      </c>
      <c r="E192" s="143">
        <v>0</v>
      </c>
    </row>
    <row r="193" spans="3:5">
      <c r="C193" s="142" t="s">
        <v>1290</v>
      </c>
      <c r="D193" s="143">
        <v>7010838</v>
      </c>
      <c r="E193" s="143">
        <v>0</v>
      </c>
    </row>
    <row r="194" spans="3:5">
      <c r="C194" s="142" t="s">
        <v>2790</v>
      </c>
      <c r="D194" s="143">
        <v>498000</v>
      </c>
      <c r="E194" s="143">
        <v>0</v>
      </c>
    </row>
    <row r="195" spans="3:5">
      <c r="C195" s="142" t="s">
        <v>2262</v>
      </c>
      <c r="D195" s="143">
        <v>498000</v>
      </c>
      <c r="E195" s="143">
        <v>0</v>
      </c>
    </row>
    <row r="196" spans="3:5">
      <c r="C196" s="142" t="s">
        <v>1796</v>
      </c>
      <c r="D196" s="143">
        <v>172567977</v>
      </c>
      <c r="E196" s="143">
        <v>0</v>
      </c>
    </row>
    <row r="197" spans="3:5">
      <c r="C197" s="142" t="s">
        <v>1797</v>
      </c>
      <c r="D197" s="143">
        <v>172567977</v>
      </c>
      <c r="E197" s="143">
        <v>0</v>
      </c>
    </row>
    <row r="198" spans="3:5">
      <c r="C198" s="144" t="s">
        <v>253</v>
      </c>
      <c r="D198" s="145">
        <v>256200000</v>
      </c>
      <c r="E198" s="145">
        <v>0</v>
      </c>
    </row>
    <row r="199" spans="3:5">
      <c r="C199" s="142" t="s">
        <v>2789</v>
      </c>
      <c r="D199" s="143">
        <v>256200000</v>
      </c>
      <c r="E199" s="143">
        <v>0</v>
      </c>
    </row>
    <row r="200" spans="3:5">
      <c r="C200" s="142" t="s">
        <v>2404</v>
      </c>
      <c r="D200" s="143">
        <v>256200000</v>
      </c>
      <c r="E200" s="143">
        <v>0</v>
      </c>
    </row>
    <row r="201" spans="3:5">
      <c r="C201" s="144" t="s">
        <v>254</v>
      </c>
      <c r="D201" s="145">
        <v>1714949601</v>
      </c>
      <c r="E201" s="145">
        <v>6801284.6500000004</v>
      </c>
    </row>
    <row r="202" spans="3:5">
      <c r="C202" s="142" t="s">
        <v>252</v>
      </c>
      <c r="D202" s="143">
        <v>2874479</v>
      </c>
      <c r="E202" s="143">
        <v>175000</v>
      </c>
    </row>
    <row r="203" spans="3:5">
      <c r="C203" s="142" t="s">
        <v>462</v>
      </c>
      <c r="D203" s="143">
        <v>2874479</v>
      </c>
      <c r="E203" s="143">
        <v>175000</v>
      </c>
    </row>
    <row r="204" spans="3:5">
      <c r="C204" s="142" t="s">
        <v>277</v>
      </c>
      <c r="D204" s="143">
        <v>1135979999</v>
      </c>
      <c r="E204" s="143">
        <v>0</v>
      </c>
    </row>
    <row r="205" spans="3:5">
      <c r="C205" s="142" t="s">
        <v>477</v>
      </c>
      <c r="D205" s="143">
        <v>1135979999</v>
      </c>
      <c r="E205" s="143">
        <v>0</v>
      </c>
    </row>
    <row r="206" spans="3:5">
      <c r="C206" s="142" t="s">
        <v>2903</v>
      </c>
      <c r="D206" s="143">
        <v>0</v>
      </c>
      <c r="E206" s="143">
        <v>0</v>
      </c>
    </row>
    <row r="207" spans="3:5">
      <c r="C207" s="142" t="s">
        <v>2904</v>
      </c>
      <c r="D207" s="143">
        <v>0</v>
      </c>
      <c r="E207" s="143">
        <v>0</v>
      </c>
    </row>
    <row r="208" spans="3:5">
      <c r="C208" s="142" t="s">
        <v>1818</v>
      </c>
      <c r="D208" s="143">
        <v>576095123</v>
      </c>
      <c r="E208" s="143">
        <v>6626284.6500000004</v>
      </c>
    </row>
    <row r="209" spans="3:5">
      <c r="C209" s="142" t="s">
        <v>1819</v>
      </c>
      <c r="D209" s="143">
        <v>576095123</v>
      </c>
      <c r="E209" s="143">
        <v>6626284.6500000004</v>
      </c>
    </row>
    <row r="210" spans="3:5">
      <c r="C210" s="142" t="s">
        <v>278</v>
      </c>
      <c r="D210" s="143">
        <v>2176625371</v>
      </c>
      <c r="E210" s="143">
        <v>79540113.420000002</v>
      </c>
    </row>
    <row r="211" spans="3:5">
      <c r="C211" s="144" t="s">
        <v>251</v>
      </c>
      <c r="D211" s="145">
        <v>2175905652</v>
      </c>
      <c r="E211" s="145">
        <v>79540113.420000002</v>
      </c>
    </row>
    <row r="212" spans="3:5">
      <c r="C212" s="142" t="s">
        <v>2787</v>
      </c>
      <c r="D212" s="143">
        <v>25922997</v>
      </c>
      <c r="E212" s="143">
        <v>0</v>
      </c>
    </row>
    <row r="213" spans="3:5">
      <c r="C213" s="142" t="s">
        <v>478</v>
      </c>
      <c r="D213" s="143">
        <v>25922997</v>
      </c>
      <c r="E213" s="143">
        <v>0</v>
      </c>
    </row>
    <row r="214" spans="3:5">
      <c r="C214" s="142" t="s">
        <v>279</v>
      </c>
      <c r="D214" s="143">
        <v>33669994</v>
      </c>
      <c r="E214" s="143">
        <v>0</v>
      </c>
    </row>
    <row r="215" spans="3:5">
      <c r="C215" s="142" t="s">
        <v>479</v>
      </c>
      <c r="D215" s="143">
        <v>33669994</v>
      </c>
      <c r="E215" s="143">
        <v>0</v>
      </c>
    </row>
    <row r="216" spans="3:5">
      <c r="C216" s="142" t="s">
        <v>2369</v>
      </c>
      <c r="D216" s="143">
        <v>1803614</v>
      </c>
      <c r="E216" s="143">
        <v>0</v>
      </c>
    </row>
    <row r="217" spans="3:5">
      <c r="C217" s="142" t="s">
        <v>2368</v>
      </c>
      <c r="D217" s="143">
        <v>1803614</v>
      </c>
      <c r="E217" s="143">
        <v>0</v>
      </c>
    </row>
    <row r="218" spans="3:5">
      <c r="C218" s="142" t="s">
        <v>2367</v>
      </c>
      <c r="D218" s="143">
        <v>2263438</v>
      </c>
      <c r="E218" s="143">
        <v>0</v>
      </c>
    </row>
    <row r="219" spans="3:5">
      <c r="C219" s="142" t="s">
        <v>2366</v>
      </c>
      <c r="D219" s="143">
        <v>2263438</v>
      </c>
      <c r="E219" s="143">
        <v>0</v>
      </c>
    </row>
    <row r="220" spans="3:5">
      <c r="C220" s="142" t="s">
        <v>287</v>
      </c>
      <c r="D220" s="143">
        <v>1050000000</v>
      </c>
      <c r="E220" s="143">
        <v>16868256.199999999</v>
      </c>
    </row>
    <row r="221" spans="3:5">
      <c r="C221" s="142" t="s">
        <v>2811</v>
      </c>
      <c r="D221" s="143">
        <v>1050000000</v>
      </c>
      <c r="E221" s="143">
        <v>16868256.199999999</v>
      </c>
    </row>
    <row r="222" spans="3:5">
      <c r="C222" s="142" t="s">
        <v>702</v>
      </c>
      <c r="D222" s="143">
        <v>5000000</v>
      </c>
      <c r="E222" s="143">
        <v>0</v>
      </c>
    </row>
    <row r="223" spans="3:5">
      <c r="C223" s="142" t="s">
        <v>703</v>
      </c>
      <c r="D223" s="143">
        <v>5000000</v>
      </c>
      <c r="E223" s="143">
        <v>0</v>
      </c>
    </row>
    <row r="224" spans="3:5">
      <c r="C224" s="142" t="s">
        <v>819</v>
      </c>
      <c r="D224" s="143">
        <v>1250434</v>
      </c>
      <c r="E224" s="143">
        <v>0</v>
      </c>
    </row>
    <row r="225" spans="3:5">
      <c r="C225" s="142" t="s">
        <v>820</v>
      </c>
      <c r="D225" s="143">
        <v>1250434</v>
      </c>
      <c r="E225" s="143">
        <v>0</v>
      </c>
    </row>
    <row r="226" spans="3:5">
      <c r="C226" s="142" t="s">
        <v>2786</v>
      </c>
      <c r="D226" s="143">
        <v>10479065</v>
      </c>
      <c r="E226" s="143">
        <v>0</v>
      </c>
    </row>
    <row r="227" spans="3:5">
      <c r="C227" s="142" t="s">
        <v>821</v>
      </c>
      <c r="D227" s="143">
        <v>789735</v>
      </c>
      <c r="E227" s="143">
        <v>0</v>
      </c>
    </row>
    <row r="228" spans="3:5">
      <c r="C228" s="142" t="s">
        <v>1049</v>
      </c>
      <c r="D228" s="143">
        <v>9689330</v>
      </c>
      <c r="E228" s="143">
        <v>0</v>
      </c>
    </row>
    <row r="229" spans="3:5">
      <c r="C229" s="142" t="s">
        <v>280</v>
      </c>
      <c r="D229" s="143">
        <v>82347035</v>
      </c>
      <c r="E229" s="143">
        <v>0</v>
      </c>
    </row>
    <row r="230" spans="3:5">
      <c r="C230" s="142" t="s">
        <v>480</v>
      </c>
      <c r="D230" s="143">
        <v>82347035</v>
      </c>
      <c r="E230" s="143">
        <v>0</v>
      </c>
    </row>
    <row r="231" spans="3:5">
      <c r="C231" s="142" t="s">
        <v>822</v>
      </c>
      <c r="D231" s="143">
        <v>2070200</v>
      </c>
      <c r="E231" s="143">
        <v>0</v>
      </c>
    </row>
    <row r="232" spans="3:5">
      <c r="C232" s="142" t="s">
        <v>823</v>
      </c>
      <c r="D232" s="143">
        <v>2070200</v>
      </c>
      <c r="E232" s="143">
        <v>0</v>
      </c>
    </row>
    <row r="233" spans="3:5">
      <c r="C233" s="142" t="s">
        <v>2939</v>
      </c>
      <c r="D233" s="143">
        <v>646004</v>
      </c>
      <c r="E233" s="143">
        <v>0</v>
      </c>
    </row>
    <row r="234" spans="3:5">
      <c r="C234" s="142" t="s">
        <v>1050</v>
      </c>
      <c r="D234" s="143">
        <v>646004</v>
      </c>
      <c r="E234" s="143">
        <v>0</v>
      </c>
    </row>
    <row r="235" spans="3:5">
      <c r="C235" s="142" t="s">
        <v>824</v>
      </c>
      <c r="D235" s="143">
        <v>13562081</v>
      </c>
      <c r="E235" s="143">
        <v>0</v>
      </c>
    </row>
    <row r="236" spans="3:5">
      <c r="C236" s="142" t="s">
        <v>825</v>
      </c>
      <c r="D236" s="143">
        <v>2080164</v>
      </c>
      <c r="E236" s="143">
        <v>0</v>
      </c>
    </row>
    <row r="237" spans="3:5">
      <c r="C237" s="142" t="s">
        <v>1050</v>
      </c>
      <c r="D237" s="143">
        <v>11481917</v>
      </c>
      <c r="E237" s="143">
        <v>0</v>
      </c>
    </row>
    <row r="238" spans="3:5">
      <c r="C238" s="142" t="s">
        <v>1051</v>
      </c>
      <c r="D238" s="143">
        <v>9689330</v>
      </c>
      <c r="E238" s="143">
        <v>0</v>
      </c>
    </row>
    <row r="239" spans="3:5">
      <c r="C239" s="142" t="s">
        <v>1052</v>
      </c>
      <c r="D239" s="143">
        <v>9689330</v>
      </c>
      <c r="E239" s="143">
        <v>0</v>
      </c>
    </row>
    <row r="240" spans="3:5">
      <c r="C240" s="142" t="s">
        <v>1053</v>
      </c>
      <c r="D240" s="143">
        <v>5861772</v>
      </c>
      <c r="E240" s="143">
        <v>0</v>
      </c>
    </row>
    <row r="241" spans="3:5">
      <c r="C241" s="142" t="s">
        <v>1054</v>
      </c>
      <c r="D241" s="143">
        <v>5861772</v>
      </c>
      <c r="E241" s="143">
        <v>0</v>
      </c>
    </row>
    <row r="242" spans="3:5">
      <c r="C242" s="142" t="s">
        <v>1055</v>
      </c>
      <c r="D242" s="143">
        <v>7330508</v>
      </c>
      <c r="E242" s="143">
        <v>0</v>
      </c>
    </row>
    <row r="243" spans="3:5">
      <c r="C243" s="142" t="s">
        <v>1056</v>
      </c>
      <c r="D243" s="143">
        <v>7330508</v>
      </c>
      <c r="E243" s="143">
        <v>0</v>
      </c>
    </row>
    <row r="244" spans="3:5">
      <c r="C244" s="142" t="s">
        <v>2785</v>
      </c>
      <c r="D244" s="143">
        <v>9689330</v>
      </c>
      <c r="E244" s="143">
        <v>0</v>
      </c>
    </row>
    <row r="245" spans="3:5">
      <c r="C245" s="142" t="s">
        <v>1057</v>
      </c>
      <c r="D245" s="143">
        <v>9689330</v>
      </c>
      <c r="E245" s="143">
        <v>0</v>
      </c>
    </row>
    <row r="246" spans="3:5">
      <c r="C246" s="142" t="s">
        <v>1558</v>
      </c>
      <c r="D246" s="143">
        <v>7000000</v>
      </c>
      <c r="E246" s="143">
        <v>0</v>
      </c>
    </row>
    <row r="247" spans="3:5">
      <c r="C247" s="142" t="s">
        <v>1559</v>
      </c>
      <c r="D247" s="143">
        <v>7000000</v>
      </c>
      <c r="E247" s="143">
        <v>0</v>
      </c>
    </row>
    <row r="248" spans="3:5">
      <c r="C248" s="142" t="s">
        <v>2784</v>
      </c>
      <c r="D248" s="143">
        <v>9689330</v>
      </c>
      <c r="E248" s="143">
        <v>0</v>
      </c>
    </row>
    <row r="249" spans="3:5">
      <c r="C249" s="142" t="s">
        <v>1058</v>
      </c>
      <c r="D249" s="143">
        <v>9689330</v>
      </c>
      <c r="E249" s="143">
        <v>0</v>
      </c>
    </row>
    <row r="250" spans="3:5">
      <c r="C250" s="142" t="s">
        <v>281</v>
      </c>
      <c r="D250" s="143">
        <v>2772824</v>
      </c>
      <c r="E250" s="143">
        <v>0</v>
      </c>
    </row>
    <row r="251" spans="3:5">
      <c r="C251" s="142" t="s">
        <v>481</v>
      </c>
      <c r="D251" s="143">
        <v>2772824</v>
      </c>
      <c r="E251" s="143">
        <v>0</v>
      </c>
    </row>
    <row r="252" spans="3:5">
      <c r="C252" s="142" t="s">
        <v>1059</v>
      </c>
      <c r="D252" s="143">
        <v>9800049</v>
      </c>
      <c r="E252" s="143">
        <v>0</v>
      </c>
    </row>
    <row r="253" spans="3:5">
      <c r="C253" s="142" t="s">
        <v>1060</v>
      </c>
      <c r="D253" s="143">
        <v>9800049</v>
      </c>
      <c r="E253" s="143">
        <v>0</v>
      </c>
    </row>
    <row r="254" spans="3:5">
      <c r="C254" s="142" t="s">
        <v>1061</v>
      </c>
      <c r="D254" s="143">
        <v>10724015</v>
      </c>
      <c r="E254" s="143">
        <v>0</v>
      </c>
    </row>
    <row r="255" spans="3:5">
      <c r="C255" s="142" t="s">
        <v>1062</v>
      </c>
      <c r="D255" s="143">
        <v>10724015</v>
      </c>
      <c r="E255" s="143">
        <v>0</v>
      </c>
    </row>
    <row r="256" spans="3:5">
      <c r="C256" s="142" t="s">
        <v>2886</v>
      </c>
      <c r="D256" s="143">
        <v>30000000</v>
      </c>
      <c r="E256" s="143">
        <v>0</v>
      </c>
    </row>
    <row r="257" spans="3:5">
      <c r="C257" s="142" t="s">
        <v>2885</v>
      </c>
      <c r="D257" s="143">
        <v>30000000</v>
      </c>
      <c r="E257" s="143">
        <v>0</v>
      </c>
    </row>
    <row r="258" spans="3:5">
      <c r="C258" s="142" t="s">
        <v>1063</v>
      </c>
      <c r="D258" s="143">
        <v>9800049</v>
      </c>
      <c r="E258" s="143">
        <v>0</v>
      </c>
    </row>
    <row r="259" spans="3:5">
      <c r="C259" s="142" t="s">
        <v>1064</v>
      </c>
      <c r="D259" s="143">
        <v>9800049</v>
      </c>
      <c r="E259" s="143">
        <v>0</v>
      </c>
    </row>
    <row r="260" spans="3:5">
      <c r="C260" s="142" t="s">
        <v>1065</v>
      </c>
      <c r="D260" s="143">
        <v>5852236</v>
      </c>
      <c r="E260" s="143">
        <v>0</v>
      </c>
    </row>
    <row r="261" spans="3:5">
      <c r="C261" s="142" t="s">
        <v>1066</v>
      </c>
      <c r="D261" s="143">
        <v>5852236</v>
      </c>
      <c r="E261" s="143">
        <v>0</v>
      </c>
    </row>
    <row r="262" spans="3:5">
      <c r="C262" s="142" t="s">
        <v>1067</v>
      </c>
      <c r="D262" s="143">
        <v>5861771</v>
      </c>
      <c r="E262" s="143">
        <v>0</v>
      </c>
    </row>
    <row r="263" spans="3:5">
      <c r="C263" s="142" t="s">
        <v>1068</v>
      </c>
      <c r="D263" s="143">
        <v>5861771</v>
      </c>
      <c r="E263" s="143">
        <v>0</v>
      </c>
    </row>
    <row r="264" spans="3:5">
      <c r="C264" s="142" t="s">
        <v>2783</v>
      </c>
      <c r="D264" s="143">
        <v>9689330</v>
      </c>
      <c r="E264" s="143">
        <v>0</v>
      </c>
    </row>
    <row r="265" spans="3:5">
      <c r="C265" s="142" t="s">
        <v>1069</v>
      </c>
      <c r="D265" s="143">
        <v>9689330</v>
      </c>
      <c r="E265" s="143">
        <v>0</v>
      </c>
    </row>
    <row r="266" spans="3:5">
      <c r="C266" s="142" t="s">
        <v>1942</v>
      </c>
      <c r="D266" s="143">
        <v>5861771</v>
      </c>
      <c r="E266" s="143">
        <v>0</v>
      </c>
    </row>
    <row r="267" spans="3:5">
      <c r="C267" s="142" t="s">
        <v>1070</v>
      </c>
      <c r="D267" s="143">
        <v>5861771</v>
      </c>
      <c r="E267" s="143">
        <v>0</v>
      </c>
    </row>
    <row r="268" spans="3:5">
      <c r="C268" s="142" t="s">
        <v>1943</v>
      </c>
      <c r="D268" s="143">
        <v>9689330</v>
      </c>
      <c r="E268" s="143">
        <v>0</v>
      </c>
    </row>
    <row r="269" spans="3:5">
      <c r="C269" s="142" t="s">
        <v>1071</v>
      </c>
      <c r="D269" s="143">
        <v>9689330</v>
      </c>
      <c r="E269" s="143">
        <v>0</v>
      </c>
    </row>
    <row r="270" spans="3:5">
      <c r="C270" s="142" t="s">
        <v>1072</v>
      </c>
      <c r="D270" s="143">
        <v>1407491</v>
      </c>
      <c r="E270" s="143">
        <v>0</v>
      </c>
    </row>
    <row r="271" spans="3:5">
      <c r="C271" s="142" t="s">
        <v>1073</v>
      </c>
      <c r="D271" s="143">
        <v>1407491</v>
      </c>
      <c r="E271" s="143">
        <v>0</v>
      </c>
    </row>
    <row r="272" spans="3:5">
      <c r="C272" s="142" t="s">
        <v>2782</v>
      </c>
      <c r="D272" s="143">
        <v>3448179</v>
      </c>
      <c r="E272" s="143">
        <v>0</v>
      </c>
    </row>
    <row r="273" spans="3:5">
      <c r="C273" s="142" t="s">
        <v>1074</v>
      </c>
      <c r="D273" s="143">
        <v>3448179</v>
      </c>
      <c r="E273" s="143">
        <v>0</v>
      </c>
    </row>
    <row r="274" spans="3:5">
      <c r="C274" s="142" t="s">
        <v>704</v>
      </c>
      <c r="D274" s="143">
        <v>1000000</v>
      </c>
      <c r="E274" s="143">
        <v>0</v>
      </c>
    </row>
    <row r="275" spans="3:5">
      <c r="C275" s="142" t="s">
        <v>705</v>
      </c>
      <c r="D275" s="143">
        <v>1000000</v>
      </c>
      <c r="E275" s="143">
        <v>0</v>
      </c>
    </row>
    <row r="276" spans="3:5">
      <c r="C276" s="142" t="s">
        <v>1075</v>
      </c>
      <c r="D276" s="143">
        <v>2113557</v>
      </c>
      <c r="E276" s="143">
        <v>0</v>
      </c>
    </row>
    <row r="277" spans="3:5">
      <c r="C277" s="142" t="s">
        <v>1076</v>
      </c>
      <c r="D277" s="143">
        <v>2113557</v>
      </c>
      <c r="E277" s="143">
        <v>0</v>
      </c>
    </row>
    <row r="278" spans="3:5">
      <c r="C278" s="142" t="s">
        <v>1077</v>
      </c>
      <c r="D278" s="143">
        <v>2113557</v>
      </c>
      <c r="E278" s="143">
        <v>0</v>
      </c>
    </row>
    <row r="279" spans="3:5">
      <c r="C279" s="142" t="s">
        <v>1078</v>
      </c>
      <c r="D279" s="143">
        <v>2113557</v>
      </c>
      <c r="E279" s="143">
        <v>0</v>
      </c>
    </row>
    <row r="280" spans="3:5">
      <c r="C280" s="142" t="s">
        <v>2781</v>
      </c>
      <c r="D280" s="143">
        <v>2113557</v>
      </c>
      <c r="E280" s="143">
        <v>0</v>
      </c>
    </row>
    <row r="281" spans="3:5">
      <c r="C281" s="142" t="s">
        <v>1079</v>
      </c>
      <c r="D281" s="143">
        <v>2113557</v>
      </c>
      <c r="E281" s="143">
        <v>0</v>
      </c>
    </row>
    <row r="282" spans="3:5">
      <c r="C282" s="142" t="s">
        <v>282</v>
      </c>
      <c r="D282" s="143">
        <v>10000000</v>
      </c>
      <c r="E282" s="143">
        <v>0</v>
      </c>
    </row>
    <row r="283" spans="3:5">
      <c r="C283" s="142" t="s">
        <v>482</v>
      </c>
      <c r="D283" s="143">
        <v>10000000</v>
      </c>
      <c r="E283" s="143">
        <v>0</v>
      </c>
    </row>
    <row r="284" spans="3:5">
      <c r="C284" s="142" t="s">
        <v>2940</v>
      </c>
      <c r="D284" s="143">
        <v>9367191</v>
      </c>
      <c r="E284" s="143">
        <v>0</v>
      </c>
    </row>
    <row r="285" spans="3:5">
      <c r="C285" s="142" t="s">
        <v>2941</v>
      </c>
      <c r="D285" s="143">
        <v>9367191</v>
      </c>
      <c r="E285" s="143">
        <v>0</v>
      </c>
    </row>
    <row r="286" spans="3:5">
      <c r="C286" s="142" t="s">
        <v>1824</v>
      </c>
      <c r="D286" s="143">
        <v>46485819</v>
      </c>
      <c r="E286" s="143">
        <v>0</v>
      </c>
    </row>
    <row r="287" spans="3:5">
      <c r="C287" s="142" t="s">
        <v>1825</v>
      </c>
      <c r="D287" s="143">
        <v>46485819</v>
      </c>
      <c r="E287" s="143">
        <v>0</v>
      </c>
    </row>
    <row r="288" spans="3:5">
      <c r="C288" s="142" t="s">
        <v>2780</v>
      </c>
      <c r="D288" s="143">
        <v>5000000</v>
      </c>
      <c r="E288" s="143">
        <v>0</v>
      </c>
    </row>
    <row r="289" spans="3:5">
      <c r="C289" s="142" t="s">
        <v>2043</v>
      </c>
      <c r="D289" s="143">
        <v>5000000</v>
      </c>
      <c r="E289" s="143">
        <v>0</v>
      </c>
    </row>
    <row r="290" spans="3:5">
      <c r="C290" s="142" t="s">
        <v>283</v>
      </c>
      <c r="D290" s="143">
        <v>5338363</v>
      </c>
      <c r="E290" s="143">
        <v>0</v>
      </c>
    </row>
    <row r="291" spans="3:5">
      <c r="C291" s="142" t="s">
        <v>483</v>
      </c>
      <c r="D291" s="143">
        <v>5338363</v>
      </c>
      <c r="E291" s="143">
        <v>0</v>
      </c>
    </row>
    <row r="292" spans="3:5">
      <c r="C292" s="142" t="s">
        <v>1826</v>
      </c>
      <c r="D292" s="143">
        <v>33884341</v>
      </c>
      <c r="E292" s="143">
        <v>0</v>
      </c>
    </row>
    <row r="293" spans="3:5">
      <c r="C293" s="142" t="s">
        <v>1827</v>
      </c>
      <c r="D293" s="143">
        <v>33884341</v>
      </c>
      <c r="E293" s="143">
        <v>0</v>
      </c>
    </row>
    <row r="294" spans="3:5">
      <c r="C294" s="142" t="s">
        <v>2066</v>
      </c>
      <c r="D294" s="143">
        <v>37430382</v>
      </c>
      <c r="E294" s="143">
        <v>0</v>
      </c>
    </row>
    <row r="295" spans="3:5">
      <c r="C295" s="142" t="s">
        <v>1828</v>
      </c>
      <c r="D295" s="143">
        <v>37430382</v>
      </c>
      <c r="E295" s="143">
        <v>0</v>
      </c>
    </row>
    <row r="296" spans="3:5">
      <c r="C296" s="142" t="s">
        <v>284</v>
      </c>
      <c r="D296" s="143">
        <v>24000000</v>
      </c>
      <c r="E296" s="143">
        <v>0</v>
      </c>
    </row>
    <row r="297" spans="3:5">
      <c r="C297" s="142" t="s">
        <v>484</v>
      </c>
      <c r="D297" s="143">
        <v>24000000</v>
      </c>
      <c r="E297" s="143">
        <v>0</v>
      </c>
    </row>
    <row r="298" spans="3:5">
      <c r="C298" s="142" t="s">
        <v>2779</v>
      </c>
      <c r="D298" s="143">
        <v>50190407</v>
      </c>
      <c r="E298" s="143">
        <v>0</v>
      </c>
    </row>
    <row r="299" spans="3:5">
      <c r="C299" s="142" t="s">
        <v>1829</v>
      </c>
      <c r="D299" s="143">
        <v>50190407</v>
      </c>
      <c r="E299" s="143">
        <v>0</v>
      </c>
    </row>
    <row r="300" spans="3:5">
      <c r="C300" s="142" t="s">
        <v>1830</v>
      </c>
      <c r="D300" s="143">
        <v>37562100</v>
      </c>
      <c r="E300" s="143">
        <v>0</v>
      </c>
    </row>
    <row r="301" spans="3:5">
      <c r="C301" s="142" t="s">
        <v>1831</v>
      </c>
      <c r="D301" s="143">
        <v>37562100</v>
      </c>
      <c r="E301" s="143">
        <v>0</v>
      </c>
    </row>
    <row r="302" spans="3:5">
      <c r="C302" s="142" t="s">
        <v>1991</v>
      </c>
      <c r="D302" s="143">
        <v>39848367</v>
      </c>
      <c r="E302" s="143">
        <v>0</v>
      </c>
    </row>
    <row r="303" spans="3:5">
      <c r="C303" s="142" t="s">
        <v>1992</v>
      </c>
      <c r="D303" s="143">
        <v>39848367</v>
      </c>
      <c r="E303" s="143">
        <v>0</v>
      </c>
    </row>
    <row r="304" spans="3:5">
      <c r="C304" s="142" t="s">
        <v>2778</v>
      </c>
      <c r="D304" s="143">
        <v>25758899</v>
      </c>
      <c r="E304" s="143">
        <v>0</v>
      </c>
    </row>
    <row r="305" spans="3:5">
      <c r="C305" s="142" t="s">
        <v>485</v>
      </c>
      <c r="D305" s="143">
        <v>25758899</v>
      </c>
      <c r="E305" s="143">
        <v>0</v>
      </c>
    </row>
    <row r="306" spans="3:5">
      <c r="C306" s="142" t="s">
        <v>285</v>
      </c>
      <c r="D306" s="143">
        <v>54490521</v>
      </c>
      <c r="E306" s="143">
        <v>18090720.710000001</v>
      </c>
    </row>
    <row r="307" spans="3:5">
      <c r="C307" s="142" t="s">
        <v>486</v>
      </c>
      <c r="D307" s="143">
        <v>54490521</v>
      </c>
      <c r="E307" s="143">
        <v>18090720.710000001</v>
      </c>
    </row>
    <row r="308" spans="3:5">
      <c r="C308" s="142" t="s">
        <v>286</v>
      </c>
      <c r="D308" s="143">
        <v>59320308</v>
      </c>
      <c r="E308" s="143">
        <v>25390380.559999999</v>
      </c>
    </row>
    <row r="309" spans="3:5">
      <c r="C309" s="142" t="s">
        <v>487</v>
      </c>
      <c r="D309" s="143">
        <v>59320308</v>
      </c>
      <c r="E309" s="143">
        <v>25390380.559999999</v>
      </c>
    </row>
    <row r="310" spans="3:5">
      <c r="C310" s="142" t="s">
        <v>2499</v>
      </c>
      <c r="D310" s="143">
        <v>209900196</v>
      </c>
      <c r="E310" s="143">
        <v>0</v>
      </c>
    </row>
    <row r="311" spans="3:5">
      <c r="C311" s="142" t="s">
        <v>2498</v>
      </c>
      <c r="D311" s="143">
        <v>209900196</v>
      </c>
      <c r="E311" s="143">
        <v>0</v>
      </c>
    </row>
    <row r="312" spans="3:5">
      <c r="C312" s="142" t="s">
        <v>1993</v>
      </c>
      <c r="D312" s="143">
        <v>40136410</v>
      </c>
      <c r="E312" s="143">
        <v>0</v>
      </c>
    </row>
    <row r="313" spans="3:5">
      <c r="C313" s="142" t="s">
        <v>1994</v>
      </c>
      <c r="D313" s="143">
        <v>40136410</v>
      </c>
      <c r="E313" s="143">
        <v>0</v>
      </c>
    </row>
    <row r="314" spans="3:5">
      <c r="C314" s="142" t="s">
        <v>751</v>
      </c>
      <c r="D314" s="143">
        <v>96171500</v>
      </c>
      <c r="E314" s="143">
        <v>19190755.949999999</v>
      </c>
    </row>
    <row r="315" spans="3:5">
      <c r="C315" s="142" t="s">
        <v>752</v>
      </c>
      <c r="D315" s="143">
        <v>96171500</v>
      </c>
      <c r="E315" s="143">
        <v>19190755.949999999</v>
      </c>
    </row>
    <row r="316" spans="3:5">
      <c r="C316" s="142" t="s">
        <v>2777</v>
      </c>
      <c r="D316" s="143">
        <v>498000</v>
      </c>
      <c r="E316" s="143">
        <v>0</v>
      </c>
    </row>
    <row r="317" spans="3:5">
      <c r="C317" s="142" t="s">
        <v>2263</v>
      </c>
      <c r="D317" s="143">
        <v>498000</v>
      </c>
      <c r="E317" s="143">
        <v>0</v>
      </c>
    </row>
    <row r="318" spans="3:5">
      <c r="C318" s="144" t="s">
        <v>253</v>
      </c>
      <c r="D318" s="145">
        <v>719719</v>
      </c>
      <c r="E318" s="145">
        <v>0</v>
      </c>
    </row>
    <row r="319" spans="3:5">
      <c r="C319" s="142" t="s">
        <v>2066</v>
      </c>
      <c r="D319" s="143">
        <v>719719</v>
      </c>
      <c r="E319" s="143">
        <v>0</v>
      </c>
    </row>
    <row r="320" spans="3:5">
      <c r="C320" s="142" t="s">
        <v>2365</v>
      </c>
      <c r="D320" s="143">
        <v>719719</v>
      </c>
      <c r="E320" s="143">
        <v>0</v>
      </c>
    </row>
    <row r="321" spans="3:5">
      <c r="C321" s="142" t="s">
        <v>288</v>
      </c>
      <c r="D321" s="143">
        <v>642205428</v>
      </c>
      <c r="E321" s="143">
        <v>6564556.3600000003</v>
      </c>
    </row>
    <row r="322" spans="3:5">
      <c r="C322" s="144" t="s">
        <v>251</v>
      </c>
      <c r="D322" s="145">
        <v>576852165</v>
      </c>
      <c r="E322" s="145">
        <v>0</v>
      </c>
    </row>
    <row r="323" spans="3:5">
      <c r="C323" s="142" t="s">
        <v>826</v>
      </c>
      <c r="D323" s="143">
        <v>1875179</v>
      </c>
      <c r="E323" s="143">
        <v>0</v>
      </c>
    </row>
    <row r="324" spans="3:5">
      <c r="C324" s="142" t="s">
        <v>827</v>
      </c>
      <c r="D324" s="143">
        <v>1875179</v>
      </c>
      <c r="E324" s="143">
        <v>0</v>
      </c>
    </row>
    <row r="325" spans="3:5">
      <c r="C325" s="142" t="s">
        <v>2776</v>
      </c>
      <c r="D325" s="143">
        <v>2799546</v>
      </c>
      <c r="E325" s="143">
        <v>0</v>
      </c>
    </row>
    <row r="326" spans="3:5">
      <c r="C326" s="142" t="s">
        <v>828</v>
      </c>
      <c r="D326" s="143">
        <v>2799546</v>
      </c>
      <c r="E326" s="143">
        <v>0</v>
      </c>
    </row>
    <row r="327" spans="3:5">
      <c r="C327" s="142" t="s">
        <v>2899</v>
      </c>
      <c r="D327" s="143">
        <v>53000000</v>
      </c>
      <c r="E327" s="143">
        <v>0</v>
      </c>
    </row>
    <row r="328" spans="3:5">
      <c r="C328" s="142" t="s">
        <v>2898</v>
      </c>
      <c r="D328" s="143">
        <v>53000000</v>
      </c>
      <c r="E328" s="143">
        <v>0</v>
      </c>
    </row>
    <row r="329" spans="3:5">
      <c r="C329" s="142" t="s">
        <v>829</v>
      </c>
      <c r="D329" s="143">
        <v>4364944</v>
      </c>
      <c r="E329" s="143">
        <v>0</v>
      </c>
    </row>
    <row r="330" spans="3:5">
      <c r="C330" s="142" t="s">
        <v>830</v>
      </c>
      <c r="D330" s="143">
        <v>4364944</v>
      </c>
      <c r="E330" s="143">
        <v>0</v>
      </c>
    </row>
    <row r="331" spans="3:5">
      <c r="C331" s="142" t="s">
        <v>1944</v>
      </c>
      <c r="D331" s="143">
        <v>1256445</v>
      </c>
      <c r="E331" s="143">
        <v>0</v>
      </c>
    </row>
    <row r="332" spans="3:5">
      <c r="C332" s="142" t="s">
        <v>831</v>
      </c>
      <c r="D332" s="143">
        <v>1256445</v>
      </c>
      <c r="E332" s="143">
        <v>0</v>
      </c>
    </row>
    <row r="333" spans="3:5">
      <c r="C333" s="142" t="s">
        <v>2775</v>
      </c>
      <c r="D333" s="143">
        <v>24812074</v>
      </c>
      <c r="E333" s="143">
        <v>0</v>
      </c>
    </row>
    <row r="334" spans="3:5">
      <c r="C334" s="142" t="s">
        <v>1832</v>
      </c>
      <c r="D334" s="143">
        <v>24812074</v>
      </c>
      <c r="E334" s="143">
        <v>0</v>
      </c>
    </row>
    <row r="335" spans="3:5">
      <c r="C335" s="142" t="s">
        <v>832</v>
      </c>
      <c r="D335" s="143">
        <v>5309113</v>
      </c>
      <c r="E335" s="143">
        <v>0</v>
      </c>
    </row>
    <row r="336" spans="3:5">
      <c r="C336" s="142" t="s">
        <v>833</v>
      </c>
      <c r="D336" s="143">
        <v>5309113</v>
      </c>
      <c r="E336" s="143">
        <v>0</v>
      </c>
    </row>
    <row r="337" spans="3:5">
      <c r="C337" s="142" t="s">
        <v>2774</v>
      </c>
      <c r="D337" s="143">
        <v>44195541</v>
      </c>
      <c r="E337" s="143">
        <v>0</v>
      </c>
    </row>
    <row r="338" spans="3:5">
      <c r="C338" s="142" t="s">
        <v>1833</v>
      </c>
      <c r="D338" s="143">
        <v>44195541</v>
      </c>
      <c r="E338" s="143">
        <v>0</v>
      </c>
    </row>
    <row r="339" spans="3:5">
      <c r="C339" s="142" t="s">
        <v>2399</v>
      </c>
      <c r="D339" s="143">
        <v>40000000</v>
      </c>
      <c r="E339" s="143">
        <v>0</v>
      </c>
    </row>
    <row r="340" spans="3:5">
      <c r="C340" s="142" t="s">
        <v>2398</v>
      </c>
      <c r="D340" s="143">
        <v>40000000</v>
      </c>
      <c r="E340" s="143">
        <v>0</v>
      </c>
    </row>
    <row r="341" spans="3:5">
      <c r="C341" s="142" t="s">
        <v>2942</v>
      </c>
      <c r="D341" s="143">
        <v>17512384</v>
      </c>
      <c r="E341" s="143">
        <v>0</v>
      </c>
    </row>
    <row r="342" spans="3:5">
      <c r="C342" s="142" t="s">
        <v>2943</v>
      </c>
      <c r="D342" s="143">
        <v>17512384</v>
      </c>
      <c r="E342" s="143">
        <v>0</v>
      </c>
    </row>
    <row r="343" spans="3:5">
      <c r="C343" s="142" t="s">
        <v>289</v>
      </c>
      <c r="D343" s="143">
        <v>31386350</v>
      </c>
      <c r="E343" s="143">
        <v>0</v>
      </c>
    </row>
    <row r="344" spans="3:5">
      <c r="C344" s="142" t="s">
        <v>488</v>
      </c>
      <c r="D344" s="143">
        <v>31386350</v>
      </c>
      <c r="E344" s="143">
        <v>0</v>
      </c>
    </row>
    <row r="345" spans="3:5">
      <c r="C345" s="142" t="s">
        <v>1560</v>
      </c>
      <c r="D345" s="143">
        <v>10982339</v>
      </c>
      <c r="E345" s="143">
        <v>0</v>
      </c>
    </row>
    <row r="346" spans="3:5">
      <c r="C346" s="142" t="s">
        <v>1561</v>
      </c>
      <c r="D346" s="143">
        <v>10982339</v>
      </c>
      <c r="E346" s="143">
        <v>0</v>
      </c>
    </row>
    <row r="347" spans="3:5">
      <c r="C347" s="142" t="s">
        <v>1562</v>
      </c>
      <c r="D347" s="143">
        <v>4040505</v>
      </c>
      <c r="E347" s="143">
        <v>0</v>
      </c>
    </row>
    <row r="348" spans="3:5">
      <c r="C348" s="142" t="s">
        <v>1563</v>
      </c>
      <c r="D348" s="143">
        <v>4040505</v>
      </c>
      <c r="E348" s="143">
        <v>0</v>
      </c>
    </row>
    <row r="349" spans="3:5">
      <c r="C349" s="142" t="s">
        <v>1564</v>
      </c>
      <c r="D349" s="143">
        <v>19093002</v>
      </c>
      <c r="E349" s="143">
        <v>0</v>
      </c>
    </row>
    <row r="350" spans="3:5">
      <c r="C350" s="142" t="s">
        <v>1565</v>
      </c>
      <c r="D350" s="143">
        <v>19093002</v>
      </c>
      <c r="E350" s="143">
        <v>0</v>
      </c>
    </row>
    <row r="351" spans="3:5">
      <c r="C351" s="142" t="s">
        <v>1566</v>
      </c>
      <c r="D351" s="143">
        <v>6768144</v>
      </c>
      <c r="E351" s="143">
        <v>0</v>
      </c>
    </row>
    <row r="352" spans="3:5">
      <c r="C352" s="142" t="s">
        <v>1567</v>
      </c>
      <c r="D352" s="143">
        <v>6768144</v>
      </c>
      <c r="E352" s="143">
        <v>0</v>
      </c>
    </row>
    <row r="353" spans="3:5">
      <c r="C353" s="142" t="s">
        <v>1568</v>
      </c>
      <c r="D353" s="143">
        <v>1415865</v>
      </c>
      <c r="E353" s="143">
        <v>0</v>
      </c>
    </row>
    <row r="354" spans="3:5">
      <c r="C354" s="142" t="s">
        <v>1569</v>
      </c>
      <c r="D354" s="143">
        <v>1415865</v>
      </c>
      <c r="E354" s="143">
        <v>0</v>
      </c>
    </row>
    <row r="355" spans="3:5">
      <c r="C355" s="142" t="s">
        <v>1570</v>
      </c>
      <c r="D355" s="143">
        <v>3468356</v>
      </c>
      <c r="E355" s="143">
        <v>0</v>
      </c>
    </row>
    <row r="356" spans="3:5">
      <c r="C356" s="142" t="s">
        <v>1571</v>
      </c>
      <c r="D356" s="143">
        <v>3468356</v>
      </c>
      <c r="E356" s="143">
        <v>0</v>
      </c>
    </row>
    <row r="357" spans="3:5">
      <c r="C357" s="142" t="s">
        <v>1572</v>
      </c>
      <c r="D357" s="143">
        <v>19003156</v>
      </c>
      <c r="E357" s="143">
        <v>0</v>
      </c>
    </row>
    <row r="358" spans="3:5">
      <c r="C358" s="142" t="s">
        <v>1573</v>
      </c>
      <c r="D358" s="143">
        <v>19003156</v>
      </c>
      <c r="E358" s="143">
        <v>0</v>
      </c>
    </row>
    <row r="359" spans="3:5">
      <c r="C359" s="142" t="s">
        <v>2773</v>
      </c>
      <c r="D359" s="143">
        <v>9730988</v>
      </c>
      <c r="E359" s="143">
        <v>0</v>
      </c>
    </row>
    <row r="360" spans="3:5">
      <c r="C360" s="142" t="s">
        <v>1574</v>
      </c>
      <c r="D360" s="143">
        <v>9730988</v>
      </c>
      <c r="E360" s="143">
        <v>0</v>
      </c>
    </row>
    <row r="361" spans="3:5">
      <c r="C361" s="142" t="s">
        <v>290</v>
      </c>
      <c r="D361" s="143">
        <v>36143668</v>
      </c>
      <c r="E361" s="143">
        <v>0</v>
      </c>
    </row>
    <row r="362" spans="3:5">
      <c r="C362" s="142" t="s">
        <v>489</v>
      </c>
      <c r="D362" s="143">
        <v>36143668</v>
      </c>
      <c r="E362" s="143">
        <v>0</v>
      </c>
    </row>
    <row r="363" spans="3:5">
      <c r="C363" s="142" t="s">
        <v>1575</v>
      </c>
      <c r="D363" s="143">
        <v>5922790</v>
      </c>
      <c r="E363" s="143">
        <v>0</v>
      </c>
    </row>
    <row r="364" spans="3:5">
      <c r="C364" s="142" t="s">
        <v>1576</v>
      </c>
      <c r="D364" s="143">
        <v>5922790</v>
      </c>
      <c r="E364" s="143">
        <v>0</v>
      </c>
    </row>
    <row r="365" spans="3:5">
      <c r="C365" s="142" t="s">
        <v>1945</v>
      </c>
      <c r="D365" s="143">
        <v>2433363</v>
      </c>
      <c r="E365" s="143">
        <v>0</v>
      </c>
    </row>
    <row r="366" spans="3:5">
      <c r="C366" s="142" t="s">
        <v>1577</v>
      </c>
      <c r="D366" s="143">
        <v>2433363</v>
      </c>
      <c r="E366" s="143">
        <v>0</v>
      </c>
    </row>
    <row r="367" spans="3:5">
      <c r="C367" s="142" t="s">
        <v>2944</v>
      </c>
      <c r="D367" s="143">
        <v>20000000</v>
      </c>
      <c r="E367" s="143">
        <v>0</v>
      </c>
    </row>
    <row r="368" spans="3:5">
      <c r="C368" s="142" t="s">
        <v>2945</v>
      </c>
      <c r="D368" s="143">
        <v>20000000</v>
      </c>
      <c r="E368" s="143">
        <v>0</v>
      </c>
    </row>
    <row r="369" spans="3:5">
      <c r="C369" s="142" t="s">
        <v>2946</v>
      </c>
      <c r="D369" s="143">
        <v>20685034</v>
      </c>
      <c r="E369" s="143">
        <v>0</v>
      </c>
    </row>
    <row r="370" spans="3:5">
      <c r="C370" s="142" t="s">
        <v>2947</v>
      </c>
      <c r="D370" s="143">
        <v>20685034</v>
      </c>
      <c r="E370" s="143">
        <v>0</v>
      </c>
    </row>
    <row r="371" spans="3:5">
      <c r="C371" s="142" t="s">
        <v>1578</v>
      </c>
      <c r="D371" s="143">
        <v>2433461</v>
      </c>
      <c r="E371" s="143">
        <v>0</v>
      </c>
    </row>
    <row r="372" spans="3:5">
      <c r="C372" s="142" t="s">
        <v>1579</v>
      </c>
      <c r="D372" s="143">
        <v>2433461</v>
      </c>
      <c r="E372" s="143">
        <v>0</v>
      </c>
    </row>
    <row r="373" spans="3:5">
      <c r="C373" s="142" t="s">
        <v>2948</v>
      </c>
      <c r="D373" s="143">
        <v>21589475</v>
      </c>
      <c r="E373" s="143">
        <v>0</v>
      </c>
    </row>
    <row r="374" spans="3:5">
      <c r="C374" s="142" t="s">
        <v>2949</v>
      </c>
      <c r="D374" s="143">
        <v>21589475</v>
      </c>
      <c r="E374" s="143">
        <v>0</v>
      </c>
    </row>
    <row r="375" spans="3:5">
      <c r="C375" s="142" t="s">
        <v>2772</v>
      </c>
      <c r="D375" s="143">
        <v>76325759</v>
      </c>
      <c r="E375" s="143">
        <v>0</v>
      </c>
    </row>
    <row r="376" spans="3:5">
      <c r="C376" s="142" t="s">
        <v>1834</v>
      </c>
      <c r="D376" s="143">
        <v>76325759</v>
      </c>
      <c r="E376" s="143">
        <v>0</v>
      </c>
    </row>
    <row r="377" spans="3:5">
      <c r="C377" s="142" t="s">
        <v>1835</v>
      </c>
      <c r="D377" s="143">
        <v>32164869</v>
      </c>
      <c r="E377" s="143">
        <v>0</v>
      </c>
    </row>
    <row r="378" spans="3:5">
      <c r="C378" s="142" t="s">
        <v>1836</v>
      </c>
      <c r="D378" s="143">
        <v>32164869</v>
      </c>
      <c r="E378" s="143">
        <v>0</v>
      </c>
    </row>
    <row r="379" spans="3:5">
      <c r="C379" s="142" t="s">
        <v>753</v>
      </c>
      <c r="D379" s="143">
        <v>55847966</v>
      </c>
      <c r="E379" s="143">
        <v>0</v>
      </c>
    </row>
    <row r="380" spans="3:5">
      <c r="C380" s="142" t="s">
        <v>754</v>
      </c>
      <c r="D380" s="143">
        <v>55847966</v>
      </c>
      <c r="E380" s="143">
        <v>0</v>
      </c>
    </row>
    <row r="381" spans="3:5">
      <c r="C381" s="142" t="s">
        <v>2950</v>
      </c>
      <c r="D381" s="143">
        <v>2291849</v>
      </c>
      <c r="E381" s="143">
        <v>0</v>
      </c>
    </row>
    <row r="382" spans="3:5">
      <c r="C382" s="142" t="s">
        <v>2951</v>
      </c>
      <c r="D382" s="143">
        <v>2291849</v>
      </c>
      <c r="E382" s="143">
        <v>0</v>
      </c>
    </row>
    <row r="383" spans="3:5">
      <c r="C383" s="144" t="s">
        <v>253</v>
      </c>
      <c r="D383" s="145">
        <v>65353263</v>
      </c>
      <c r="E383" s="145">
        <v>6564556.3600000003</v>
      </c>
    </row>
    <row r="384" spans="3:5">
      <c r="C384" s="142" t="s">
        <v>2364</v>
      </c>
      <c r="D384" s="143">
        <v>65353263</v>
      </c>
      <c r="E384" s="143">
        <v>6564556.3600000003</v>
      </c>
    </row>
    <row r="385" spans="3:5">
      <c r="C385" s="142" t="s">
        <v>2363</v>
      </c>
      <c r="D385" s="143">
        <v>65353263</v>
      </c>
      <c r="E385" s="143">
        <v>6564556.3600000003</v>
      </c>
    </row>
    <row r="386" spans="3:5">
      <c r="C386" s="142" t="s">
        <v>256</v>
      </c>
      <c r="D386" s="143">
        <v>1994538093</v>
      </c>
      <c r="E386" s="143">
        <v>96432521.480000004</v>
      </c>
    </row>
    <row r="387" spans="3:5">
      <c r="C387" s="144" t="s">
        <v>251</v>
      </c>
      <c r="D387" s="145">
        <v>1543538092</v>
      </c>
      <c r="E387" s="145">
        <v>96432521.480000004</v>
      </c>
    </row>
    <row r="388" spans="3:5">
      <c r="C388" s="142" t="s">
        <v>2952</v>
      </c>
      <c r="D388" s="143">
        <v>18972995</v>
      </c>
      <c r="E388" s="143">
        <v>0</v>
      </c>
    </row>
    <row r="389" spans="3:5">
      <c r="C389" s="142" t="s">
        <v>2953</v>
      </c>
      <c r="D389" s="143">
        <v>18972995</v>
      </c>
      <c r="E389" s="143">
        <v>0</v>
      </c>
    </row>
    <row r="390" spans="3:5">
      <c r="C390" s="142" t="s">
        <v>291</v>
      </c>
      <c r="D390" s="143">
        <v>20000000</v>
      </c>
      <c r="E390" s="143">
        <v>0</v>
      </c>
    </row>
    <row r="391" spans="3:5">
      <c r="C391" s="142" t="s">
        <v>490</v>
      </c>
      <c r="D391" s="143">
        <v>20000000</v>
      </c>
      <c r="E391" s="143">
        <v>0</v>
      </c>
    </row>
    <row r="392" spans="3:5">
      <c r="C392" s="142" t="s">
        <v>2771</v>
      </c>
      <c r="D392" s="143">
        <v>77083282</v>
      </c>
      <c r="E392" s="143">
        <v>0</v>
      </c>
    </row>
    <row r="393" spans="3:5">
      <c r="C393" s="142" t="s">
        <v>1837</v>
      </c>
      <c r="D393" s="143">
        <v>77083282</v>
      </c>
      <c r="E393" s="143">
        <v>0</v>
      </c>
    </row>
    <row r="394" spans="3:5">
      <c r="C394" s="142" t="s">
        <v>292</v>
      </c>
      <c r="D394" s="143">
        <v>8195408</v>
      </c>
      <c r="E394" s="143">
        <v>0</v>
      </c>
    </row>
    <row r="395" spans="3:5">
      <c r="C395" s="142" t="s">
        <v>491</v>
      </c>
      <c r="D395" s="143">
        <v>8195408</v>
      </c>
      <c r="E395" s="143">
        <v>0</v>
      </c>
    </row>
    <row r="396" spans="3:5">
      <c r="C396" s="142" t="s">
        <v>2770</v>
      </c>
      <c r="D396" s="143">
        <v>57646988</v>
      </c>
      <c r="E396" s="143">
        <v>0</v>
      </c>
    </row>
    <row r="397" spans="3:5">
      <c r="C397" s="142" t="s">
        <v>1838</v>
      </c>
      <c r="D397" s="143">
        <v>57646988</v>
      </c>
      <c r="E397" s="143">
        <v>0</v>
      </c>
    </row>
    <row r="398" spans="3:5">
      <c r="C398" s="142" t="s">
        <v>2954</v>
      </c>
      <c r="D398" s="143">
        <v>82480910</v>
      </c>
      <c r="E398" s="143">
        <v>0</v>
      </c>
    </row>
    <row r="399" spans="3:5">
      <c r="C399" s="142" t="s">
        <v>2955</v>
      </c>
      <c r="D399" s="143">
        <v>82480910</v>
      </c>
      <c r="E399" s="143">
        <v>0</v>
      </c>
    </row>
    <row r="400" spans="3:5">
      <c r="C400" s="142" t="s">
        <v>2956</v>
      </c>
      <c r="D400" s="143">
        <v>1000000</v>
      </c>
      <c r="E400" s="143">
        <v>0</v>
      </c>
    </row>
    <row r="401" spans="3:5">
      <c r="C401" s="142" t="s">
        <v>2362</v>
      </c>
      <c r="D401" s="143">
        <v>1000000</v>
      </c>
      <c r="E401" s="143">
        <v>0</v>
      </c>
    </row>
    <row r="402" spans="3:5">
      <c r="C402" s="142" t="s">
        <v>1946</v>
      </c>
      <c r="D402" s="143">
        <v>5789992</v>
      </c>
      <c r="E402" s="143">
        <v>1325094.07</v>
      </c>
    </row>
    <row r="403" spans="3:5">
      <c r="C403" s="142" t="s">
        <v>706</v>
      </c>
      <c r="D403" s="143">
        <v>490770</v>
      </c>
      <c r="E403" s="143">
        <v>0</v>
      </c>
    </row>
    <row r="404" spans="3:5">
      <c r="C404" s="142" t="s">
        <v>2362</v>
      </c>
      <c r="D404" s="143">
        <v>5299222</v>
      </c>
      <c r="E404" s="143">
        <v>1325094.07</v>
      </c>
    </row>
    <row r="405" spans="3:5">
      <c r="C405" s="142" t="s">
        <v>2769</v>
      </c>
      <c r="D405" s="143">
        <v>35822391</v>
      </c>
      <c r="E405" s="143">
        <v>0</v>
      </c>
    </row>
    <row r="406" spans="3:5">
      <c r="C406" s="142" t="s">
        <v>492</v>
      </c>
      <c r="D406" s="143">
        <v>35822391</v>
      </c>
      <c r="E406" s="143">
        <v>0</v>
      </c>
    </row>
    <row r="407" spans="3:5">
      <c r="C407" s="142" t="s">
        <v>293</v>
      </c>
      <c r="D407" s="143">
        <v>100000000</v>
      </c>
      <c r="E407" s="143">
        <v>0</v>
      </c>
    </row>
    <row r="408" spans="3:5">
      <c r="C408" s="142" t="s">
        <v>493</v>
      </c>
      <c r="D408" s="143">
        <v>100000000</v>
      </c>
      <c r="E408" s="143">
        <v>0</v>
      </c>
    </row>
    <row r="409" spans="3:5">
      <c r="C409" s="142" t="s">
        <v>2397</v>
      </c>
      <c r="D409" s="143">
        <v>780209</v>
      </c>
      <c r="E409" s="143">
        <v>0</v>
      </c>
    </row>
    <row r="410" spans="3:5">
      <c r="C410" s="142" t="s">
        <v>2396</v>
      </c>
      <c r="D410" s="143">
        <v>780209</v>
      </c>
      <c r="E410" s="143">
        <v>0</v>
      </c>
    </row>
    <row r="411" spans="3:5">
      <c r="C411" s="142" t="s">
        <v>834</v>
      </c>
      <c r="D411" s="143">
        <v>1256445</v>
      </c>
      <c r="E411" s="143">
        <v>0</v>
      </c>
    </row>
    <row r="412" spans="3:5">
      <c r="C412" s="142" t="s">
        <v>835</v>
      </c>
      <c r="D412" s="143">
        <v>1256445</v>
      </c>
      <c r="E412" s="143">
        <v>0</v>
      </c>
    </row>
    <row r="413" spans="3:5">
      <c r="C413" s="142" t="s">
        <v>836</v>
      </c>
      <c r="D413" s="143">
        <v>10611201</v>
      </c>
      <c r="E413" s="143">
        <v>0</v>
      </c>
    </row>
    <row r="414" spans="3:5">
      <c r="C414" s="142" t="s">
        <v>837</v>
      </c>
      <c r="D414" s="143">
        <v>10611201</v>
      </c>
      <c r="E414" s="143">
        <v>0</v>
      </c>
    </row>
    <row r="415" spans="3:5">
      <c r="C415" s="142" t="s">
        <v>838</v>
      </c>
      <c r="D415" s="143">
        <v>10611201</v>
      </c>
      <c r="E415" s="143">
        <v>0</v>
      </c>
    </row>
    <row r="416" spans="3:5">
      <c r="C416" s="142" t="s">
        <v>839</v>
      </c>
      <c r="D416" s="143">
        <v>10611201</v>
      </c>
      <c r="E416" s="143">
        <v>0</v>
      </c>
    </row>
    <row r="417" spans="3:5">
      <c r="C417" s="142" t="s">
        <v>840</v>
      </c>
      <c r="D417" s="143">
        <v>11762182</v>
      </c>
      <c r="E417" s="143">
        <v>0</v>
      </c>
    </row>
    <row r="418" spans="3:5">
      <c r="C418" s="142" t="s">
        <v>841</v>
      </c>
      <c r="D418" s="143">
        <v>11762182</v>
      </c>
      <c r="E418" s="143">
        <v>0</v>
      </c>
    </row>
    <row r="419" spans="3:5">
      <c r="C419" s="142" t="s">
        <v>842</v>
      </c>
      <c r="D419" s="143">
        <v>2411805</v>
      </c>
      <c r="E419" s="143">
        <v>0</v>
      </c>
    </row>
    <row r="420" spans="3:5">
      <c r="C420" s="142" t="s">
        <v>843</v>
      </c>
      <c r="D420" s="143">
        <v>2411805</v>
      </c>
      <c r="E420" s="143">
        <v>0</v>
      </c>
    </row>
    <row r="421" spans="3:5">
      <c r="C421" s="142" t="s">
        <v>844</v>
      </c>
      <c r="D421" s="143">
        <v>4364944</v>
      </c>
      <c r="E421" s="143">
        <v>0</v>
      </c>
    </row>
    <row r="422" spans="3:5">
      <c r="C422" s="142" t="s">
        <v>845</v>
      </c>
      <c r="D422" s="143">
        <v>4364944</v>
      </c>
      <c r="E422" s="143">
        <v>0</v>
      </c>
    </row>
    <row r="423" spans="3:5">
      <c r="C423" s="142" t="s">
        <v>846</v>
      </c>
      <c r="D423" s="143">
        <v>4364944</v>
      </c>
      <c r="E423" s="143">
        <v>0</v>
      </c>
    </row>
    <row r="424" spans="3:5">
      <c r="C424" s="142" t="s">
        <v>847</v>
      </c>
      <c r="D424" s="143">
        <v>4364944</v>
      </c>
      <c r="E424" s="143">
        <v>0</v>
      </c>
    </row>
    <row r="425" spans="3:5">
      <c r="C425" s="142" t="s">
        <v>848</v>
      </c>
      <c r="D425" s="143">
        <v>2035527</v>
      </c>
      <c r="E425" s="143">
        <v>0</v>
      </c>
    </row>
    <row r="426" spans="3:5">
      <c r="C426" s="142" t="s">
        <v>849</v>
      </c>
      <c r="D426" s="143">
        <v>2035527</v>
      </c>
      <c r="E426" s="143">
        <v>0</v>
      </c>
    </row>
    <row r="427" spans="3:5">
      <c r="C427" s="142" t="s">
        <v>850</v>
      </c>
      <c r="D427" s="143">
        <v>4303741</v>
      </c>
      <c r="E427" s="143">
        <v>0</v>
      </c>
    </row>
    <row r="428" spans="3:5">
      <c r="C428" s="142" t="s">
        <v>851</v>
      </c>
      <c r="D428" s="143">
        <v>4303741</v>
      </c>
      <c r="E428" s="143">
        <v>0</v>
      </c>
    </row>
    <row r="429" spans="3:5">
      <c r="C429" s="142" t="s">
        <v>2768</v>
      </c>
      <c r="D429" s="143">
        <v>9546252</v>
      </c>
      <c r="E429" s="143">
        <v>0</v>
      </c>
    </row>
    <row r="430" spans="3:5">
      <c r="C430" s="142" t="s">
        <v>1015</v>
      </c>
      <c r="D430" s="143">
        <v>9546252</v>
      </c>
      <c r="E430" s="143">
        <v>0</v>
      </c>
    </row>
    <row r="431" spans="3:5">
      <c r="C431" s="142" t="s">
        <v>294</v>
      </c>
      <c r="D431" s="143">
        <v>5468175</v>
      </c>
      <c r="E431" s="143">
        <v>0</v>
      </c>
    </row>
    <row r="432" spans="3:5">
      <c r="C432" s="142" t="s">
        <v>494</v>
      </c>
      <c r="D432" s="143">
        <v>5468175</v>
      </c>
      <c r="E432" s="143">
        <v>0</v>
      </c>
    </row>
    <row r="433" spans="3:5">
      <c r="C433" s="142" t="s">
        <v>2767</v>
      </c>
      <c r="D433" s="143">
        <v>9754400</v>
      </c>
      <c r="E433" s="143">
        <v>0</v>
      </c>
    </row>
    <row r="434" spans="3:5">
      <c r="C434" s="142" t="s">
        <v>1016</v>
      </c>
      <c r="D434" s="143">
        <v>9754400</v>
      </c>
      <c r="E434" s="143">
        <v>0</v>
      </c>
    </row>
    <row r="435" spans="3:5">
      <c r="C435" s="142" t="s">
        <v>685</v>
      </c>
      <c r="D435" s="143">
        <v>68386280</v>
      </c>
      <c r="E435" s="143">
        <v>0</v>
      </c>
    </row>
    <row r="436" spans="3:5">
      <c r="C436" s="142" t="s">
        <v>686</v>
      </c>
      <c r="D436" s="143">
        <v>68386280</v>
      </c>
      <c r="E436" s="143">
        <v>0</v>
      </c>
    </row>
    <row r="437" spans="3:5">
      <c r="C437" s="142" t="s">
        <v>2766</v>
      </c>
      <c r="D437" s="143">
        <v>12217662</v>
      </c>
      <c r="E437" s="143">
        <v>0</v>
      </c>
    </row>
    <row r="438" spans="3:5">
      <c r="C438" s="142" t="s">
        <v>1017</v>
      </c>
      <c r="D438" s="143">
        <v>12217662</v>
      </c>
      <c r="E438" s="143">
        <v>0</v>
      </c>
    </row>
    <row r="439" spans="3:5">
      <c r="C439" s="142" t="s">
        <v>295</v>
      </c>
      <c r="D439" s="143">
        <v>49999368</v>
      </c>
      <c r="E439" s="143">
        <v>0</v>
      </c>
    </row>
    <row r="440" spans="3:5">
      <c r="C440" s="142" t="s">
        <v>495</v>
      </c>
      <c r="D440" s="143">
        <v>49999368</v>
      </c>
      <c r="E440" s="143">
        <v>0</v>
      </c>
    </row>
    <row r="441" spans="3:5">
      <c r="C441" s="142" t="s">
        <v>1018</v>
      </c>
      <c r="D441" s="143">
        <v>9754400</v>
      </c>
      <c r="E441" s="143">
        <v>0</v>
      </c>
    </row>
    <row r="442" spans="3:5">
      <c r="C442" s="142" t="s">
        <v>1019</v>
      </c>
      <c r="D442" s="143">
        <v>9754400</v>
      </c>
      <c r="E442" s="143">
        <v>0</v>
      </c>
    </row>
    <row r="443" spans="3:5">
      <c r="C443" s="142" t="s">
        <v>1020</v>
      </c>
      <c r="D443" s="143">
        <v>9754400</v>
      </c>
      <c r="E443" s="143">
        <v>0</v>
      </c>
    </row>
    <row r="444" spans="3:5">
      <c r="C444" s="142" t="s">
        <v>1021</v>
      </c>
      <c r="D444" s="143">
        <v>9754400</v>
      </c>
      <c r="E444" s="143">
        <v>0</v>
      </c>
    </row>
    <row r="445" spans="3:5">
      <c r="C445" s="142" t="s">
        <v>2765</v>
      </c>
      <c r="D445" s="143">
        <v>4114177</v>
      </c>
      <c r="E445" s="143">
        <v>0</v>
      </c>
    </row>
    <row r="446" spans="3:5">
      <c r="C446" s="142" t="s">
        <v>1022</v>
      </c>
      <c r="D446" s="143">
        <v>4114177</v>
      </c>
      <c r="E446" s="143">
        <v>0</v>
      </c>
    </row>
    <row r="447" spans="3:5">
      <c r="C447" s="142" t="s">
        <v>296</v>
      </c>
      <c r="D447" s="143">
        <v>25000000</v>
      </c>
      <c r="E447" s="143">
        <v>10949565.460000001</v>
      </c>
    </row>
    <row r="448" spans="3:5">
      <c r="C448" s="142" t="s">
        <v>496</v>
      </c>
      <c r="D448" s="143">
        <v>25000000</v>
      </c>
      <c r="E448" s="143">
        <v>10949565.460000001</v>
      </c>
    </row>
    <row r="449" spans="3:5">
      <c r="C449" s="142" t="s">
        <v>1023</v>
      </c>
      <c r="D449" s="143">
        <v>9618926</v>
      </c>
      <c r="E449" s="143">
        <v>0</v>
      </c>
    </row>
    <row r="450" spans="3:5">
      <c r="C450" s="142" t="s">
        <v>1024</v>
      </c>
      <c r="D450" s="143">
        <v>9618926</v>
      </c>
      <c r="E450" s="143">
        <v>0</v>
      </c>
    </row>
    <row r="451" spans="3:5">
      <c r="C451" s="142" t="s">
        <v>2764</v>
      </c>
      <c r="D451" s="143">
        <v>4114177</v>
      </c>
      <c r="E451" s="143">
        <v>0</v>
      </c>
    </row>
    <row r="452" spans="3:5">
      <c r="C452" s="142" t="s">
        <v>1025</v>
      </c>
      <c r="D452" s="143">
        <v>4114177</v>
      </c>
      <c r="E452" s="143">
        <v>0</v>
      </c>
    </row>
    <row r="453" spans="3:5">
      <c r="C453" s="142" t="s">
        <v>297</v>
      </c>
      <c r="D453" s="143">
        <v>299768860</v>
      </c>
      <c r="E453" s="143">
        <v>0</v>
      </c>
    </row>
    <row r="454" spans="3:5">
      <c r="C454" s="142" t="s">
        <v>497</v>
      </c>
      <c r="D454" s="143">
        <v>299768860</v>
      </c>
      <c r="E454" s="143">
        <v>0</v>
      </c>
    </row>
    <row r="455" spans="3:5">
      <c r="C455" s="142" t="s">
        <v>2763</v>
      </c>
      <c r="D455" s="143">
        <v>5969519</v>
      </c>
      <c r="E455" s="143">
        <v>0</v>
      </c>
    </row>
    <row r="456" spans="3:5">
      <c r="C456" s="142" t="s">
        <v>1026</v>
      </c>
      <c r="D456" s="143">
        <v>5969519</v>
      </c>
      <c r="E456" s="143">
        <v>0</v>
      </c>
    </row>
    <row r="457" spans="3:5">
      <c r="C457" s="142" t="s">
        <v>1580</v>
      </c>
      <c r="D457" s="143">
        <v>31500000</v>
      </c>
      <c r="E457" s="143">
        <v>0</v>
      </c>
    </row>
    <row r="458" spans="3:5">
      <c r="C458" s="142" t="s">
        <v>1581</v>
      </c>
      <c r="D458" s="143">
        <v>31500000</v>
      </c>
      <c r="E458" s="143">
        <v>0</v>
      </c>
    </row>
    <row r="459" spans="3:5">
      <c r="C459" s="142" t="s">
        <v>1027</v>
      </c>
      <c r="D459" s="143">
        <v>3730008</v>
      </c>
      <c r="E459" s="143">
        <v>0</v>
      </c>
    </row>
    <row r="460" spans="3:5">
      <c r="C460" s="142" t="s">
        <v>1028</v>
      </c>
      <c r="D460" s="143">
        <v>3730008</v>
      </c>
      <c r="E460" s="143">
        <v>0</v>
      </c>
    </row>
    <row r="461" spans="3:5">
      <c r="C461" s="142" t="s">
        <v>298</v>
      </c>
      <c r="D461" s="143">
        <v>97182538</v>
      </c>
      <c r="E461" s="143">
        <v>23668010.75</v>
      </c>
    </row>
    <row r="462" spans="3:5">
      <c r="C462" s="142" t="s">
        <v>498</v>
      </c>
      <c r="D462" s="143">
        <v>97182538</v>
      </c>
      <c r="E462" s="143">
        <v>23668010.75</v>
      </c>
    </row>
    <row r="463" spans="3:5">
      <c r="C463" s="142" t="s">
        <v>2957</v>
      </c>
      <c r="D463" s="143">
        <v>10000000</v>
      </c>
      <c r="E463" s="143">
        <v>0</v>
      </c>
    </row>
    <row r="464" spans="3:5">
      <c r="C464" s="142" t="s">
        <v>2497</v>
      </c>
      <c r="D464" s="143">
        <v>10000000</v>
      </c>
      <c r="E464" s="143">
        <v>0</v>
      </c>
    </row>
    <row r="465" spans="3:5">
      <c r="C465" s="142" t="s">
        <v>2958</v>
      </c>
      <c r="D465" s="143">
        <v>5000000</v>
      </c>
      <c r="E465" s="143">
        <v>0</v>
      </c>
    </row>
    <row r="466" spans="3:5">
      <c r="C466" s="142" t="s">
        <v>2044</v>
      </c>
      <c r="D466" s="143">
        <v>5000000</v>
      </c>
      <c r="E466" s="143">
        <v>0</v>
      </c>
    </row>
    <row r="467" spans="3:5">
      <c r="C467" s="142" t="s">
        <v>2762</v>
      </c>
      <c r="D467" s="143">
        <v>40765042</v>
      </c>
      <c r="E467" s="143">
        <v>0</v>
      </c>
    </row>
    <row r="468" spans="3:5">
      <c r="C468" s="142" t="s">
        <v>500</v>
      </c>
      <c r="D468" s="143">
        <v>40765042</v>
      </c>
      <c r="E468" s="143">
        <v>0</v>
      </c>
    </row>
    <row r="469" spans="3:5">
      <c r="C469" s="142" t="s">
        <v>300</v>
      </c>
      <c r="D469" s="143">
        <v>14527129</v>
      </c>
      <c r="E469" s="143">
        <v>0</v>
      </c>
    </row>
    <row r="470" spans="3:5">
      <c r="C470" s="142" t="s">
        <v>501</v>
      </c>
      <c r="D470" s="143">
        <v>14527129</v>
      </c>
      <c r="E470" s="143">
        <v>0</v>
      </c>
    </row>
    <row r="471" spans="3:5">
      <c r="C471" s="142" t="s">
        <v>2959</v>
      </c>
      <c r="D471" s="143">
        <v>5000000</v>
      </c>
      <c r="E471" s="143">
        <v>0</v>
      </c>
    </row>
    <row r="472" spans="3:5">
      <c r="C472" s="142" t="s">
        <v>2067</v>
      </c>
      <c r="D472" s="143">
        <v>5000000</v>
      </c>
      <c r="E472" s="143">
        <v>0</v>
      </c>
    </row>
    <row r="473" spans="3:5">
      <c r="C473" s="142" t="s">
        <v>2761</v>
      </c>
      <c r="D473" s="143">
        <v>5507427</v>
      </c>
      <c r="E473" s="143">
        <v>0</v>
      </c>
    </row>
    <row r="474" spans="3:5">
      <c r="C474" s="142" t="s">
        <v>502</v>
      </c>
      <c r="D474" s="143">
        <v>5507427</v>
      </c>
      <c r="E474" s="143">
        <v>0</v>
      </c>
    </row>
    <row r="475" spans="3:5">
      <c r="C475" s="142" t="s">
        <v>2760</v>
      </c>
      <c r="D475" s="143">
        <v>54873628</v>
      </c>
      <c r="E475" s="143">
        <v>0</v>
      </c>
    </row>
    <row r="476" spans="3:5">
      <c r="C476" s="142" t="s">
        <v>503</v>
      </c>
      <c r="D476" s="143">
        <v>54873628</v>
      </c>
      <c r="E476" s="143">
        <v>0</v>
      </c>
    </row>
    <row r="477" spans="3:5">
      <c r="C477" s="142" t="s">
        <v>2068</v>
      </c>
      <c r="D477" s="143">
        <v>5000000</v>
      </c>
      <c r="E477" s="143">
        <v>0</v>
      </c>
    </row>
    <row r="478" spans="3:5">
      <c r="C478" s="142" t="s">
        <v>2069</v>
      </c>
      <c r="D478" s="143">
        <v>5000000</v>
      </c>
      <c r="E478" s="143">
        <v>0</v>
      </c>
    </row>
    <row r="479" spans="3:5">
      <c r="C479" s="142" t="s">
        <v>2070</v>
      </c>
      <c r="D479" s="143">
        <v>5000000</v>
      </c>
      <c r="E479" s="143">
        <v>0</v>
      </c>
    </row>
    <row r="480" spans="3:5">
      <c r="C480" s="142" t="s">
        <v>2071</v>
      </c>
      <c r="D480" s="143">
        <v>5000000</v>
      </c>
      <c r="E480" s="143">
        <v>0</v>
      </c>
    </row>
    <row r="481" spans="3:5">
      <c r="C481" s="142" t="s">
        <v>2496</v>
      </c>
      <c r="D481" s="143">
        <v>5000000</v>
      </c>
      <c r="E481" s="143">
        <v>0</v>
      </c>
    </row>
    <row r="482" spans="3:5">
      <c r="C482" s="142" t="s">
        <v>2495</v>
      </c>
      <c r="D482" s="143">
        <v>5000000</v>
      </c>
      <c r="E482" s="143">
        <v>0</v>
      </c>
    </row>
    <row r="483" spans="3:5">
      <c r="C483" s="142" t="s">
        <v>301</v>
      </c>
      <c r="D483" s="143">
        <v>89300116</v>
      </c>
      <c r="E483" s="143">
        <v>0</v>
      </c>
    </row>
    <row r="484" spans="3:5">
      <c r="C484" s="142" t="s">
        <v>504</v>
      </c>
      <c r="D484" s="143">
        <v>89300116</v>
      </c>
      <c r="E484" s="143">
        <v>0</v>
      </c>
    </row>
    <row r="485" spans="3:5">
      <c r="C485" s="142" t="s">
        <v>302</v>
      </c>
      <c r="D485" s="143">
        <v>48148600</v>
      </c>
      <c r="E485" s="143">
        <v>0</v>
      </c>
    </row>
    <row r="486" spans="3:5">
      <c r="C486" s="142" t="s">
        <v>505</v>
      </c>
      <c r="D486" s="143">
        <v>48148600</v>
      </c>
      <c r="E486" s="143">
        <v>0</v>
      </c>
    </row>
    <row r="487" spans="3:5">
      <c r="C487" s="142" t="s">
        <v>755</v>
      </c>
      <c r="D487" s="143">
        <v>30749922</v>
      </c>
      <c r="E487" s="143">
        <v>0</v>
      </c>
    </row>
    <row r="488" spans="3:5">
      <c r="C488" s="142" t="s">
        <v>756</v>
      </c>
      <c r="D488" s="143">
        <v>30749922</v>
      </c>
      <c r="E488" s="143">
        <v>0</v>
      </c>
    </row>
    <row r="489" spans="3:5">
      <c r="C489" s="142" t="s">
        <v>1995</v>
      </c>
      <c r="D489" s="143">
        <v>79059020</v>
      </c>
      <c r="E489" s="143">
        <v>60489851.200000003</v>
      </c>
    </row>
    <row r="490" spans="3:5">
      <c r="C490" s="142" t="s">
        <v>1996</v>
      </c>
      <c r="D490" s="143">
        <v>79059020</v>
      </c>
      <c r="E490" s="143">
        <v>60489851.200000003</v>
      </c>
    </row>
    <row r="491" spans="3:5">
      <c r="C491" s="142" t="s">
        <v>2264</v>
      </c>
      <c r="D491" s="143">
        <v>27039993</v>
      </c>
      <c r="E491" s="143">
        <v>0</v>
      </c>
    </row>
    <row r="492" spans="3:5">
      <c r="C492" s="142" t="s">
        <v>2265</v>
      </c>
      <c r="D492" s="143">
        <v>27039993</v>
      </c>
      <c r="E492" s="143">
        <v>0</v>
      </c>
    </row>
    <row r="493" spans="3:5">
      <c r="C493" s="142" t="s">
        <v>2266</v>
      </c>
      <c r="D493" s="143">
        <v>1941168</v>
      </c>
      <c r="E493" s="143">
        <v>0</v>
      </c>
    </row>
    <row r="494" spans="3:5">
      <c r="C494" s="142" t="s">
        <v>2267</v>
      </c>
      <c r="D494" s="143">
        <v>1941168</v>
      </c>
      <c r="E494" s="143">
        <v>0</v>
      </c>
    </row>
    <row r="495" spans="3:5">
      <c r="C495" s="142" t="s">
        <v>2268</v>
      </c>
      <c r="D495" s="143">
        <v>498000</v>
      </c>
      <c r="E495" s="143">
        <v>0</v>
      </c>
    </row>
    <row r="496" spans="3:5">
      <c r="C496" s="142" t="s">
        <v>2269</v>
      </c>
      <c r="D496" s="143">
        <v>498000</v>
      </c>
      <c r="E496" s="143">
        <v>0</v>
      </c>
    </row>
    <row r="497" spans="3:5">
      <c r="C497" s="142" t="s">
        <v>2270</v>
      </c>
      <c r="D497" s="143">
        <v>754740</v>
      </c>
      <c r="E497" s="143">
        <v>0</v>
      </c>
    </row>
    <row r="498" spans="3:5">
      <c r="C498" s="142" t="s">
        <v>2271</v>
      </c>
      <c r="D498" s="143">
        <v>754740</v>
      </c>
      <c r="E498" s="143">
        <v>0</v>
      </c>
    </row>
    <row r="499" spans="3:5">
      <c r="C499" s="144" t="s">
        <v>253</v>
      </c>
      <c r="D499" s="145">
        <v>451000001</v>
      </c>
      <c r="E499" s="145">
        <v>0</v>
      </c>
    </row>
    <row r="500" spans="3:5">
      <c r="C500" s="142" t="s">
        <v>299</v>
      </c>
      <c r="D500" s="143">
        <v>1000000</v>
      </c>
      <c r="E500" s="143">
        <v>0</v>
      </c>
    </row>
    <row r="501" spans="3:5">
      <c r="C501" s="142" t="s">
        <v>499</v>
      </c>
      <c r="D501" s="143">
        <v>1000000</v>
      </c>
      <c r="E501" s="143">
        <v>0</v>
      </c>
    </row>
    <row r="502" spans="3:5">
      <c r="C502" s="142" t="s">
        <v>2299</v>
      </c>
      <c r="D502" s="143">
        <v>450000001</v>
      </c>
      <c r="E502" s="143">
        <v>0</v>
      </c>
    </row>
    <row r="503" spans="3:5">
      <c r="C503" s="142" t="s">
        <v>2300</v>
      </c>
      <c r="D503" s="143">
        <v>450000001</v>
      </c>
      <c r="E503" s="143">
        <v>0</v>
      </c>
    </row>
    <row r="504" spans="3:5">
      <c r="C504" s="142" t="s">
        <v>303</v>
      </c>
      <c r="D504" s="143">
        <v>1570957495</v>
      </c>
      <c r="E504" s="143">
        <v>84170403.370000005</v>
      </c>
    </row>
    <row r="505" spans="3:5">
      <c r="C505" s="144" t="s">
        <v>251</v>
      </c>
      <c r="D505" s="145">
        <v>1570957495</v>
      </c>
      <c r="E505" s="145">
        <v>84170403.370000005</v>
      </c>
    </row>
    <row r="506" spans="3:5">
      <c r="C506" s="142" t="s">
        <v>2960</v>
      </c>
      <c r="D506" s="143">
        <v>5000000</v>
      </c>
      <c r="E506" s="143">
        <v>0</v>
      </c>
    </row>
    <row r="507" spans="3:5">
      <c r="C507" s="142" t="s">
        <v>2961</v>
      </c>
      <c r="D507" s="143">
        <v>5000000</v>
      </c>
      <c r="E507" s="143">
        <v>0</v>
      </c>
    </row>
    <row r="508" spans="3:5">
      <c r="C508" s="142" t="s">
        <v>1947</v>
      </c>
      <c r="D508" s="143">
        <v>1000000000</v>
      </c>
      <c r="E508" s="143">
        <v>8095284.7000000002</v>
      </c>
    </row>
    <row r="509" spans="3:5">
      <c r="C509" s="142" t="s">
        <v>506</v>
      </c>
      <c r="D509" s="143">
        <v>1000000000</v>
      </c>
      <c r="E509" s="143">
        <v>8095284.7000000002</v>
      </c>
    </row>
    <row r="510" spans="3:5">
      <c r="C510" s="142" t="s">
        <v>707</v>
      </c>
      <c r="D510" s="143">
        <v>25000000</v>
      </c>
      <c r="E510" s="143">
        <v>6902644.2999999998</v>
      </c>
    </row>
    <row r="511" spans="3:5">
      <c r="C511" s="142" t="s">
        <v>708</v>
      </c>
      <c r="D511" s="143">
        <v>25000000</v>
      </c>
      <c r="E511" s="143">
        <v>6902644.2999999998</v>
      </c>
    </row>
    <row r="512" spans="3:5">
      <c r="C512" s="142" t="s">
        <v>2494</v>
      </c>
      <c r="D512" s="143">
        <v>35000000</v>
      </c>
      <c r="E512" s="143">
        <v>0</v>
      </c>
    </row>
    <row r="513" spans="3:5">
      <c r="C513" s="142" t="s">
        <v>2493</v>
      </c>
      <c r="D513" s="143">
        <v>35000000</v>
      </c>
      <c r="E513" s="143">
        <v>0</v>
      </c>
    </row>
    <row r="514" spans="3:5">
      <c r="C514" s="142" t="s">
        <v>2759</v>
      </c>
      <c r="D514" s="143">
        <v>42776437</v>
      </c>
      <c r="E514" s="143">
        <v>11795352.380000001</v>
      </c>
    </row>
    <row r="515" spans="3:5">
      <c r="C515" s="142" t="s">
        <v>1839</v>
      </c>
      <c r="D515" s="143">
        <v>42776437</v>
      </c>
      <c r="E515" s="143">
        <v>11795352.380000001</v>
      </c>
    </row>
    <row r="516" spans="3:5">
      <c r="C516" s="142" t="s">
        <v>852</v>
      </c>
      <c r="D516" s="143">
        <v>1256445</v>
      </c>
      <c r="E516" s="143">
        <v>0</v>
      </c>
    </row>
    <row r="517" spans="3:5">
      <c r="C517" s="142" t="s">
        <v>853</v>
      </c>
      <c r="D517" s="143">
        <v>1256445</v>
      </c>
      <c r="E517" s="143">
        <v>0</v>
      </c>
    </row>
    <row r="518" spans="3:5">
      <c r="C518" s="142" t="s">
        <v>854</v>
      </c>
      <c r="D518" s="143">
        <v>2035527</v>
      </c>
      <c r="E518" s="143">
        <v>0</v>
      </c>
    </row>
    <row r="519" spans="3:5">
      <c r="C519" s="142" t="s">
        <v>855</v>
      </c>
      <c r="D519" s="143">
        <v>2035527</v>
      </c>
      <c r="E519" s="143">
        <v>0</v>
      </c>
    </row>
    <row r="520" spans="3:5">
      <c r="C520" s="142" t="s">
        <v>2758</v>
      </c>
      <c r="D520" s="143">
        <v>43642562</v>
      </c>
      <c r="E520" s="143">
        <v>9810306</v>
      </c>
    </row>
    <row r="521" spans="3:5">
      <c r="C521" s="142" t="s">
        <v>1840</v>
      </c>
      <c r="D521" s="143">
        <v>43642562</v>
      </c>
      <c r="E521" s="143">
        <v>9810306</v>
      </c>
    </row>
    <row r="522" spans="3:5">
      <c r="C522" s="142" t="s">
        <v>856</v>
      </c>
      <c r="D522" s="143">
        <v>1615107</v>
      </c>
      <c r="E522" s="143">
        <v>0</v>
      </c>
    </row>
    <row r="523" spans="3:5">
      <c r="C523" s="142" t="s">
        <v>857</v>
      </c>
      <c r="D523" s="143">
        <v>1615107</v>
      </c>
      <c r="E523" s="143">
        <v>0</v>
      </c>
    </row>
    <row r="524" spans="3:5">
      <c r="C524" s="142" t="s">
        <v>304</v>
      </c>
      <c r="D524" s="143">
        <v>65000000</v>
      </c>
      <c r="E524" s="143">
        <v>0</v>
      </c>
    </row>
    <row r="525" spans="3:5">
      <c r="C525" s="142" t="s">
        <v>507</v>
      </c>
      <c r="D525" s="143">
        <v>65000000</v>
      </c>
      <c r="E525" s="143">
        <v>0</v>
      </c>
    </row>
    <row r="526" spans="3:5">
      <c r="C526" s="142" t="s">
        <v>2757</v>
      </c>
      <c r="D526" s="143">
        <v>31702983</v>
      </c>
      <c r="E526" s="143">
        <v>10000000</v>
      </c>
    </row>
    <row r="527" spans="3:5">
      <c r="C527" s="142" t="s">
        <v>1841</v>
      </c>
      <c r="D527" s="143">
        <v>31702983</v>
      </c>
      <c r="E527" s="143">
        <v>10000000</v>
      </c>
    </row>
    <row r="528" spans="3:5">
      <c r="C528" s="142" t="s">
        <v>1842</v>
      </c>
      <c r="D528" s="143">
        <v>40450972</v>
      </c>
      <c r="E528" s="143">
        <v>12686918.92</v>
      </c>
    </row>
    <row r="529" spans="3:5">
      <c r="C529" s="142" t="s">
        <v>1843</v>
      </c>
      <c r="D529" s="143">
        <v>40450972</v>
      </c>
      <c r="E529" s="143">
        <v>12686918.92</v>
      </c>
    </row>
    <row r="530" spans="3:5">
      <c r="C530" s="142" t="s">
        <v>2962</v>
      </c>
      <c r="D530" s="143">
        <v>10928434</v>
      </c>
      <c r="E530" s="143">
        <v>0</v>
      </c>
    </row>
    <row r="531" spans="3:5">
      <c r="C531" s="142" t="s">
        <v>2963</v>
      </c>
      <c r="D531" s="143">
        <v>10928434</v>
      </c>
      <c r="E531" s="143">
        <v>0</v>
      </c>
    </row>
    <row r="532" spans="3:5">
      <c r="C532" s="142" t="s">
        <v>2301</v>
      </c>
      <c r="D532" s="143">
        <v>10000000</v>
      </c>
      <c r="E532" s="143">
        <v>0</v>
      </c>
    </row>
    <row r="533" spans="3:5">
      <c r="C533" s="142" t="s">
        <v>2302</v>
      </c>
      <c r="D533" s="143">
        <v>10000000</v>
      </c>
      <c r="E533" s="143">
        <v>0</v>
      </c>
    </row>
    <row r="534" spans="3:5">
      <c r="C534" s="142" t="s">
        <v>2303</v>
      </c>
      <c r="D534" s="143">
        <v>5000000</v>
      </c>
      <c r="E534" s="143">
        <v>0</v>
      </c>
    </row>
    <row r="535" spans="3:5">
      <c r="C535" s="142" t="s">
        <v>2304</v>
      </c>
      <c r="D535" s="143">
        <v>5000000</v>
      </c>
      <c r="E535" s="143">
        <v>0</v>
      </c>
    </row>
    <row r="536" spans="3:5">
      <c r="C536" s="142" t="s">
        <v>1582</v>
      </c>
      <c r="D536" s="143">
        <v>1083448</v>
      </c>
      <c r="E536" s="143">
        <v>0</v>
      </c>
    </row>
    <row r="537" spans="3:5">
      <c r="C537" s="142" t="s">
        <v>1583</v>
      </c>
      <c r="D537" s="143">
        <v>1083448</v>
      </c>
      <c r="E537" s="143">
        <v>0</v>
      </c>
    </row>
    <row r="538" spans="3:5">
      <c r="C538" s="142" t="s">
        <v>1584</v>
      </c>
      <c r="D538" s="143">
        <v>763869</v>
      </c>
      <c r="E538" s="143">
        <v>0</v>
      </c>
    </row>
    <row r="539" spans="3:5">
      <c r="C539" s="142" t="s">
        <v>1585</v>
      </c>
      <c r="D539" s="143">
        <v>763869</v>
      </c>
      <c r="E539" s="143">
        <v>0</v>
      </c>
    </row>
    <row r="540" spans="3:5">
      <c r="C540" s="142" t="s">
        <v>1586</v>
      </c>
      <c r="D540" s="143">
        <v>1552536</v>
      </c>
      <c r="E540" s="143">
        <v>0</v>
      </c>
    </row>
    <row r="541" spans="3:5">
      <c r="C541" s="142" t="s">
        <v>1587</v>
      </c>
      <c r="D541" s="143">
        <v>1552536</v>
      </c>
      <c r="E541" s="143">
        <v>0</v>
      </c>
    </row>
    <row r="542" spans="3:5">
      <c r="C542" s="142" t="s">
        <v>2964</v>
      </c>
      <c r="D542" s="143">
        <v>42609614</v>
      </c>
      <c r="E542" s="143">
        <v>0</v>
      </c>
    </row>
    <row r="543" spans="3:5">
      <c r="C543" s="142" t="s">
        <v>2965</v>
      </c>
      <c r="D543" s="143">
        <v>42609614</v>
      </c>
      <c r="E543" s="143">
        <v>0</v>
      </c>
    </row>
    <row r="544" spans="3:5">
      <c r="C544" s="142" t="s">
        <v>2072</v>
      </c>
      <c r="D544" s="143">
        <v>7040167</v>
      </c>
      <c r="E544" s="143">
        <v>0</v>
      </c>
    </row>
    <row r="545" spans="3:5">
      <c r="C545" s="142" t="s">
        <v>2073</v>
      </c>
      <c r="D545" s="143">
        <v>7040167</v>
      </c>
      <c r="E545" s="143">
        <v>0</v>
      </c>
    </row>
    <row r="546" spans="3:5">
      <c r="C546" s="142" t="s">
        <v>757</v>
      </c>
      <c r="D546" s="143">
        <v>30011676</v>
      </c>
      <c r="E546" s="143">
        <v>14288418.18</v>
      </c>
    </row>
    <row r="547" spans="3:5">
      <c r="C547" s="142" t="s">
        <v>758</v>
      </c>
      <c r="D547" s="143">
        <v>30011676</v>
      </c>
      <c r="E547" s="143">
        <v>14288418.18</v>
      </c>
    </row>
    <row r="548" spans="3:5">
      <c r="C548" s="142" t="s">
        <v>305</v>
      </c>
      <c r="D548" s="143">
        <v>168487718</v>
      </c>
      <c r="E548" s="143">
        <v>10591478.890000001</v>
      </c>
    </row>
    <row r="549" spans="3:5">
      <c r="C549" s="142" t="s">
        <v>508</v>
      </c>
      <c r="D549" s="143">
        <v>168487718</v>
      </c>
      <c r="E549" s="143">
        <v>10591478.890000001</v>
      </c>
    </row>
    <row r="550" spans="3:5">
      <c r="C550" s="142" t="s">
        <v>257</v>
      </c>
      <c r="D550" s="143">
        <v>2226093904</v>
      </c>
      <c r="E550" s="143">
        <v>167589237.28999996</v>
      </c>
    </row>
    <row r="551" spans="3:5">
      <c r="C551" s="144" t="s">
        <v>251</v>
      </c>
      <c r="D551" s="145">
        <v>1744361889</v>
      </c>
      <c r="E551" s="145">
        <v>167589237.28999996</v>
      </c>
    </row>
    <row r="552" spans="3:5">
      <c r="C552" s="142" t="s">
        <v>2074</v>
      </c>
      <c r="D552" s="143">
        <v>5000000</v>
      </c>
      <c r="E552" s="143">
        <v>0</v>
      </c>
    </row>
    <row r="553" spans="3:5">
      <c r="C553" s="142" t="s">
        <v>2075</v>
      </c>
      <c r="D553" s="143">
        <v>5000000</v>
      </c>
      <c r="E553" s="143">
        <v>0</v>
      </c>
    </row>
    <row r="554" spans="3:5">
      <c r="C554" s="142" t="s">
        <v>2966</v>
      </c>
      <c r="D554" s="143">
        <v>43219709</v>
      </c>
      <c r="E554" s="143">
        <v>0</v>
      </c>
    </row>
    <row r="555" spans="3:5">
      <c r="C555" s="142" t="s">
        <v>2967</v>
      </c>
      <c r="D555" s="143">
        <v>43219709</v>
      </c>
      <c r="E555" s="143">
        <v>0</v>
      </c>
    </row>
    <row r="556" spans="3:5">
      <c r="C556" s="142" t="s">
        <v>2756</v>
      </c>
      <c r="D556" s="143">
        <v>2025413</v>
      </c>
      <c r="E556" s="143">
        <v>0</v>
      </c>
    </row>
    <row r="557" spans="3:5">
      <c r="C557" s="142" t="s">
        <v>858</v>
      </c>
      <c r="D557" s="143">
        <v>2025413</v>
      </c>
      <c r="E557" s="143">
        <v>0</v>
      </c>
    </row>
    <row r="558" spans="3:5">
      <c r="C558" s="142" t="s">
        <v>306</v>
      </c>
      <c r="D558" s="143">
        <v>10000000</v>
      </c>
      <c r="E558" s="143">
        <v>0</v>
      </c>
    </row>
    <row r="559" spans="3:5">
      <c r="C559" s="142" t="s">
        <v>509</v>
      </c>
      <c r="D559" s="143">
        <v>10000000</v>
      </c>
      <c r="E559" s="143">
        <v>0</v>
      </c>
    </row>
    <row r="560" spans="3:5">
      <c r="C560" s="142" t="s">
        <v>859</v>
      </c>
      <c r="D560" s="143">
        <v>3181309</v>
      </c>
      <c r="E560" s="143">
        <v>0</v>
      </c>
    </row>
    <row r="561" spans="3:5">
      <c r="C561" s="142" t="s">
        <v>860</v>
      </c>
      <c r="D561" s="143">
        <v>3181309</v>
      </c>
      <c r="E561" s="143">
        <v>0</v>
      </c>
    </row>
    <row r="562" spans="3:5">
      <c r="C562" s="142" t="s">
        <v>2755</v>
      </c>
      <c r="D562" s="143">
        <v>8367524</v>
      </c>
      <c r="E562" s="143">
        <v>0</v>
      </c>
    </row>
    <row r="563" spans="3:5">
      <c r="C563" s="142" t="s">
        <v>861</v>
      </c>
      <c r="D563" s="143">
        <v>8367524</v>
      </c>
      <c r="E563" s="143">
        <v>0</v>
      </c>
    </row>
    <row r="564" spans="3:5">
      <c r="C564" s="142" t="s">
        <v>307</v>
      </c>
      <c r="D564" s="143">
        <v>12214957</v>
      </c>
      <c r="E564" s="143">
        <v>0</v>
      </c>
    </row>
    <row r="565" spans="3:5">
      <c r="C565" s="142" t="s">
        <v>510</v>
      </c>
      <c r="D565" s="143">
        <v>12214957</v>
      </c>
      <c r="E565" s="143">
        <v>0</v>
      </c>
    </row>
    <row r="566" spans="3:5">
      <c r="C566" s="142" t="s">
        <v>2742</v>
      </c>
      <c r="D566" s="143">
        <v>11951551</v>
      </c>
      <c r="E566" s="143">
        <v>0</v>
      </c>
    </row>
    <row r="567" spans="3:5">
      <c r="C567" s="142" t="s">
        <v>511</v>
      </c>
      <c r="D567" s="143">
        <v>11951551</v>
      </c>
      <c r="E567" s="143">
        <v>0</v>
      </c>
    </row>
    <row r="568" spans="3:5">
      <c r="C568" s="142" t="s">
        <v>1948</v>
      </c>
      <c r="D568" s="143">
        <v>31844312</v>
      </c>
      <c r="E568" s="143">
        <v>0</v>
      </c>
    </row>
    <row r="569" spans="3:5">
      <c r="C569" s="142" t="s">
        <v>709</v>
      </c>
      <c r="D569" s="143">
        <v>31844312</v>
      </c>
      <c r="E569" s="143">
        <v>0</v>
      </c>
    </row>
    <row r="570" spans="3:5">
      <c r="C570" s="142" t="s">
        <v>308</v>
      </c>
      <c r="D570" s="143">
        <v>24467133</v>
      </c>
      <c r="E570" s="143">
        <v>0</v>
      </c>
    </row>
    <row r="571" spans="3:5">
      <c r="C571" s="142" t="s">
        <v>512</v>
      </c>
      <c r="D571" s="143">
        <v>24467133</v>
      </c>
      <c r="E571" s="143">
        <v>0</v>
      </c>
    </row>
    <row r="572" spans="3:5">
      <c r="C572" s="142" t="s">
        <v>309</v>
      </c>
      <c r="D572" s="143">
        <v>50000000</v>
      </c>
      <c r="E572" s="143">
        <v>0</v>
      </c>
    </row>
    <row r="573" spans="3:5">
      <c r="C573" s="142" t="s">
        <v>513</v>
      </c>
      <c r="D573" s="143">
        <v>50000000</v>
      </c>
      <c r="E573" s="143">
        <v>0</v>
      </c>
    </row>
    <row r="574" spans="3:5">
      <c r="C574" s="142" t="s">
        <v>1845</v>
      </c>
      <c r="D574" s="143">
        <v>38141743</v>
      </c>
      <c r="E574" s="143">
        <v>0</v>
      </c>
    </row>
    <row r="575" spans="3:5">
      <c r="C575" s="142" t="s">
        <v>1846</v>
      </c>
      <c r="D575" s="143">
        <v>33210573</v>
      </c>
      <c r="E575" s="143">
        <v>0</v>
      </c>
    </row>
    <row r="576" spans="3:5">
      <c r="C576" s="142" t="s">
        <v>2076</v>
      </c>
      <c r="D576" s="143">
        <v>4931170</v>
      </c>
      <c r="E576" s="143">
        <v>0</v>
      </c>
    </row>
    <row r="577" spans="3:5">
      <c r="C577" s="142" t="s">
        <v>1997</v>
      </c>
      <c r="D577" s="143">
        <v>31500968</v>
      </c>
      <c r="E577" s="143">
        <v>0</v>
      </c>
    </row>
    <row r="578" spans="3:5">
      <c r="C578" s="142" t="s">
        <v>1998</v>
      </c>
      <c r="D578" s="143">
        <v>31500968</v>
      </c>
      <c r="E578" s="143">
        <v>0</v>
      </c>
    </row>
    <row r="579" spans="3:5">
      <c r="C579" s="142" t="s">
        <v>1291</v>
      </c>
      <c r="D579" s="143">
        <v>2355166</v>
      </c>
      <c r="E579" s="143">
        <v>0</v>
      </c>
    </row>
    <row r="580" spans="3:5">
      <c r="C580" s="142" t="s">
        <v>1292</v>
      </c>
      <c r="D580" s="143">
        <v>2355166</v>
      </c>
      <c r="E580" s="143">
        <v>0</v>
      </c>
    </row>
    <row r="581" spans="3:5">
      <c r="C581" s="142" t="s">
        <v>2754</v>
      </c>
      <c r="D581" s="143">
        <v>5000000</v>
      </c>
      <c r="E581" s="143">
        <v>0</v>
      </c>
    </row>
    <row r="582" spans="3:5">
      <c r="C582" s="142" t="s">
        <v>2077</v>
      </c>
      <c r="D582" s="143">
        <v>5000000</v>
      </c>
      <c r="E582" s="143">
        <v>0</v>
      </c>
    </row>
    <row r="583" spans="3:5">
      <c r="C583" s="142" t="s">
        <v>1293</v>
      </c>
      <c r="D583" s="143">
        <v>8311329</v>
      </c>
      <c r="E583" s="143">
        <v>0</v>
      </c>
    </row>
    <row r="584" spans="3:5">
      <c r="C584" s="142" t="s">
        <v>1294</v>
      </c>
      <c r="D584" s="143">
        <v>8311329</v>
      </c>
      <c r="E584" s="143">
        <v>0</v>
      </c>
    </row>
    <row r="585" spans="3:5">
      <c r="C585" s="142" t="s">
        <v>1295</v>
      </c>
      <c r="D585" s="143">
        <v>4224748</v>
      </c>
      <c r="E585" s="143">
        <v>0</v>
      </c>
    </row>
    <row r="586" spans="3:5">
      <c r="C586" s="142" t="s">
        <v>1296</v>
      </c>
      <c r="D586" s="143">
        <v>4224748</v>
      </c>
      <c r="E586" s="143">
        <v>0</v>
      </c>
    </row>
    <row r="587" spans="3:5">
      <c r="C587" s="142" t="s">
        <v>1949</v>
      </c>
      <c r="D587" s="143">
        <v>8311369</v>
      </c>
      <c r="E587" s="143">
        <v>0</v>
      </c>
    </row>
    <row r="588" spans="3:5">
      <c r="C588" s="142" t="s">
        <v>1297</v>
      </c>
      <c r="D588" s="143">
        <v>8311369</v>
      </c>
      <c r="E588" s="143">
        <v>0</v>
      </c>
    </row>
    <row r="589" spans="3:5">
      <c r="C589" s="142" t="s">
        <v>1298</v>
      </c>
      <c r="D589" s="143">
        <v>3026487</v>
      </c>
      <c r="E589" s="143">
        <v>0</v>
      </c>
    </row>
    <row r="590" spans="3:5">
      <c r="C590" s="142" t="s">
        <v>1299</v>
      </c>
      <c r="D590" s="143">
        <v>3026487</v>
      </c>
      <c r="E590" s="143">
        <v>0</v>
      </c>
    </row>
    <row r="591" spans="3:5">
      <c r="C591" s="142" t="s">
        <v>1300</v>
      </c>
      <c r="D591" s="143">
        <v>3026487</v>
      </c>
      <c r="E591" s="143">
        <v>0</v>
      </c>
    </row>
    <row r="592" spans="3:5">
      <c r="C592" s="142" t="s">
        <v>1301</v>
      </c>
      <c r="D592" s="143">
        <v>3026487</v>
      </c>
      <c r="E592" s="143">
        <v>0</v>
      </c>
    </row>
    <row r="593" spans="3:5">
      <c r="C593" s="142" t="s">
        <v>2753</v>
      </c>
      <c r="D593" s="143">
        <v>3448179</v>
      </c>
      <c r="E593" s="143">
        <v>0</v>
      </c>
    </row>
    <row r="594" spans="3:5">
      <c r="C594" s="142" t="s">
        <v>1302</v>
      </c>
      <c r="D594" s="143">
        <v>3448179</v>
      </c>
      <c r="E594" s="143">
        <v>0</v>
      </c>
    </row>
    <row r="595" spans="3:5">
      <c r="C595" s="142" t="s">
        <v>310</v>
      </c>
      <c r="D595" s="143">
        <v>27191764</v>
      </c>
      <c r="E595" s="143">
        <v>0</v>
      </c>
    </row>
    <row r="596" spans="3:5">
      <c r="C596" s="142" t="s">
        <v>514</v>
      </c>
      <c r="D596" s="143">
        <v>27191764</v>
      </c>
      <c r="E596" s="143">
        <v>0</v>
      </c>
    </row>
    <row r="597" spans="3:5">
      <c r="C597" s="142" t="s">
        <v>1303</v>
      </c>
      <c r="D597" s="143">
        <v>5879038</v>
      </c>
      <c r="E597" s="143">
        <v>0</v>
      </c>
    </row>
    <row r="598" spans="3:5">
      <c r="C598" s="142" t="s">
        <v>1304</v>
      </c>
      <c r="D598" s="143">
        <v>5879038</v>
      </c>
      <c r="E598" s="143">
        <v>0</v>
      </c>
    </row>
    <row r="599" spans="3:5">
      <c r="C599" s="142" t="s">
        <v>2752</v>
      </c>
      <c r="D599" s="143">
        <v>5879038</v>
      </c>
      <c r="E599" s="143">
        <v>0</v>
      </c>
    </row>
    <row r="600" spans="3:5">
      <c r="C600" s="142" t="s">
        <v>1305</v>
      </c>
      <c r="D600" s="143">
        <v>5879038</v>
      </c>
      <c r="E600" s="143">
        <v>0</v>
      </c>
    </row>
    <row r="601" spans="3:5">
      <c r="C601" s="142" t="s">
        <v>710</v>
      </c>
      <c r="D601" s="143">
        <v>42655051</v>
      </c>
      <c r="E601" s="143">
        <v>0</v>
      </c>
    </row>
    <row r="602" spans="3:5">
      <c r="C602" s="142" t="s">
        <v>711</v>
      </c>
      <c r="D602" s="143">
        <v>42655051</v>
      </c>
      <c r="E602" s="143">
        <v>0</v>
      </c>
    </row>
    <row r="603" spans="3:5">
      <c r="C603" s="142" t="s">
        <v>1950</v>
      </c>
      <c r="D603" s="143">
        <v>8722081</v>
      </c>
      <c r="E603" s="143">
        <v>0</v>
      </c>
    </row>
    <row r="604" spans="3:5">
      <c r="C604" s="142" t="s">
        <v>1306</v>
      </c>
      <c r="D604" s="143">
        <v>8722081</v>
      </c>
      <c r="E604" s="143">
        <v>0</v>
      </c>
    </row>
    <row r="605" spans="3:5">
      <c r="C605" s="142" t="s">
        <v>1307</v>
      </c>
      <c r="D605" s="143">
        <v>3448179</v>
      </c>
      <c r="E605" s="143">
        <v>0</v>
      </c>
    </row>
    <row r="606" spans="3:5">
      <c r="C606" s="142" t="s">
        <v>1308</v>
      </c>
      <c r="D606" s="143">
        <v>3448179</v>
      </c>
      <c r="E606" s="143">
        <v>0</v>
      </c>
    </row>
    <row r="607" spans="3:5">
      <c r="C607" s="142" t="s">
        <v>2751</v>
      </c>
      <c r="D607" s="143">
        <v>9542834</v>
      </c>
      <c r="E607" s="143">
        <v>0</v>
      </c>
    </row>
    <row r="608" spans="3:5">
      <c r="C608" s="142" t="s">
        <v>2078</v>
      </c>
      <c r="D608" s="143">
        <v>9542834</v>
      </c>
      <c r="E608" s="143">
        <v>0</v>
      </c>
    </row>
    <row r="609" spans="3:5">
      <c r="C609" s="142" t="s">
        <v>1309</v>
      </c>
      <c r="D609" s="143">
        <v>4550604</v>
      </c>
      <c r="E609" s="143">
        <v>0</v>
      </c>
    </row>
    <row r="610" spans="3:5">
      <c r="C610" s="142" t="s">
        <v>1310</v>
      </c>
      <c r="D610" s="143">
        <v>4550604</v>
      </c>
      <c r="E610" s="143">
        <v>0</v>
      </c>
    </row>
    <row r="611" spans="3:5">
      <c r="C611" s="142" t="s">
        <v>712</v>
      </c>
      <c r="D611" s="143">
        <v>20000000</v>
      </c>
      <c r="E611" s="143">
        <v>0</v>
      </c>
    </row>
    <row r="612" spans="3:5">
      <c r="C612" s="142" t="s">
        <v>713</v>
      </c>
      <c r="D612" s="143">
        <v>20000000</v>
      </c>
      <c r="E612" s="143">
        <v>0</v>
      </c>
    </row>
    <row r="613" spans="3:5">
      <c r="C613" s="142" t="s">
        <v>1311</v>
      </c>
      <c r="D613" s="143">
        <v>13139317</v>
      </c>
      <c r="E613" s="143">
        <v>0</v>
      </c>
    </row>
    <row r="614" spans="3:5">
      <c r="C614" s="142" t="s">
        <v>1312</v>
      </c>
      <c r="D614" s="143">
        <v>13139317</v>
      </c>
      <c r="E614" s="143">
        <v>0</v>
      </c>
    </row>
    <row r="615" spans="3:5">
      <c r="C615" s="142" t="s">
        <v>2750</v>
      </c>
      <c r="D615" s="143">
        <v>40000000</v>
      </c>
      <c r="E615" s="143">
        <v>0</v>
      </c>
    </row>
    <row r="616" spans="3:5">
      <c r="C616" s="142" t="s">
        <v>1847</v>
      </c>
      <c r="D616" s="143">
        <v>40000000</v>
      </c>
      <c r="E616" s="143">
        <v>0</v>
      </c>
    </row>
    <row r="617" spans="3:5">
      <c r="C617" s="142" t="s">
        <v>2749</v>
      </c>
      <c r="D617" s="143">
        <v>30000000</v>
      </c>
      <c r="E617" s="143">
        <v>0</v>
      </c>
    </row>
    <row r="618" spans="3:5">
      <c r="C618" s="142" t="s">
        <v>1844</v>
      </c>
      <c r="D618" s="143">
        <v>30000000</v>
      </c>
      <c r="E618" s="143">
        <v>0</v>
      </c>
    </row>
    <row r="619" spans="3:5">
      <c r="C619" s="142" t="s">
        <v>1313</v>
      </c>
      <c r="D619" s="143">
        <v>7286083</v>
      </c>
      <c r="E619" s="143">
        <v>0</v>
      </c>
    </row>
    <row r="620" spans="3:5">
      <c r="C620" s="142" t="s">
        <v>1314</v>
      </c>
      <c r="D620" s="143">
        <v>7286083</v>
      </c>
      <c r="E620" s="143">
        <v>0</v>
      </c>
    </row>
    <row r="621" spans="3:5">
      <c r="C621" s="142" t="s">
        <v>2748</v>
      </c>
      <c r="D621" s="143">
        <v>6021071</v>
      </c>
      <c r="E621" s="143">
        <v>0</v>
      </c>
    </row>
    <row r="622" spans="3:5">
      <c r="C622" s="142" t="s">
        <v>1315</v>
      </c>
      <c r="D622" s="143">
        <v>6021071</v>
      </c>
      <c r="E622" s="143">
        <v>0</v>
      </c>
    </row>
    <row r="623" spans="3:5">
      <c r="C623" s="142" t="s">
        <v>2968</v>
      </c>
      <c r="D623" s="143">
        <v>10000000</v>
      </c>
      <c r="E623" s="143">
        <v>0</v>
      </c>
    </row>
    <row r="624" spans="3:5">
      <c r="C624" s="142" t="s">
        <v>2079</v>
      </c>
      <c r="D624" s="143">
        <v>10000000</v>
      </c>
      <c r="E624" s="143">
        <v>0</v>
      </c>
    </row>
    <row r="625" spans="3:5">
      <c r="C625" s="142" t="s">
        <v>311</v>
      </c>
      <c r="D625" s="143">
        <v>15376092</v>
      </c>
      <c r="E625" s="143">
        <v>0</v>
      </c>
    </row>
    <row r="626" spans="3:5">
      <c r="C626" s="142" t="s">
        <v>515</v>
      </c>
      <c r="D626" s="143">
        <v>15376092</v>
      </c>
      <c r="E626" s="143">
        <v>0</v>
      </c>
    </row>
    <row r="627" spans="3:5">
      <c r="C627" s="142" t="s">
        <v>2747</v>
      </c>
      <c r="D627" s="143">
        <v>5103175</v>
      </c>
      <c r="E627" s="143">
        <v>0</v>
      </c>
    </row>
    <row r="628" spans="3:5">
      <c r="C628" s="142" t="s">
        <v>1316</v>
      </c>
      <c r="D628" s="143">
        <v>5103175</v>
      </c>
      <c r="E628" s="143">
        <v>0</v>
      </c>
    </row>
    <row r="629" spans="3:5">
      <c r="C629" s="142" t="s">
        <v>2746</v>
      </c>
      <c r="D629" s="143">
        <v>75940047</v>
      </c>
      <c r="E629" s="143">
        <v>0</v>
      </c>
    </row>
    <row r="630" spans="3:5">
      <c r="C630" s="142" t="s">
        <v>2080</v>
      </c>
      <c r="D630" s="143">
        <v>75940047</v>
      </c>
      <c r="E630" s="143">
        <v>0</v>
      </c>
    </row>
    <row r="631" spans="3:5">
      <c r="C631" s="142" t="s">
        <v>1317</v>
      </c>
      <c r="D631" s="143">
        <v>7330508</v>
      </c>
      <c r="E631" s="143">
        <v>0</v>
      </c>
    </row>
    <row r="632" spans="3:5">
      <c r="C632" s="142" t="s">
        <v>1318</v>
      </c>
      <c r="D632" s="143">
        <v>7330508</v>
      </c>
      <c r="E632" s="143">
        <v>0</v>
      </c>
    </row>
    <row r="633" spans="3:5">
      <c r="C633" s="142" t="s">
        <v>1319</v>
      </c>
      <c r="D633" s="143">
        <v>7330508</v>
      </c>
      <c r="E633" s="143">
        <v>0</v>
      </c>
    </row>
    <row r="634" spans="3:5">
      <c r="C634" s="142" t="s">
        <v>1320</v>
      </c>
      <c r="D634" s="143">
        <v>7330508</v>
      </c>
      <c r="E634" s="143">
        <v>0</v>
      </c>
    </row>
    <row r="635" spans="3:5">
      <c r="C635" s="142" t="s">
        <v>1321</v>
      </c>
      <c r="D635" s="143">
        <v>761695</v>
      </c>
      <c r="E635" s="143">
        <v>0</v>
      </c>
    </row>
    <row r="636" spans="3:5">
      <c r="C636" s="142" t="s">
        <v>1322</v>
      </c>
      <c r="D636" s="143">
        <v>761695</v>
      </c>
      <c r="E636" s="143">
        <v>0</v>
      </c>
    </row>
    <row r="637" spans="3:5">
      <c r="C637" s="142" t="s">
        <v>1323</v>
      </c>
      <c r="D637" s="143">
        <v>761695</v>
      </c>
      <c r="E637" s="143">
        <v>0</v>
      </c>
    </row>
    <row r="638" spans="3:5">
      <c r="C638" s="142" t="s">
        <v>1324</v>
      </c>
      <c r="D638" s="143">
        <v>761695</v>
      </c>
      <c r="E638" s="143">
        <v>0</v>
      </c>
    </row>
    <row r="639" spans="3:5">
      <c r="C639" s="142" t="s">
        <v>1951</v>
      </c>
      <c r="D639" s="143">
        <v>1384399</v>
      </c>
      <c r="E639" s="143">
        <v>0</v>
      </c>
    </row>
    <row r="640" spans="3:5">
      <c r="C640" s="142" t="s">
        <v>1325</v>
      </c>
      <c r="D640" s="143">
        <v>1384399</v>
      </c>
      <c r="E640" s="143">
        <v>0</v>
      </c>
    </row>
    <row r="641" spans="3:5">
      <c r="C641" s="142" t="s">
        <v>1326</v>
      </c>
      <c r="D641" s="143">
        <v>761695</v>
      </c>
      <c r="E641" s="143">
        <v>0</v>
      </c>
    </row>
    <row r="642" spans="3:5">
      <c r="C642" s="142" t="s">
        <v>1327</v>
      </c>
      <c r="D642" s="143">
        <v>761695</v>
      </c>
      <c r="E642" s="143">
        <v>0</v>
      </c>
    </row>
    <row r="643" spans="3:5">
      <c r="C643" s="142" t="s">
        <v>1328</v>
      </c>
      <c r="D643" s="143">
        <v>7233108</v>
      </c>
      <c r="E643" s="143">
        <v>0</v>
      </c>
    </row>
    <row r="644" spans="3:5">
      <c r="C644" s="142" t="s">
        <v>1329</v>
      </c>
      <c r="D644" s="143">
        <v>7233108</v>
      </c>
      <c r="E644" s="143">
        <v>0</v>
      </c>
    </row>
    <row r="645" spans="3:5">
      <c r="C645" s="142" t="s">
        <v>2745</v>
      </c>
      <c r="D645" s="143">
        <v>12167387</v>
      </c>
      <c r="E645" s="143">
        <v>0</v>
      </c>
    </row>
    <row r="646" spans="3:5">
      <c r="C646" s="142" t="s">
        <v>1330</v>
      </c>
      <c r="D646" s="143">
        <v>12167387</v>
      </c>
      <c r="E646" s="143">
        <v>0</v>
      </c>
    </row>
    <row r="647" spans="3:5">
      <c r="C647" s="142" t="s">
        <v>2969</v>
      </c>
      <c r="D647" s="143">
        <v>10000000</v>
      </c>
      <c r="E647" s="143">
        <v>0</v>
      </c>
    </row>
    <row r="648" spans="3:5">
      <c r="C648" s="142" t="s">
        <v>2081</v>
      </c>
      <c r="D648" s="143">
        <v>10000000</v>
      </c>
      <c r="E648" s="143">
        <v>0</v>
      </c>
    </row>
    <row r="649" spans="3:5">
      <c r="C649" s="142" t="s">
        <v>312</v>
      </c>
      <c r="D649" s="143">
        <v>53185650</v>
      </c>
      <c r="E649" s="143">
        <v>1300000</v>
      </c>
    </row>
    <row r="650" spans="3:5">
      <c r="C650" s="142" t="s">
        <v>516</v>
      </c>
      <c r="D650" s="143">
        <v>53185650</v>
      </c>
      <c r="E650" s="143">
        <v>1300000</v>
      </c>
    </row>
    <row r="651" spans="3:5">
      <c r="C651" s="142" t="s">
        <v>1331</v>
      </c>
      <c r="D651" s="143">
        <v>12167387</v>
      </c>
      <c r="E651" s="143">
        <v>0</v>
      </c>
    </row>
    <row r="652" spans="3:5">
      <c r="C652" s="142" t="s">
        <v>1332</v>
      </c>
      <c r="D652" s="143">
        <v>12167387</v>
      </c>
      <c r="E652" s="143">
        <v>0</v>
      </c>
    </row>
    <row r="653" spans="3:5">
      <c r="C653" s="142" t="s">
        <v>1333</v>
      </c>
      <c r="D653" s="143">
        <v>12167387</v>
      </c>
      <c r="E653" s="143">
        <v>0</v>
      </c>
    </row>
    <row r="654" spans="3:5">
      <c r="C654" s="142" t="s">
        <v>1334</v>
      </c>
      <c r="D654" s="143">
        <v>12167387</v>
      </c>
      <c r="E654" s="143">
        <v>0</v>
      </c>
    </row>
    <row r="655" spans="3:5">
      <c r="C655" s="142" t="s">
        <v>1335</v>
      </c>
      <c r="D655" s="143">
        <v>5098639</v>
      </c>
      <c r="E655" s="143">
        <v>0</v>
      </c>
    </row>
    <row r="656" spans="3:5">
      <c r="C656" s="142" t="s">
        <v>1336</v>
      </c>
      <c r="D656" s="143">
        <v>5098639</v>
      </c>
      <c r="E656" s="143">
        <v>0</v>
      </c>
    </row>
    <row r="657" spans="3:5">
      <c r="C657" s="142" t="s">
        <v>2744</v>
      </c>
      <c r="D657" s="143">
        <v>20929582</v>
      </c>
      <c r="E657" s="143">
        <v>0</v>
      </c>
    </row>
    <row r="658" spans="3:5">
      <c r="C658" s="142" t="s">
        <v>2082</v>
      </c>
      <c r="D658" s="143">
        <v>20929582</v>
      </c>
      <c r="E658" s="143">
        <v>0</v>
      </c>
    </row>
    <row r="659" spans="3:5">
      <c r="C659" s="142" t="s">
        <v>1337</v>
      </c>
      <c r="D659" s="143">
        <v>5098639</v>
      </c>
      <c r="E659" s="143">
        <v>0</v>
      </c>
    </row>
    <row r="660" spans="3:5">
      <c r="C660" s="142" t="s">
        <v>1338</v>
      </c>
      <c r="D660" s="143">
        <v>5098639</v>
      </c>
      <c r="E660" s="143">
        <v>0</v>
      </c>
    </row>
    <row r="661" spans="3:5">
      <c r="C661" s="142" t="s">
        <v>1339</v>
      </c>
      <c r="D661" s="143">
        <v>5098639</v>
      </c>
      <c r="E661" s="143">
        <v>0</v>
      </c>
    </row>
    <row r="662" spans="3:5">
      <c r="C662" s="142" t="s">
        <v>1340</v>
      </c>
      <c r="D662" s="143">
        <v>5098639</v>
      </c>
      <c r="E662" s="143">
        <v>0</v>
      </c>
    </row>
    <row r="663" spans="3:5">
      <c r="C663" s="142" t="s">
        <v>313</v>
      </c>
      <c r="D663" s="143">
        <v>361715383</v>
      </c>
      <c r="E663" s="143">
        <v>121593258.72999999</v>
      </c>
    </row>
    <row r="664" spans="3:5">
      <c r="C664" s="142" t="s">
        <v>517</v>
      </c>
      <c r="D664" s="143">
        <v>361715383</v>
      </c>
      <c r="E664" s="143">
        <v>121593258.72999999</v>
      </c>
    </row>
    <row r="665" spans="3:5">
      <c r="C665" s="142" t="s">
        <v>2085</v>
      </c>
      <c r="D665" s="143">
        <v>8572349</v>
      </c>
      <c r="E665" s="143">
        <v>0</v>
      </c>
    </row>
    <row r="666" spans="3:5">
      <c r="C666" s="142" t="s">
        <v>2086</v>
      </c>
      <c r="D666" s="143">
        <v>8572349</v>
      </c>
      <c r="E666" s="143">
        <v>0</v>
      </c>
    </row>
    <row r="667" spans="3:5">
      <c r="C667" s="142" t="s">
        <v>1999</v>
      </c>
      <c r="D667" s="143">
        <v>45982468</v>
      </c>
      <c r="E667" s="143">
        <v>0</v>
      </c>
    </row>
    <row r="668" spans="3:5">
      <c r="C668" s="142" t="s">
        <v>2000</v>
      </c>
      <c r="D668" s="143">
        <v>45982468</v>
      </c>
      <c r="E668" s="143">
        <v>0</v>
      </c>
    </row>
    <row r="669" spans="3:5">
      <c r="C669" s="142" t="s">
        <v>1848</v>
      </c>
      <c r="D669" s="143">
        <v>41691694</v>
      </c>
      <c r="E669" s="143">
        <v>0</v>
      </c>
    </row>
    <row r="670" spans="3:5">
      <c r="C670" s="142" t="s">
        <v>1849</v>
      </c>
      <c r="D670" s="143">
        <v>41691694</v>
      </c>
      <c r="E670" s="143">
        <v>0</v>
      </c>
    </row>
    <row r="671" spans="3:5">
      <c r="C671" s="142" t="s">
        <v>2743</v>
      </c>
      <c r="D671" s="143">
        <v>4120000</v>
      </c>
      <c r="E671" s="143">
        <v>0</v>
      </c>
    </row>
    <row r="672" spans="3:5">
      <c r="C672" s="142" t="s">
        <v>2427</v>
      </c>
      <c r="D672" s="143">
        <v>4120000</v>
      </c>
      <c r="E672" s="143">
        <v>0</v>
      </c>
    </row>
    <row r="673" spans="3:5">
      <c r="C673" s="142" t="s">
        <v>1850</v>
      </c>
      <c r="D673" s="143">
        <v>105141182</v>
      </c>
      <c r="E673" s="143">
        <v>0</v>
      </c>
    </row>
    <row r="674" spans="3:5">
      <c r="C674" s="142" t="s">
        <v>1851</v>
      </c>
      <c r="D674" s="143">
        <v>105141182</v>
      </c>
      <c r="E674" s="143">
        <v>0</v>
      </c>
    </row>
    <row r="675" spans="3:5">
      <c r="C675" s="142" t="s">
        <v>2087</v>
      </c>
      <c r="D675" s="143">
        <v>1000000</v>
      </c>
      <c r="E675" s="143">
        <v>0</v>
      </c>
    </row>
    <row r="676" spans="3:5">
      <c r="C676" s="142" t="s">
        <v>2088</v>
      </c>
      <c r="D676" s="143">
        <v>1000000</v>
      </c>
      <c r="E676" s="143">
        <v>0</v>
      </c>
    </row>
    <row r="677" spans="3:5">
      <c r="C677" s="142" t="s">
        <v>314</v>
      </c>
      <c r="D677" s="143">
        <v>40000000</v>
      </c>
      <c r="E677" s="143">
        <v>35177341.609999999</v>
      </c>
    </row>
    <row r="678" spans="3:5">
      <c r="C678" s="142" t="s">
        <v>518</v>
      </c>
      <c r="D678" s="143">
        <v>40000000</v>
      </c>
      <c r="E678" s="143">
        <v>35177341.609999999</v>
      </c>
    </row>
    <row r="679" spans="3:5">
      <c r="C679" s="142" t="s">
        <v>2883</v>
      </c>
      <c r="D679" s="143">
        <v>58295592</v>
      </c>
      <c r="E679" s="143">
        <v>0</v>
      </c>
    </row>
    <row r="680" spans="3:5">
      <c r="C680" s="142" t="s">
        <v>2882</v>
      </c>
      <c r="D680" s="143">
        <v>58295592</v>
      </c>
      <c r="E680" s="143">
        <v>0</v>
      </c>
    </row>
    <row r="681" spans="3:5">
      <c r="C681" s="142" t="s">
        <v>2272</v>
      </c>
      <c r="D681" s="143">
        <v>30074683</v>
      </c>
      <c r="E681" s="143">
        <v>0</v>
      </c>
    </row>
    <row r="682" spans="3:5">
      <c r="C682" s="142" t="s">
        <v>2273</v>
      </c>
      <c r="D682" s="143">
        <v>30074683</v>
      </c>
      <c r="E682" s="143">
        <v>0</v>
      </c>
    </row>
    <row r="683" spans="3:5">
      <c r="C683" s="142" t="s">
        <v>2970</v>
      </c>
      <c r="D683" s="143">
        <v>33000000</v>
      </c>
      <c r="E683" s="143">
        <v>0</v>
      </c>
    </row>
    <row r="684" spans="3:5">
      <c r="C684" s="142" t="s">
        <v>2881</v>
      </c>
      <c r="D684" s="143">
        <v>33000000</v>
      </c>
      <c r="E684" s="143">
        <v>0</v>
      </c>
    </row>
    <row r="685" spans="3:5">
      <c r="C685" s="142" t="s">
        <v>2971</v>
      </c>
      <c r="D685" s="143">
        <v>129753211</v>
      </c>
      <c r="E685" s="143">
        <v>0</v>
      </c>
    </row>
    <row r="686" spans="3:5">
      <c r="C686" s="142" t="s">
        <v>2972</v>
      </c>
      <c r="D686" s="143">
        <v>129753211</v>
      </c>
      <c r="E686" s="143">
        <v>0</v>
      </c>
    </row>
    <row r="687" spans="3:5">
      <c r="C687" s="142" t="s">
        <v>759</v>
      </c>
      <c r="D687" s="143">
        <v>83185651</v>
      </c>
      <c r="E687" s="143">
        <v>9518636.9499999993</v>
      </c>
    </row>
    <row r="688" spans="3:5">
      <c r="C688" s="142" t="s">
        <v>760</v>
      </c>
      <c r="D688" s="143">
        <v>83185651</v>
      </c>
      <c r="E688" s="143">
        <v>9518636.9499999993</v>
      </c>
    </row>
    <row r="689" spans="3:5">
      <c r="C689" s="144" t="s">
        <v>253</v>
      </c>
      <c r="D689" s="145">
        <v>98434809</v>
      </c>
      <c r="E689" s="145">
        <v>0</v>
      </c>
    </row>
    <row r="690" spans="3:5">
      <c r="C690" s="142" t="s">
        <v>2973</v>
      </c>
      <c r="D690" s="143">
        <v>3922442</v>
      </c>
      <c r="E690" s="143">
        <v>0</v>
      </c>
    </row>
    <row r="691" spans="3:5">
      <c r="C691" s="142" t="s">
        <v>2974</v>
      </c>
      <c r="D691" s="143">
        <v>3922442</v>
      </c>
      <c r="E691" s="143">
        <v>0</v>
      </c>
    </row>
    <row r="692" spans="3:5">
      <c r="C692" s="142" t="s">
        <v>1799</v>
      </c>
      <c r="D692" s="143">
        <v>355985</v>
      </c>
      <c r="E692" s="143">
        <v>0</v>
      </c>
    </row>
    <row r="693" spans="3:5">
      <c r="C693" s="142" t="s">
        <v>1800</v>
      </c>
      <c r="D693" s="143">
        <v>355985</v>
      </c>
      <c r="E693" s="143">
        <v>0</v>
      </c>
    </row>
    <row r="694" spans="3:5">
      <c r="C694" s="142" t="s">
        <v>2975</v>
      </c>
      <c r="D694" s="143">
        <v>5000000</v>
      </c>
      <c r="E694" s="143">
        <v>0</v>
      </c>
    </row>
    <row r="695" spans="3:5">
      <c r="C695" s="142" t="s">
        <v>2884</v>
      </c>
      <c r="D695" s="143">
        <v>5000000</v>
      </c>
      <c r="E695" s="143">
        <v>0</v>
      </c>
    </row>
    <row r="696" spans="3:5">
      <c r="C696" s="142" t="s">
        <v>2083</v>
      </c>
      <c r="D696" s="143">
        <v>43156382</v>
      </c>
      <c r="E696" s="143">
        <v>0</v>
      </c>
    </row>
    <row r="697" spans="3:5">
      <c r="C697" s="142" t="s">
        <v>2084</v>
      </c>
      <c r="D697" s="143">
        <v>43156382</v>
      </c>
      <c r="E697" s="143">
        <v>0</v>
      </c>
    </row>
    <row r="698" spans="3:5">
      <c r="C698" s="142" t="s">
        <v>1999</v>
      </c>
      <c r="D698" s="143">
        <v>45000000</v>
      </c>
      <c r="E698" s="143">
        <v>0</v>
      </c>
    </row>
    <row r="699" spans="3:5">
      <c r="C699" s="142" t="s">
        <v>2395</v>
      </c>
      <c r="D699" s="143">
        <v>45000000</v>
      </c>
      <c r="E699" s="143">
        <v>0</v>
      </c>
    </row>
    <row r="700" spans="3:5">
      <c r="C700" s="142" t="s">
        <v>2971</v>
      </c>
      <c r="D700" s="143">
        <v>1000000</v>
      </c>
      <c r="E700" s="143">
        <v>0</v>
      </c>
    </row>
    <row r="701" spans="3:5">
      <c r="C701" s="142" t="s">
        <v>2089</v>
      </c>
      <c r="D701" s="143">
        <v>1000000</v>
      </c>
      <c r="E701" s="143">
        <v>0</v>
      </c>
    </row>
    <row r="702" spans="3:5">
      <c r="C702" s="144" t="s">
        <v>254</v>
      </c>
      <c r="D702" s="145">
        <v>237320066</v>
      </c>
      <c r="E702" s="145">
        <v>0</v>
      </c>
    </row>
    <row r="703" spans="3:5">
      <c r="C703" s="142" t="s">
        <v>2742</v>
      </c>
      <c r="D703" s="143">
        <v>237320066</v>
      </c>
      <c r="E703" s="143">
        <v>0</v>
      </c>
    </row>
    <row r="704" spans="3:5">
      <c r="C704" s="142" t="s">
        <v>511</v>
      </c>
      <c r="D704" s="143">
        <v>237320066</v>
      </c>
      <c r="E704" s="143">
        <v>0</v>
      </c>
    </row>
    <row r="705" spans="3:5">
      <c r="C705" s="144" t="s">
        <v>255</v>
      </c>
      <c r="D705" s="145">
        <v>145977140</v>
      </c>
      <c r="E705" s="145">
        <v>0</v>
      </c>
    </row>
    <row r="706" spans="3:5">
      <c r="C706" s="142" t="s">
        <v>307</v>
      </c>
      <c r="D706" s="143">
        <v>79372140</v>
      </c>
      <c r="E706" s="143">
        <v>0</v>
      </c>
    </row>
    <row r="707" spans="3:5">
      <c r="C707" s="142" t="s">
        <v>510</v>
      </c>
      <c r="D707" s="143">
        <v>79372140</v>
      </c>
      <c r="E707" s="143">
        <v>0</v>
      </c>
    </row>
    <row r="708" spans="3:5">
      <c r="C708" s="142" t="s">
        <v>2742</v>
      </c>
      <c r="D708" s="143">
        <v>66605000</v>
      </c>
      <c r="E708" s="143">
        <v>0</v>
      </c>
    </row>
    <row r="709" spans="3:5">
      <c r="C709" s="142" t="s">
        <v>511</v>
      </c>
      <c r="D709" s="143">
        <v>66605000</v>
      </c>
      <c r="E709" s="143">
        <v>0</v>
      </c>
    </row>
    <row r="710" spans="3:5">
      <c r="C710" s="142" t="s">
        <v>315</v>
      </c>
      <c r="D710" s="143">
        <v>542758310</v>
      </c>
      <c r="E710" s="143">
        <v>10412788.780000001</v>
      </c>
    </row>
    <row r="711" spans="3:5">
      <c r="C711" s="144" t="s">
        <v>251</v>
      </c>
      <c r="D711" s="145">
        <v>522690848</v>
      </c>
      <c r="E711" s="145">
        <v>10412788.780000001</v>
      </c>
    </row>
    <row r="712" spans="3:5">
      <c r="C712" s="142" t="s">
        <v>1952</v>
      </c>
      <c r="D712" s="143">
        <v>35501007</v>
      </c>
      <c r="E712" s="143">
        <v>0</v>
      </c>
    </row>
    <row r="713" spans="3:5">
      <c r="C713" s="142" t="s">
        <v>1852</v>
      </c>
      <c r="D713" s="143">
        <v>35501007</v>
      </c>
      <c r="E713" s="143">
        <v>0</v>
      </c>
    </row>
    <row r="714" spans="3:5">
      <c r="C714" s="142" t="s">
        <v>2741</v>
      </c>
      <c r="D714" s="143">
        <v>24367708</v>
      </c>
      <c r="E714" s="143">
        <v>0</v>
      </c>
    </row>
    <row r="715" spans="3:5">
      <c r="C715" s="142" t="s">
        <v>2332</v>
      </c>
      <c r="D715" s="143">
        <v>24367708</v>
      </c>
      <c r="E715" s="143">
        <v>0</v>
      </c>
    </row>
    <row r="716" spans="3:5">
      <c r="C716" s="142" t="s">
        <v>2740</v>
      </c>
      <c r="D716" s="143">
        <v>37821946</v>
      </c>
      <c r="E716" s="143">
        <v>0</v>
      </c>
    </row>
    <row r="717" spans="3:5">
      <c r="C717" s="142" t="s">
        <v>1853</v>
      </c>
      <c r="D717" s="143">
        <v>37821946</v>
      </c>
      <c r="E717" s="143">
        <v>0</v>
      </c>
    </row>
    <row r="718" spans="3:5">
      <c r="C718" s="142" t="s">
        <v>862</v>
      </c>
      <c r="D718" s="143">
        <v>7036873</v>
      </c>
      <c r="E718" s="143">
        <v>0</v>
      </c>
    </row>
    <row r="719" spans="3:5">
      <c r="C719" s="142" t="s">
        <v>863</v>
      </c>
      <c r="D719" s="143">
        <v>7036873</v>
      </c>
      <c r="E719" s="143">
        <v>0</v>
      </c>
    </row>
    <row r="720" spans="3:5">
      <c r="C720" s="142" t="s">
        <v>864</v>
      </c>
      <c r="D720" s="143">
        <v>2400521</v>
      </c>
      <c r="E720" s="143">
        <v>0</v>
      </c>
    </row>
    <row r="721" spans="3:5">
      <c r="C721" s="142" t="s">
        <v>865</v>
      </c>
      <c r="D721" s="143">
        <v>2400521</v>
      </c>
      <c r="E721" s="143">
        <v>0</v>
      </c>
    </row>
    <row r="722" spans="3:5">
      <c r="C722" s="142" t="s">
        <v>1029</v>
      </c>
      <c r="D722" s="143">
        <v>2200407</v>
      </c>
      <c r="E722" s="143">
        <v>0</v>
      </c>
    </row>
    <row r="723" spans="3:5">
      <c r="C723" s="142" t="s">
        <v>1030</v>
      </c>
      <c r="D723" s="143">
        <v>2200407</v>
      </c>
      <c r="E723" s="143">
        <v>0</v>
      </c>
    </row>
    <row r="724" spans="3:5">
      <c r="C724" s="142" t="s">
        <v>1031</v>
      </c>
      <c r="D724" s="143">
        <v>5848496</v>
      </c>
      <c r="E724" s="143">
        <v>0</v>
      </c>
    </row>
    <row r="725" spans="3:5">
      <c r="C725" s="142" t="s">
        <v>1032</v>
      </c>
      <c r="D725" s="143">
        <v>5848496</v>
      </c>
      <c r="E725" s="143">
        <v>0</v>
      </c>
    </row>
    <row r="726" spans="3:5">
      <c r="C726" s="142" t="s">
        <v>316</v>
      </c>
      <c r="D726" s="143">
        <v>57660333</v>
      </c>
      <c r="E726" s="143">
        <v>0</v>
      </c>
    </row>
    <row r="727" spans="3:5">
      <c r="C727" s="142" t="s">
        <v>519</v>
      </c>
      <c r="D727" s="143">
        <v>57660333</v>
      </c>
      <c r="E727" s="143">
        <v>0</v>
      </c>
    </row>
    <row r="728" spans="3:5">
      <c r="C728" s="142" t="s">
        <v>2411</v>
      </c>
      <c r="D728" s="143">
        <v>30000000</v>
      </c>
      <c r="E728" s="143">
        <v>0</v>
      </c>
    </row>
    <row r="729" spans="3:5">
      <c r="C729" s="142" t="s">
        <v>2410</v>
      </c>
      <c r="D729" s="143">
        <v>30000000</v>
      </c>
      <c r="E729" s="143">
        <v>0</v>
      </c>
    </row>
    <row r="730" spans="3:5">
      <c r="C730" s="142" t="s">
        <v>317</v>
      </c>
      <c r="D730" s="143">
        <v>55000000</v>
      </c>
      <c r="E730" s="143">
        <v>8419445.3900000006</v>
      </c>
    </row>
    <row r="731" spans="3:5">
      <c r="C731" s="142" t="s">
        <v>520</v>
      </c>
      <c r="D731" s="143">
        <v>55000000</v>
      </c>
      <c r="E731" s="143">
        <v>8419445.3900000006</v>
      </c>
    </row>
    <row r="732" spans="3:5">
      <c r="C732" s="142" t="s">
        <v>318</v>
      </c>
      <c r="D732" s="143">
        <v>2000000</v>
      </c>
      <c r="E732" s="143">
        <v>0</v>
      </c>
    </row>
    <row r="733" spans="3:5">
      <c r="C733" s="142" t="s">
        <v>521</v>
      </c>
      <c r="D733" s="143">
        <v>2000000</v>
      </c>
      <c r="E733" s="143">
        <v>0</v>
      </c>
    </row>
    <row r="734" spans="3:5">
      <c r="C734" s="142" t="s">
        <v>1080</v>
      </c>
      <c r="D734" s="143">
        <v>7331935</v>
      </c>
      <c r="E734" s="143">
        <v>0</v>
      </c>
    </row>
    <row r="735" spans="3:5">
      <c r="C735" s="142" t="s">
        <v>1081</v>
      </c>
      <c r="D735" s="143">
        <v>7331935</v>
      </c>
      <c r="E735" s="143">
        <v>0</v>
      </c>
    </row>
    <row r="736" spans="3:5">
      <c r="C736" s="142" t="s">
        <v>2806</v>
      </c>
      <c r="D736" s="143">
        <v>30000000</v>
      </c>
      <c r="E736" s="143">
        <v>0</v>
      </c>
    </row>
    <row r="737" spans="3:5">
      <c r="C737" s="142" t="s">
        <v>2805</v>
      </c>
      <c r="D737" s="143">
        <v>30000000</v>
      </c>
      <c r="E737" s="143">
        <v>0</v>
      </c>
    </row>
    <row r="738" spans="3:5">
      <c r="C738" s="142" t="s">
        <v>2001</v>
      </c>
      <c r="D738" s="143">
        <v>30581085</v>
      </c>
      <c r="E738" s="143">
        <v>0</v>
      </c>
    </row>
    <row r="739" spans="3:5">
      <c r="C739" s="142" t="s">
        <v>2002</v>
      </c>
      <c r="D739" s="143">
        <v>30581085</v>
      </c>
      <c r="E739" s="143">
        <v>0</v>
      </c>
    </row>
    <row r="740" spans="3:5">
      <c r="C740" s="142" t="s">
        <v>2003</v>
      </c>
      <c r="D740" s="143">
        <v>33147489</v>
      </c>
      <c r="E740" s="143">
        <v>0</v>
      </c>
    </row>
    <row r="741" spans="3:5">
      <c r="C741" s="142" t="s">
        <v>2004</v>
      </c>
      <c r="D741" s="143">
        <v>33147489</v>
      </c>
      <c r="E741" s="143">
        <v>0</v>
      </c>
    </row>
    <row r="742" spans="3:5">
      <c r="C742" s="142" t="s">
        <v>2005</v>
      </c>
      <c r="D742" s="143">
        <v>42313597</v>
      </c>
      <c r="E742" s="143">
        <v>0</v>
      </c>
    </row>
    <row r="743" spans="3:5">
      <c r="C743" s="142" t="s">
        <v>2006</v>
      </c>
      <c r="D743" s="143">
        <v>42313597</v>
      </c>
      <c r="E743" s="143">
        <v>0</v>
      </c>
    </row>
    <row r="744" spans="3:5">
      <c r="C744" s="142" t="s">
        <v>2739</v>
      </c>
      <c r="D744" s="143">
        <v>9114710</v>
      </c>
      <c r="E744" s="143">
        <v>1993343.39</v>
      </c>
    </row>
    <row r="745" spans="3:5">
      <c r="C745" s="142" t="s">
        <v>2090</v>
      </c>
      <c r="D745" s="143">
        <v>9114710</v>
      </c>
      <c r="E745" s="143">
        <v>1993343.39</v>
      </c>
    </row>
    <row r="746" spans="3:5">
      <c r="C746" s="142" t="s">
        <v>2091</v>
      </c>
      <c r="D746" s="143">
        <v>1388002</v>
      </c>
      <c r="E746" s="143">
        <v>0</v>
      </c>
    </row>
    <row r="747" spans="3:5">
      <c r="C747" s="142" t="s">
        <v>2092</v>
      </c>
      <c r="D747" s="143">
        <v>1388002</v>
      </c>
      <c r="E747" s="143">
        <v>0</v>
      </c>
    </row>
    <row r="748" spans="3:5">
      <c r="C748" s="142" t="s">
        <v>2492</v>
      </c>
      <c r="D748" s="143">
        <v>714679</v>
      </c>
      <c r="E748" s="143">
        <v>0</v>
      </c>
    </row>
    <row r="749" spans="3:5">
      <c r="C749" s="142" t="s">
        <v>2491</v>
      </c>
      <c r="D749" s="143">
        <v>714679</v>
      </c>
      <c r="E749" s="143">
        <v>0</v>
      </c>
    </row>
    <row r="750" spans="3:5">
      <c r="C750" s="142" t="s">
        <v>761</v>
      </c>
      <c r="D750" s="143">
        <v>83038632</v>
      </c>
      <c r="E750" s="143">
        <v>0</v>
      </c>
    </row>
    <row r="751" spans="3:5">
      <c r="C751" s="142" t="s">
        <v>762</v>
      </c>
      <c r="D751" s="143">
        <v>83038632</v>
      </c>
      <c r="E751" s="143">
        <v>0</v>
      </c>
    </row>
    <row r="752" spans="3:5">
      <c r="C752" s="142" t="s">
        <v>319</v>
      </c>
      <c r="D752" s="143">
        <v>25223428</v>
      </c>
      <c r="E752" s="143">
        <v>0</v>
      </c>
    </row>
    <row r="753" spans="3:5">
      <c r="C753" s="142" t="s">
        <v>522</v>
      </c>
      <c r="D753" s="143">
        <v>25223428</v>
      </c>
      <c r="E753" s="143">
        <v>0</v>
      </c>
    </row>
    <row r="754" spans="3:5">
      <c r="C754" s="144" t="s">
        <v>253</v>
      </c>
      <c r="D754" s="145">
        <v>20067462</v>
      </c>
      <c r="E754" s="145">
        <v>0</v>
      </c>
    </row>
    <row r="755" spans="3:5">
      <c r="C755" s="142" t="s">
        <v>2738</v>
      </c>
      <c r="D755" s="143">
        <v>67462</v>
      </c>
      <c r="E755" s="143">
        <v>0</v>
      </c>
    </row>
    <row r="756" spans="3:5">
      <c r="C756" s="142" t="s">
        <v>1801</v>
      </c>
      <c r="D756" s="143">
        <v>67462</v>
      </c>
      <c r="E756" s="143">
        <v>0</v>
      </c>
    </row>
    <row r="757" spans="3:5">
      <c r="C757" s="142" t="s">
        <v>319</v>
      </c>
      <c r="D757" s="143">
        <v>20000000</v>
      </c>
      <c r="E757" s="143">
        <v>0</v>
      </c>
    </row>
    <row r="758" spans="3:5">
      <c r="C758" s="142" t="s">
        <v>522</v>
      </c>
      <c r="D758" s="143">
        <v>20000000</v>
      </c>
      <c r="E758" s="143">
        <v>0</v>
      </c>
    </row>
    <row r="759" spans="3:5">
      <c r="C759" s="142" t="s">
        <v>258</v>
      </c>
      <c r="D759" s="143">
        <v>1835873973</v>
      </c>
      <c r="E759" s="143">
        <v>79659755.269999996</v>
      </c>
    </row>
    <row r="760" spans="3:5">
      <c r="C760" s="144" t="s">
        <v>251</v>
      </c>
      <c r="D760" s="145">
        <v>1691564330</v>
      </c>
      <c r="E760" s="145">
        <v>79659755.269999996</v>
      </c>
    </row>
    <row r="761" spans="3:5">
      <c r="C761" s="142" t="s">
        <v>2880</v>
      </c>
      <c r="D761" s="143">
        <v>53828367</v>
      </c>
      <c r="E761" s="143">
        <v>0</v>
      </c>
    </row>
    <row r="762" spans="3:5">
      <c r="C762" s="142" t="s">
        <v>2879</v>
      </c>
      <c r="D762" s="143">
        <v>53828367</v>
      </c>
      <c r="E762" s="143">
        <v>0</v>
      </c>
    </row>
    <row r="763" spans="3:5">
      <c r="C763" s="142" t="s">
        <v>1802</v>
      </c>
      <c r="D763" s="143">
        <v>73520872</v>
      </c>
      <c r="E763" s="143">
        <v>0</v>
      </c>
    </row>
    <row r="764" spans="3:5">
      <c r="C764" s="142" t="s">
        <v>1803</v>
      </c>
      <c r="D764" s="143">
        <v>73520872</v>
      </c>
      <c r="E764" s="143">
        <v>0</v>
      </c>
    </row>
    <row r="765" spans="3:5">
      <c r="C765" s="142" t="s">
        <v>2305</v>
      </c>
      <c r="D765" s="143">
        <v>5000000</v>
      </c>
      <c r="E765" s="143">
        <v>0</v>
      </c>
    </row>
    <row r="766" spans="3:5">
      <c r="C766" s="142" t="s">
        <v>2306</v>
      </c>
      <c r="D766" s="143">
        <v>5000000</v>
      </c>
      <c r="E766" s="143">
        <v>0</v>
      </c>
    </row>
    <row r="767" spans="3:5">
      <c r="C767" s="142" t="s">
        <v>2976</v>
      </c>
      <c r="D767" s="143">
        <v>11814538</v>
      </c>
      <c r="E767" s="143">
        <v>0</v>
      </c>
    </row>
    <row r="768" spans="3:5">
      <c r="C768" s="142" t="s">
        <v>2977</v>
      </c>
      <c r="D768" s="143">
        <v>11814538</v>
      </c>
      <c r="E768" s="143">
        <v>0</v>
      </c>
    </row>
    <row r="769" spans="3:5">
      <c r="C769" s="142" t="s">
        <v>2878</v>
      </c>
      <c r="D769" s="143">
        <v>16115496</v>
      </c>
      <c r="E769" s="143">
        <v>0</v>
      </c>
    </row>
    <row r="770" spans="3:5">
      <c r="C770" s="142" t="s">
        <v>2877</v>
      </c>
      <c r="D770" s="143">
        <v>16115496</v>
      </c>
      <c r="E770" s="143">
        <v>0</v>
      </c>
    </row>
    <row r="771" spans="3:5">
      <c r="C771" s="142" t="s">
        <v>2490</v>
      </c>
      <c r="D771" s="143">
        <v>260000000</v>
      </c>
      <c r="E771" s="143">
        <v>0</v>
      </c>
    </row>
    <row r="772" spans="3:5">
      <c r="C772" s="142" t="s">
        <v>2489</v>
      </c>
      <c r="D772" s="143">
        <v>260000000</v>
      </c>
      <c r="E772" s="143">
        <v>0</v>
      </c>
    </row>
    <row r="773" spans="3:5">
      <c r="C773" s="142" t="s">
        <v>2361</v>
      </c>
      <c r="D773" s="143">
        <v>2335247</v>
      </c>
      <c r="E773" s="143">
        <v>0</v>
      </c>
    </row>
    <row r="774" spans="3:5">
      <c r="C774" s="142" t="s">
        <v>2360</v>
      </c>
      <c r="D774" s="143">
        <v>2335247</v>
      </c>
      <c r="E774" s="143">
        <v>0</v>
      </c>
    </row>
    <row r="775" spans="3:5">
      <c r="C775" s="142" t="s">
        <v>2488</v>
      </c>
      <c r="D775" s="143">
        <v>119460239</v>
      </c>
      <c r="E775" s="143">
        <v>0</v>
      </c>
    </row>
    <row r="776" spans="3:5">
      <c r="C776" s="142" t="s">
        <v>2487</v>
      </c>
      <c r="D776" s="143">
        <v>119460239</v>
      </c>
      <c r="E776" s="143">
        <v>0</v>
      </c>
    </row>
    <row r="777" spans="3:5">
      <c r="C777" s="142" t="s">
        <v>866</v>
      </c>
      <c r="D777" s="143">
        <v>7306888</v>
      </c>
      <c r="E777" s="143">
        <v>0</v>
      </c>
    </row>
    <row r="778" spans="3:5">
      <c r="C778" s="142" t="s">
        <v>867</v>
      </c>
      <c r="D778" s="143">
        <v>7306888</v>
      </c>
      <c r="E778" s="143">
        <v>0</v>
      </c>
    </row>
    <row r="779" spans="3:5">
      <c r="C779" s="142" t="s">
        <v>2876</v>
      </c>
      <c r="D779" s="143">
        <v>56778348</v>
      </c>
      <c r="E779" s="143">
        <v>45020954.729999997</v>
      </c>
    </row>
    <row r="780" spans="3:5">
      <c r="C780" s="142" t="s">
        <v>2875</v>
      </c>
      <c r="D780" s="143">
        <v>56778348</v>
      </c>
      <c r="E780" s="143">
        <v>45020954.729999997</v>
      </c>
    </row>
    <row r="781" spans="3:5">
      <c r="C781" s="142" t="s">
        <v>868</v>
      </c>
      <c r="D781" s="143">
        <v>2030470</v>
      </c>
      <c r="E781" s="143">
        <v>0</v>
      </c>
    </row>
    <row r="782" spans="3:5">
      <c r="C782" s="142" t="s">
        <v>869</v>
      </c>
      <c r="D782" s="143">
        <v>2030470</v>
      </c>
      <c r="E782" s="143">
        <v>0</v>
      </c>
    </row>
    <row r="783" spans="3:5">
      <c r="C783" s="142" t="s">
        <v>2874</v>
      </c>
      <c r="D783" s="143">
        <v>7851414</v>
      </c>
      <c r="E783" s="143">
        <v>0</v>
      </c>
    </row>
    <row r="784" spans="3:5">
      <c r="C784" s="142" t="s">
        <v>2873</v>
      </c>
      <c r="D784" s="143">
        <v>7851414</v>
      </c>
      <c r="E784" s="143">
        <v>0</v>
      </c>
    </row>
    <row r="785" spans="3:5">
      <c r="C785" s="142" t="s">
        <v>870</v>
      </c>
      <c r="D785" s="143">
        <v>2030470</v>
      </c>
      <c r="E785" s="143">
        <v>0</v>
      </c>
    </row>
    <row r="786" spans="3:5">
      <c r="C786" s="142" t="s">
        <v>871</v>
      </c>
      <c r="D786" s="143">
        <v>2030470</v>
      </c>
      <c r="E786" s="143">
        <v>0</v>
      </c>
    </row>
    <row r="787" spans="3:5">
      <c r="C787" s="142" t="s">
        <v>2872</v>
      </c>
      <c r="D787" s="143">
        <v>1340925</v>
      </c>
      <c r="E787" s="143">
        <v>0</v>
      </c>
    </row>
    <row r="788" spans="3:5">
      <c r="C788" s="142" t="s">
        <v>2871</v>
      </c>
      <c r="D788" s="143">
        <v>1340925</v>
      </c>
      <c r="E788" s="143">
        <v>0</v>
      </c>
    </row>
    <row r="789" spans="3:5">
      <c r="C789" s="142" t="s">
        <v>1082</v>
      </c>
      <c r="D789" s="143">
        <v>1394931</v>
      </c>
      <c r="E789" s="143">
        <v>0</v>
      </c>
    </row>
    <row r="790" spans="3:5">
      <c r="C790" s="142" t="s">
        <v>1083</v>
      </c>
      <c r="D790" s="143">
        <v>1394931</v>
      </c>
      <c r="E790" s="143">
        <v>0</v>
      </c>
    </row>
    <row r="791" spans="3:5">
      <c r="C791" s="142" t="s">
        <v>2978</v>
      </c>
      <c r="D791" s="143">
        <v>20000000</v>
      </c>
      <c r="E791" s="143">
        <v>0</v>
      </c>
    </row>
    <row r="792" spans="3:5">
      <c r="C792" s="142" t="s">
        <v>2817</v>
      </c>
      <c r="D792" s="143">
        <v>20000000</v>
      </c>
      <c r="E792" s="143">
        <v>0</v>
      </c>
    </row>
    <row r="793" spans="3:5">
      <c r="C793" s="142" t="s">
        <v>2979</v>
      </c>
      <c r="D793" s="143">
        <v>20000000</v>
      </c>
      <c r="E793" s="143">
        <v>0</v>
      </c>
    </row>
    <row r="794" spans="3:5">
      <c r="C794" s="142" t="s">
        <v>2816</v>
      </c>
      <c r="D794" s="143">
        <v>20000000</v>
      </c>
      <c r="E794" s="143">
        <v>0</v>
      </c>
    </row>
    <row r="795" spans="3:5">
      <c r="C795" s="142" t="s">
        <v>2093</v>
      </c>
      <c r="D795" s="143">
        <v>145075093</v>
      </c>
      <c r="E795" s="143">
        <v>0</v>
      </c>
    </row>
    <row r="796" spans="3:5">
      <c r="C796" s="142" t="s">
        <v>2094</v>
      </c>
      <c r="D796" s="143">
        <v>145075093</v>
      </c>
      <c r="E796" s="143">
        <v>0</v>
      </c>
    </row>
    <row r="797" spans="3:5">
      <c r="C797" s="142" t="s">
        <v>2095</v>
      </c>
      <c r="D797" s="143">
        <v>20000000</v>
      </c>
      <c r="E797" s="143">
        <v>0</v>
      </c>
    </row>
    <row r="798" spans="3:5">
      <c r="C798" s="142" t="s">
        <v>2096</v>
      </c>
      <c r="D798" s="143">
        <v>20000000</v>
      </c>
      <c r="E798" s="143">
        <v>0</v>
      </c>
    </row>
    <row r="799" spans="3:5">
      <c r="C799" s="142" t="s">
        <v>320</v>
      </c>
      <c r="D799" s="143">
        <v>85571997</v>
      </c>
      <c r="E799" s="143">
        <v>0</v>
      </c>
    </row>
    <row r="800" spans="3:5">
      <c r="C800" s="142" t="s">
        <v>523</v>
      </c>
      <c r="D800" s="143">
        <v>85571997</v>
      </c>
      <c r="E800" s="143">
        <v>0</v>
      </c>
    </row>
    <row r="801" spans="3:5">
      <c r="C801" s="142" t="s">
        <v>714</v>
      </c>
      <c r="D801" s="143">
        <v>12438836</v>
      </c>
      <c r="E801" s="143">
        <v>6912572.6699999999</v>
      </c>
    </row>
    <row r="802" spans="3:5">
      <c r="C802" s="142" t="s">
        <v>715</v>
      </c>
      <c r="D802" s="143">
        <v>12438836</v>
      </c>
      <c r="E802" s="143">
        <v>6912572.6699999999</v>
      </c>
    </row>
    <row r="803" spans="3:5">
      <c r="C803" s="142" t="s">
        <v>1854</v>
      </c>
      <c r="D803" s="143">
        <v>100453305</v>
      </c>
      <c r="E803" s="143">
        <v>27726227.870000001</v>
      </c>
    </row>
    <row r="804" spans="3:5">
      <c r="C804" s="142" t="s">
        <v>1855</v>
      </c>
      <c r="D804" s="143">
        <v>100453305</v>
      </c>
      <c r="E804" s="143">
        <v>27726227.870000001</v>
      </c>
    </row>
    <row r="805" spans="3:5">
      <c r="C805" s="142" t="s">
        <v>1856</v>
      </c>
      <c r="D805" s="143">
        <v>83357913</v>
      </c>
      <c r="E805" s="143">
        <v>0</v>
      </c>
    </row>
    <row r="806" spans="3:5">
      <c r="C806" s="142" t="s">
        <v>1857</v>
      </c>
      <c r="D806" s="143">
        <v>83357913</v>
      </c>
      <c r="E806" s="143">
        <v>0</v>
      </c>
    </row>
    <row r="807" spans="3:5">
      <c r="C807" s="142" t="s">
        <v>2274</v>
      </c>
      <c r="D807" s="143">
        <v>354098605</v>
      </c>
      <c r="E807" s="143">
        <v>0</v>
      </c>
    </row>
    <row r="808" spans="3:5">
      <c r="C808" s="142" t="s">
        <v>2275</v>
      </c>
      <c r="D808" s="143">
        <v>354098605</v>
      </c>
      <c r="E808" s="143">
        <v>0</v>
      </c>
    </row>
    <row r="809" spans="3:5">
      <c r="C809" s="142" t="s">
        <v>2097</v>
      </c>
      <c r="D809" s="143">
        <v>8000000</v>
      </c>
      <c r="E809" s="143">
        <v>0</v>
      </c>
    </row>
    <row r="810" spans="3:5">
      <c r="C810" s="142" t="s">
        <v>2098</v>
      </c>
      <c r="D810" s="143">
        <v>8000000</v>
      </c>
      <c r="E810" s="143">
        <v>0</v>
      </c>
    </row>
    <row r="811" spans="3:5">
      <c r="C811" s="142" t="s">
        <v>2737</v>
      </c>
      <c r="D811" s="143">
        <v>10217612</v>
      </c>
      <c r="E811" s="143">
        <v>0</v>
      </c>
    </row>
    <row r="812" spans="3:5">
      <c r="C812" s="142" t="s">
        <v>2099</v>
      </c>
      <c r="D812" s="143">
        <v>10217612</v>
      </c>
      <c r="E812" s="143">
        <v>0</v>
      </c>
    </row>
    <row r="813" spans="3:5">
      <c r="C813" s="142" t="s">
        <v>2980</v>
      </c>
      <c r="D813" s="143">
        <v>90994893</v>
      </c>
      <c r="E813" s="143">
        <v>0</v>
      </c>
    </row>
    <row r="814" spans="3:5">
      <c r="C814" s="142" t="s">
        <v>2981</v>
      </c>
      <c r="D814" s="143">
        <v>90994893</v>
      </c>
      <c r="E814" s="143">
        <v>0</v>
      </c>
    </row>
    <row r="815" spans="3:5">
      <c r="C815" s="142" t="s">
        <v>2045</v>
      </c>
      <c r="D815" s="143">
        <v>42029812</v>
      </c>
      <c r="E815" s="143">
        <v>0</v>
      </c>
    </row>
    <row r="816" spans="3:5">
      <c r="C816" s="142" t="s">
        <v>2046</v>
      </c>
      <c r="D816" s="143">
        <v>42029812</v>
      </c>
      <c r="E816" s="143">
        <v>0</v>
      </c>
    </row>
    <row r="817" spans="3:5">
      <c r="C817" s="142" t="s">
        <v>2100</v>
      </c>
      <c r="D817" s="143">
        <v>18486497</v>
      </c>
      <c r="E817" s="143">
        <v>0</v>
      </c>
    </row>
    <row r="818" spans="3:5">
      <c r="C818" s="142" t="s">
        <v>2101</v>
      </c>
      <c r="D818" s="143">
        <v>18486497</v>
      </c>
      <c r="E818" s="143">
        <v>0</v>
      </c>
    </row>
    <row r="819" spans="3:5">
      <c r="C819" s="142" t="s">
        <v>2102</v>
      </c>
      <c r="D819" s="143">
        <v>10000000</v>
      </c>
      <c r="E819" s="143">
        <v>0</v>
      </c>
    </row>
    <row r="820" spans="3:5">
      <c r="C820" s="142" t="s">
        <v>2103</v>
      </c>
      <c r="D820" s="143">
        <v>10000000</v>
      </c>
      <c r="E820" s="143">
        <v>0</v>
      </c>
    </row>
    <row r="821" spans="3:5">
      <c r="C821" s="142" t="s">
        <v>321</v>
      </c>
      <c r="D821" s="143">
        <v>50031562</v>
      </c>
      <c r="E821" s="143">
        <v>0</v>
      </c>
    </row>
    <row r="822" spans="3:5">
      <c r="C822" s="142" t="s">
        <v>524</v>
      </c>
      <c r="D822" s="143">
        <v>50031562</v>
      </c>
      <c r="E822" s="143">
        <v>0</v>
      </c>
    </row>
    <row r="823" spans="3:5">
      <c r="C823" s="144" t="s">
        <v>253</v>
      </c>
      <c r="D823" s="145">
        <v>144309643</v>
      </c>
      <c r="E823" s="145">
        <v>0</v>
      </c>
    </row>
    <row r="824" spans="3:5">
      <c r="C824" s="142" t="s">
        <v>2736</v>
      </c>
      <c r="D824" s="143">
        <v>19999999</v>
      </c>
      <c r="E824" s="143">
        <v>0</v>
      </c>
    </row>
    <row r="825" spans="3:5">
      <c r="C825" s="142" t="s">
        <v>1810</v>
      </c>
      <c r="D825" s="143">
        <v>19999999</v>
      </c>
      <c r="E825" s="143">
        <v>0</v>
      </c>
    </row>
    <row r="826" spans="3:5">
      <c r="C826" s="142" t="s">
        <v>2735</v>
      </c>
      <c r="D826" s="143">
        <v>41000000</v>
      </c>
      <c r="E826" s="143">
        <v>0</v>
      </c>
    </row>
    <row r="827" spans="3:5">
      <c r="C827" s="142" t="s">
        <v>2307</v>
      </c>
      <c r="D827" s="143">
        <v>41000000</v>
      </c>
      <c r="E827" s="143">
        <v>0</v>
      </c>
    </row>
    <row r="828" spans="3:5">
      <c r="C828" s="142" t="s">
        <v>2100</v>
      </c>
      <c r="D828" s="143">
        <v>83309644</v>
      </c>
      <c r="E828" s="143">
        <v>0</v>
      </c>
    </row>
    <row r="829" spans="3:5">
      <c r="C829" s="142" t="s">
        <v>2101</v>
      </c>
      <c r="D829" s="143">
        <v>83309644</v>
      </c>
      <c r="E829" s="143">
        <v>0</v>
      </c>
    </row>
    <row r="830" spans="3:5">
      <c r="C830" s="142" t="s">
        <v>322</v>
      </c>
      <c r="D830" s="143">
        <v>491426007</v>
      </c>
      <c r="E830" s="143">
        <v>132662621.43000001</v>
      </c>
    </row>
    <row r="831" spans="3:5">
      <c r="C831" s="144" t="s">
        <v>251</v>
      </c>
      <c r="D831" s="145">
        <v>471426007</v>
      </c>
      <c r="E831" s="145">
        <v>132662621.43000001</v>
      </c>
    </row>
    <row r="832" spans="3:5">
      <c r="C832" s="142" t="s">
        <v>2734</v>
      </c>
      <c r="D832" s="143">
        <v>4603072</v>
      </c>
      <c r="E832" s="143">
        <v>0</v>
      </c>
    </row>
    <row r="833" spans="3:5">
      <c r="C833" s="142" t="s">
        <v>872</v>
      </c>
      <c r="D833" s="143">
        <v>4603072</v>
      </c>
      <c r="E833" s="143">
        <v>0</v>
      </c>
    </row>
    <row r="834" spans="3:5">
      <c r="C834" s="142" t="s">
        <v>323</v>
      </c>
      <c r="D834" s="143">
        <v>48240000</v>
      </c>
      <c r="E834" s="143">
        <v>4689009.9499999993</v>
      </c>
    </row>
    <row r="835" spans="3:5">
      <c r="C835" s="142" t="s">
        <v>525</v>
      </c>
      <c r="D835" s="143">
        <v>48240000</v>
      </c>
      <c r="E835" s="143">
        <v>4689009.9499999993</v>
      </c>
    </row>
    <row r="836" spans="3:5">
      <c r="C836" s="142" t="s">
        <v>873</v>
      </c>
      <c r="D836" s="143">
        <v>789735</v>
      </c>
      <c r="E836" s="143">
        <v>0</v>
      </c>
    </row>
    <row r="837" spans="3:5">
      <c r="C837" s="142" t="s">
        <v>874</v>
      </c>
      <c r="D837" s="143">
        <v>789735</v>
      </c>
      <c r="E837" s="143">
        <v>0</v>
      </c>
    </row>
    <row r="838" spans="3:5">
      <c r="C838" s="142" t="s">
        <v>875</v>
      </c>
      <c r="D838" s="143">
        <v>4810533</v>
      </c>
      <c r="E838" s="143">
        <v>0</v>
      </c>
    </row>
    <row r="839" spans="3:5">
      <c r="C839" s="142" t="s">
        <v>876</v>
      </c>
      <c r="D839" s="143">
        <v>4810533</v>
      </c>
      <c r="E839" s="143">
        <v>0</v>
      </c>
    </row>
    <row r="840" spans="3:5">
      <c r="C840" s="142" t="s">
        <v>324</v>
      </c>
      <c r="D840" s="143">
        <v>62021281</v>
      </c>
      <c r="E840" s="143">
        <v>0</v>
      </c>
    </row>
    <row r="841" spans="3:5">
      <c r="C841" s="142" t="s">
        <v>526</v>
      </c>
      <c r="D841" s="143">
        <v>62021281</v>
      </c>
      <c r="E841" s="143">
        <v>0</v>
      </c>
    </row>
    <row r="842" spans="3:5">
      <c r="C842" s="142" t="s">
        <v>716</v>
      </c>
      <c r="D842" s="143">
        <v>20787154</v>
      </c>
      <c r="E842" s="143">
        <v>0</v>
      </c>
    </row>
    <row r="843" spans="3:5">
      <c r="C843" s="142" t="s">
        <v>717</v>
      </c>
      <c r="D843" s="143">
        <v>20787154</v>
      </c>
      <c r="E843" s="143">
        <v>0</v>
      </c>
    </row>
    <row r="844" spans="3:5">
      <c r="C844" s="142" t="s">
        <v>1084</v>
      </c>
      <c r="D844" s="143">
        <v>2523769</v>
      </c>
      <c r="E844" s="143">
        <v>0</v>
      </c>
    </row>
    <row r="845" spans="3:5">
      <c r="C845" s="142" t="s">
        <v>1085</v>
      </c>
      <c r="D845" s="143">
        <v>2523769</v>
      </c>
      <c r="E845" s="143">
        <v>0</v>
      </c>
    </row>
    <row r="846" spans="3:5">
      <c r="C846" s="142" t="s">
        <v>2733</v>
      </c>
      <c r="D846" s="143">
        <v>10947984</v>
      </c>
      <c r="E846" s="143">
        <v>3181189.17</v>
      </c>
    </row>
    <row r="847" spans="3:5">
      <c r="C847" s="142" t="s">
        <v>2486</v>
      </c>
      <c r="D847" s="143">
        <v>10947984</v>
      </c>
      <c r="E847" s="143">
        <v>3181189.17</v>
      </c>
    </row>
    <row r="848" spans="3:5">
      <c r="C848" s="142" t="s">
        <v>2732</v>
      </c>
      <c r="D848" s="143">
        <v>97282052</v>
      </c>
      <c r="E848" s="143">
        <v>70992529.920000002</v>
      </c>
    </row>
    <row r="849" spans="3:5">
      <c r="C849" s="142" t="s">
        <v>1858</v>
      </c>
      <c r="D849" s="143">
        <v>97282052</v>
      </c>
      <c r="E849" s="143">
        <v>70992529.920000002</v>
      </c>
    </row>
    <row r="850" spans="3:5">
      <c r="C850" s="142" t="s">
        <v>1086</v>
      </c>
      <c r="D850" s="143">
        <v>6944551</v>
      </c>
      <c r="E850" s="143">
        <v>0</v>
      </c>
    </row>
    <row r="851" spans="3:5">
      <c r="C851" s="142" t="s">
        <v>1087</v>
      </c>
      <c r="D851" s="143">
        <v>6944551</v>
      </c>
      <c r="E851" s="143">
        <v>0</v>
      </c>
    </row>
    <row r="852" spans="3:5">
      <c r="C852" s="142" t="s">
        <v>2731</v>
      </c>
      <c r="D852" s="143">
        <v>45173787</v>
      </c>
      <c r="E852" s="143">
        <v>9715788.9600000009</v>
      </c>
    </row>
    <row r="853" spans="3:5">
      <c r="C853" s="142" t="s">
        <v>1859</v>
      </c>
      <c r="D853" s="143">
        <v>45173787</v>
      </c>
      <c r="E853" s="143">
        <v>9715788.9600000009</v>
      </c>
    </row>
    <row r="854" spans="3:5">
      <c r="C854" s="142" t="s">
        <v>2730</v>
      </c>
      <c r="D854" s="143">
        <v>6944551</v>
      </c>
      <c r="E854" s="143">
        <v>0</v>
      </c>
    </row>
    <row r="855" spans="3:5">
      <c r="C855" s="142" t="s">
        <v>1088</v>
      </c>
      <c r="D855" s="143">
        <v>6944551</v>
      </c>
      <c r="E855" s="143">
        <v>0</v>
      </c>
    </row>
    <row r="856" spans="3:5">
      <c r="C856" s="142" t="s">
        <v>2729</v>
      </c>
      <c r="D856" s="143">
        <v>955159</v>
      </c>
      <c r="E856" s="143">
        <v>0</v>
      </c>
    </row>
    <row r="857" spans="3:5">
      <c r="C857" s="142" t="s">
        <v>2485</v>
      </c>
      <c r="D857" s="143">
        <v>955159</v>
      </c>
      <c r="E857" s="143">
        <v>0</v>
      </c>
    </row>
    <row r="858" spans="3:5">
      <c r="C858" s="142" t="s">
        <v>325</v>
      </c>
      <c r="D858" s="143">
        <v>10000000</v>
      </c>
      <c r="E858" s="143">
        <v>0</v>
      </c>
    </row>
    <row r="859" spans="3:5">
      <c r="C859" s="142" t="s">
        <v>527</v>
      </c>
      <c r="D859" s="143">
        <v>10000000</v>
      </c>
      <c r="E859" s="143">
        <v>0</v>
      </c>
    </row>
    <row r="860" spans="3:5">
      <c r="C860" s="142" t="s">
        <v>326</v>
      </c>
      <c r="D860" s="143">
        <v>32379976</v>
      </c>
      <c r="E860" s="143">
        <v>9919051.4299999997</v>
      </c>
    </row>
    <row r="861" spans="3:5">
      <c r="C861" s="142" t="s">
        <v>528</v>
      </c>
      <c r="D861" s="143">
        <v>32379976</v>
      </c>
      <c r="E861" s="143">
        <v>9919051.4299999997</v>
      </c>
    </row>
    <row r="862" spans="3:5">
      <c r="C862" s="142" t="s">
        <v>2728</v>
      </c>
      <c r="D862" s="143">
        <v>8081935</v>
      </c>
      <c r="E862" s="143">
        <v>0</v>
      </c>
    </row>
    <row r="863" spans="3:5">
      <c r="C863" s="142" t="s">
        <v>2308</v>
      </c>
      <c r="D863" s="143">
        <v>8081935</v>
      </c>
      <c r="E863" s="143">
        <v>0</v>
      </c>
    </row>
    <row r="864" spans="3:5">
      <c r="C864" s="142" t="s">
        <v>1953</v>
      </c>
      <c r="D864" s="143">
        <v>43776923</v>
      </c>
      <c r="E864" s="143">
        <v>0</v>
      </c>
    </row>
    <row r="865" spans="3:5">
      <c r="C865" s="142" t="s">
        <v>763</v>
      </c>
      <c r="D865" s="143">
        <v>43776923</v>
      </c>
      <c r="E865" s="143">
        <v>0</v>
      </c>
    </row>
    <row r="866" spans="3:5">
      <c r="C866" s="142" t="s">
        <v>1860</v>
      </c>
      <c r="D866" s="143">
        <v>30998493</v>
      </c>
      <c r="E866" s="143">
        <v>0</v>
      </c>
    </row>
    <row r="867" spans="3:5">
      <c r="C867" s="142" t="s">
        <v>1861</v>
      </c>
      <c r="D867" s="143">
        <v>30998493</v>
      </c>
      <c r="E867" s="143">
        <v>0</v>
      </c>
    </row>
    <row r="868" spans="3:5">
      <c r="C868" s="142" t="s">
        <v>2982</v>
      </c>
      <c r="D868" s="143">
        <v>34165052</v>
      </c>
      <c r="E868" s="143">
        <v>34165052</v>
      </c>
    </row>
    <row r="869" spans="3:5">
      <c r="C869" s="142" t="s">
        <v>2276</v>
      </c>
      <c r="D869" s="143">
        <v>34165052</v>
      </c>
      <c r="E869" s="143">
        <v>34165052</v>
      </c>
    </row>
    <row r="870" spans="3:5">
      <c r="C870" s="144" t="s">
        <v>253</v>
      </c>
      <c r="D870" s="145">
        <v>20000000</v>
      </c>
      <c r="E870" s="145">
        <v>0</v>
      </c>
    </row>
    <row r="871" spans="3:5">
      <c r="C871" s="142" t="s">
        <v>2047</v>
      </c>
      <c r="D871" s="143">
        <v>20000000</v>
      </c>
      <c r="E871" s="143">
        <v>0</v>
      </c>
    </row>
    <row r="872" spans="3:5">
      <c r="C872" s="142" t="s">
        <v>2048</v>
      </c>
      <c r="D872" s="143">
        <v>20000000</v>
      </c>
      <c r="E872" s="143">
        <v>0</v>
      </c>
    </row>
    <row r="873" spans="3:5">
      <c r="C873" s="142" t="s">
        <v>259</v>
      </c>
      <c r="D873" s="143">
        <v>464694984</v>
      </c>
      <c r="E873" s="143">
        <v>24273366.899999999</v>
      </c>
    </row>
    <row r="874" spans="3:5">
      <c r="C874" s="144" t="s">
        <v>251</v>
      </c>
      <c r="D874" s="145">
        <v>464694984</v>
      </c>
      <c r="E874" s="145">
        <v>24273366.899999999</v>
      </c>
    </row>
    <row r="875" spans="3:5">
      <c r="C875" s="142" t="s">
        <v>1954</v>
      </c>
      <c r="D875" s="143">
        <v>2799546</v>
      </c>
      <c r="E875" s="143">
        <v>0</v>
      </c>
    </row>
    <row r="876" spans="3:5">
      <c r="C876" s="142" t="s">
        <v>877</v>
      </c>
      <c r="D876" s="143">
        <v>2799546</v>
      </c>
      <c r="E876" s="143">
        <v>0</v>
      </c>
    </row>
    <row r="877" spans="3:5">
      <c r="C877" s="142" t="s">
        <v>878</v>
      </c>
      <c r="D877" s="143">
        <v>1256445</v>
      </c>
      <c r="E877" s="143">
        <v>0</v>
      </c>
    </row>
    <row r="878" spans="3:5">
      <c r="C878" s="142" t="s">
        <v>879</v>
      </c>
      <c r="D878" s="143">
        <v>1256445</v>
      </c>
      <c r="E878" s="143">
        <v>0</v>
      </c>
    </row>
    <row r="879" spans="3:5">
      <c r="C879" s="142" t="s">
        <v>2727</v>
      </c>
      <c r="D879" s="143">
        <v>2799546</v>
      </c>
      <c r="E879" s="143">
        <v>0</v>
      </c>
    </row>
    <row r="880" spans="3:5">
      <c r="C880" s="142" t="s">
        <v>880</v>
      </c>
      <c r="D880" s="143">
        <v>2799546</v>
      </c>
      <c r="E880" s="143">
        <v>0</v>
      </c>
    </row>
    <row r="881" spans="3:5">
      <c r="C881" s="142" t="s">
        <v>327</v>
      </c>
      <c r="D881" s="143">
        <v>15000000</v>
      </c>
      <c r="E881" s="143">
        <v>7032201.9199999999</v>
      </c>
    </row>
    <row r="882" spans="3:5">
      <c r="C882" s="142" t="s">
        <v>529</v>
      </c>
      <c r="D882" s="143">
        <v>15000000</v>
      </c>
      <c r="E882" s="143">
        <v>7032201.9199999999</v>
      </c>
    </row>
    <row r="883" spans="3:5">
      <c r="C883" s="142" t="s">
        <v>881</v>
      </c>
      <c r="D883" s="143">
        <v>10611201</v>
      </c>
      <c r="E883" s="143">
        <v>0</v>
      </c>
    </row>
    <row r="884" spans="3:5">
      <c r="C884" s="142" t="s">
        <v>882</v>
      </c>
      <c r="D884" s="143">
        <v>10611201</v>
      </c>
      <c r="E884" s="143">
        <v>0</v>
      </c>
    </row>
    <row r="885" spans="3:5">
      <c r="C885" s="142" t="s">
        <v>1862</v>
      </c>
      <c r="D885" s="143">
        <v>29646707</v>
      </c>
      <c r="E885" s="143">
        <v>0</v>
      </c>
    </row>
    <row r="886" spans="3:5">
      <c r="C886" s="142" t="s">
        <v>1863</v>
      </c>
      <c r="D886" s="143">
        <v>29646707</v>
      </c>
      <c r="E886" s="143">
        <v>0</v>
      </c>
    </row>
    <row r="887" spans="3:5">
      <c r="C887" s="142" t="s">
        <v>2484</v>
      </c>
      <c r="D887" s="143">
        <v>425768</v>
      </c>
      <c r="E887" s="143">
        <v>0</v>
      </c>
    </row>
    <row r="888" spans="3:5">
      <c r="C888" s="142" t="s">
        <v>2483</v>
      </c>
      <c r="D888" s="143">
        <v>425768</v>
      </c>
      <c r="E888" s="143">
        <v>0</v>
      </c>
    </row>
    <row r="889" spans="3:5">
      <c r="C889" s="142" t="s">
        <v>328</v>
      </c>
      <c r="D889" s="143">
        <v>37397609</v>
      </c>
      <c r="E889" s="143">
        <v>0</v>
      </c>
    </row>
    <row r="890" spans="3:5">
      <c r="C890" s="142" t="s">
        <v>530</v>
      </c>
      <c r="D890" s="143">
        <v>37397609</v>
      </c>
      <c r="E890" s="143">
        <v>0</v>
      </c>
    </row>
    <row r="891" spans="3:5">
      <c r="C891" s="142" t="s">
        <v>1588</v>
      </c>
      <c r="D891" s="143">
        <v>4920242</v>
      </c>
      <c r="E891" s="143">
        <v>0</v>
      </c>
    </row>
    <row r="892" spans="3:5">
      <c r="C892" s="142" t="s">
        <v>1589</v>
      </c>
      <c r="D892" s="143">
        <v>4920242</v>
      </c>
      <c r="E892" s="143">
        <v>0</v>
      </c>
    </row>
    <row r="893" spans="3:5">
      <c r="C893" s="142" t="s">
        <v>1590</v>
      </c>
      <c r="D893" s="143">
        <v>18284533</v>
      </c>
      <c r="E893" s="143">
        <v>0</v>
      </c>
    </row>
    <row r="894" spans="3:5">
      <c r="C894" s="142" t="s">
        <v>1591</v>
      </c>
      <c r="D894" s="143">
        <v>18284533</v>
      </c>
      <c r="E894" s="143">
        <v>0</v>
      </c>
    </row>
    <row r="895" spans="3:5">
      <c r="C895" s="142" t="s">
        <v>1592</v>
      </c>
      <c r="D895" s="143">
        <v>6106338</v>
      </c>
      <c r="E895" s="143">
        <v>0</v>
      </c>
    </row>
    <row r="896" spans="3:5">
      <c r="C896" s="142" t="s">
        <v>1593</v>
      </c>
      <c r="D896" s="143">
        <v>6106338</v>
      </c>
      <c r="E896" s="143">
        <v>0</v>
      </c>
    </row>
    <row r="897" spans="3:5">
      <c r="C897" s="142" t="s">
        <v>1594</v>
      </c>
      <c r="D897" s="143">
        <v>7364658</v>
      </c>
      <c r="E897" s="143">
        <v>0</v>
      </c>
    </row>
    <row r="898" spans="3:5">
      <c r="C898" s="142" t="s">
        <v>1595</v>
      </c>
      <c r="D898" s="143">
        <v>7364658</v>
      </c>
      <c r="E898" s="143">
        <v>0</v>
      </c>
    </row>
    <row r="899" spans="3:5">
      <c r="C899" s="142" t="s">
        <v>1596</v>
      </c>
      <c r="D899" s="143">
        <v>5129592</v>
      </c>
      <c r="E899" s="143">
        <v>0</v>
      </c>
    </row>
    <row r="900" spans="3:5">
      <c r="C900" s="142" t="s">
        <v>1597</v>
      </c>
      <c r="D900" s="143">
        <v>5129592</v>
      </c>
      <c r="E900" s="143">
        <v>0</v>
      </c>
    </row>
    <row r="901" spans="3:5">
      <c r="C901" s="142" t="s">
        <v>1598</v>
      </c>
      <c r="D901" s="143">
        <v>13752724</v>
      </c>
      <c r="E901" s="143">
        <v>0</v>
      </c>
    </row>
    <row r="902" spans="3:5">
      <c r="C902" s="142" t="s">
        <v>1599</v>
      </c>
      <c r="D902" s="143">
        <v>13752724</v>
      </c>
      <c r="E902" s="143">
        <v>0</v>
      </c>
    </row>
    <row r="903" spans="3:5">
      <c r="C903" s="142" t="s">
        <v>1600</v>
      </c>
      <c r="D903" s="143">
        <v>7379600</v>
      </c>
      <c r="E903" s="143">
        <v>0</v>
      </c>
    </row>
    <row r="904" spans="3:5">
      <c r="C904" s="142" t="s">
        <v>1601</v>
      </c>
      <c r="D904" s="143">
        <v>7379600</v>
      </c>
      <c r="E904" s="143">
        <v>0</v>
      </c>
    </row>
    <row r="905" spans="3:5">
      <c r="C905" s="142" t="s">
        <v>1602</v>
      </c>
      <c r="D905" s="143">
        <v>23744168</v>
      </c>
      <c r="E905" s="143">
        <v>0</v>
      </c>
    </row>
    <row r="906" spans="3:5">
      <c r="C906" s="142" t="s">
        <v>1603</v>
      </c>
      <c r="D906" s="143">
        <v>23744168</v>
      </c>
      <c r="E906" s="143">
        <v>0</v>
      </c>
    </row>
    <row r="907" spans="3:5">
      <c r="C907" s="142" t="s">
        <v>2726</v>
      </c>
      <c r="D907" s="143">
        <v>13421241</v>
      </c>
      <c r="E907" s="143">
        <v>0</v>
      </c>
    </row>
    <row r="908" spans="3:5">
      <c r="C908" s="142" t="s">
        <v>2104</v>
      </c>
      <c r="D908" s="143">
        <v>13421241</v>
      </c>
      <c r="E908" s="143">
        <v>0</v>
      </c>
    </row>
    <row r="909" spans="3:5">
      <c r="C909" s="142" t="s">
        <v>2725</v>
      </c>
      <c r="D909" s="143">
        <v>5137508</v>
      </c>
      <c r="E909" s="143">
        <v>0</v>
      </c>
    </row>
    <row r="910" spans="3:5">
      <c r="C910" s="142" t="s">
        <v>1604</v>
      </c>
      <c r="D910" s="143">
        <v>5137508</v>
      </c>
      <c r="E910" s="143">
        <v>0</v>
      </c>
    </row>
    <row r="911" spans="3:5">
      <c r="C911" s="142" t="s">
        <v>1605</v>
      </c>
      <c r="D911" s="143">
        <v>15774478</v>
      </c>
      <c r="E911" s="143">
        <v>0</v>
      </c>
    </row>
    <row r="912" spans="3:5">
      <c r="C912" s="142" t="s">
        <v>1606</v>
      </c>
      <c r="D912" s="143">
        <v>15774478</v>
      </c>
      <c r="E912" s="143">
        <v>0</v>
      </c>
    </row>
    <row r="913" spans="3:5">
      <c r="C913" s="142" t="s">
        <v>2983</v>
      </c>
      <c r="D913" s="143">
        <v>65464844</v>
      </c>
      <c r="E913" s="143">
        <v>0</v>
      </c>
    </row>
    <row r="914" spans="3:5">
      <c r="C914" s="142" t="s">
        <v>2984</v>
      </c>
      <c r="D914" s="143">
        <v>65464844</v>
      </c>
      <c r="E914" s="143">
        <v>0</v>
      </c>
    </row>
    <row r="915" spans="3:5">
      <c r="C915" s="142" t="s">
        <v>2309</v>
      </c>
      <c r="D915" s="143">
        <v>5000000</v>
      </c>
      <c r="E915" s="143">
        <v>0</v>
      </c>
    </row>
    <row r="916" spans="3:5">
      <c r="C916" s="142" t="s">
        <v>2310</v>
      </c>
      <c r="D916" s="143">
        <v>5000000</v>
      </c>
      <c r="E916" s="143">
        <v>0</v>
      </c>
    </row>
    <row r="917" spans="3:5">
      <c r="C917" s="142" t="s">
        <v>1864</v>
      </c>
      <c r="D917" s="143">
        <v>32081839</v>
      </c>
      <c r="E917" s="143">
        <v>0</v>
      </c>
    </row>
    <row r="918" spans="3:5">
      <c r="C918" s="142" t="s">
        <v>1865</v>
      </c>
      <c r="D918" s="143">
        <v>32081839</v>
      </c>
      <c r="E918" s="143">
        <v>0</v>
      </c>
    </row>
    <row r="919" spans="3:5">
      <c r="C919" s="142" t="s">
        <v>764</v>
      </c>
      <c r="D919" s="143">
        <v>102065877</v>
      </c>
      <c r="E919" s="143">
        <v>17241164.98</v>
      </c>
    </row>
    <row r="920" spans="3:5">
      <c r="C920" s="142" t="s">
        <v>765</v>
      </c>
      <c r="D920" s="143">
        <v>62935357</v>
      </c>
      <c r="E920" s="143">
        <v>0</v>
      </c>
    </row>
    <row r="921" spans="3:5">
      <c r="C921" s="142" t="s">
        <v>1866</v>
      </c>
      <c r="D921" s="143">
        <v>39130520</v>
      </c>
      <c r="E921" s="143">
        <v>17241164.98</v>
      </c>
    </row>
    <row r="922" spans="3:5">
      <c r="C922" s="142" t="s">
        <v>1867</v>
      </c>
      <c r="D922" s="143">
        <v>39130520</v>
      </c>
      <c r="E922" s="143">
        <v>0</v>
      </c>
    </row>
    <row r="923" spans="3:5">
      <c r="C923" s="142" t="s">
        <v>1868</v>
      </c>
      <c r="D923" s="143">
        <v>39130520</v>
      </c>
      <c r="E923" s="143">
        <v>0</v>
      </c>
    </row>
    <row r="924" spans="3:5">
      <c r="C924" s="142" t="s">
        <v>260</v>
      </c>
      <c r="D924" s="143">
        <v>1838115789</v>
      </c>
      <c r="E924" s="143">
        <v>137421903.76999998</v>
      </c>
    </row>
    <row r="925" spans="3:5">
      <c r="C925" s="144" t="s">
        <v>251</v>
      </c>
      <c r="D925" s="145">
        <v>1587700010</v>
      </c>
      <c r="E925" s="145">
        <v>137421903.76999998</v>
      </c>
    </row>
    <row r="926" spans="3:5">
      <c r="C926" s="142" t="s">
        <v>883</v>
      </c>
      <c r="D926" s="143">
        <v>2030470</v>
      </c>
      <c r="E926" s="143">
        <v>0</v>
      </c>
    </row>
    <row r="927" spans="3:5">
      <c r="C927" s="142" t="s">
        <v>884</v>
      </c>
      <c r="D927" s="143">
        <v>2030470</v>
      </c>
      <c r="E927" s="143">
        <v>0</v>
      </c>
    </row>
    <row r="928" spans="3:5">
      <c r="C928" s="142" t="s">
        <v>2724</v>
      </c>
      <c r="D928" s="143">
        <v>4127067</v>
      </c>
      <c r="E928" s="143">
        <v>0</v>
      </c>
    </row>
    <row r="929" spans="3:5">
      <c r="C929" s="142" t="s">
        <v>885</v>
      </c>
      <c r="D929" s="143">
        <v>4127067</v>
      </c>
      <c r="E929" s="143">
        <v>0</v>
      </c>
    </row>
    <row r="930" spans="3:5">
      <c r="C930" s="142" t="s">
        <v>886</v>
      </c>
      <c r="D930" s="143">
        <v>1253439</v>
      </c>
      <c r="E930" s="143">
        <v>0</v>
      </c>
    </row>
    <row r="931" spans="3:5">
      <c r="C931" s="142" t="s">
        <v>887</v>
      </c>
      <c r="D931" s="143">
        <v>1253439</v>
      </c>
      <c r="E931" s="143">
        <v>0</v>
      </c>
    </row>
    <row r="932" spans="3:5">
      <c r="C932" s="142" t="s">
        <v>2985</v>
      </c>
      <c r="D932" s="143">
        <v>44422301</v>
      </c>
      <c r="E932" s="143">
        <v>0</v>
      </c>
    </row>
    <row r="933" spans="3:5">
      <c r="C933" s="142" t="s">
        <v>2986</v>
      </c>
      <c r="D933" s="143">
        <v>44422301</v>
      </c>
      <c r="E933" s="143">
        <v>0</v>
      </c>
    </row>
    <row r="934" spans="3:5">
      <c r="C934" s="142" t="s">
        <v>888</v>
      </c>
      <c r="D934" s="143">
        <v>2030470</v>
      </c>
      <c r="E934" s="143">
        <v>0</v>
      </c>
    </row>
    <row r="935" spans="3:5">
      <c r="C935" s="142" t="s">
        <v>889</v>
      </c>
      <c r="D935" s="143">
        <v>2030470</v>
      </c>
      <c r="E935" s="143">
        <v>0</v>
      </c>
    </row>
    <row r="936" spans="3:5">
      <c r="C936" s="142" t="s">
        <v>2723</v>
      </c>
      <c r="D936" s="143">
        <v>73589468</v>
      </c>
      <c r="E936" s="143">
        <v>0</v>
      </c>
    </row>
    <row r="937" spans="3:5">
      <c r="C937" s="142" t="s">
        <v>2359</v>
      </c>
      <c r="D937" s="143">
        <v>73589468</v>
      </c>
      <c r="E937" s="143">
        <v>0</v>
      </c>
    </row>
    <row r="938" spans="3:5">
      <c r="C938" s="142" t="s">
        <v>890</v>
      </c>
      <c r="D938" s="143">
        <v>791841</v>
      </c>
      <c r="E938" s="143">
        <v>0</v>
      </c>
    </row>
    <row r="939" spans="3:5">
      <c r="C939" s="142" t="s">
        <v>891</v>
      </c>
      <c r="D939" s="143">
        <v>791841</v>
      </c>
      <c r="E939" s="143">
        <v>0</v>
      </c>
    </row>
    <row r="940" spans="3:5">
      <c r="C940" s="142" t="s">
        <v>892</v>
      </c>
      <c r="D940" s="143">
        <v>481336</v>
      </c>
      <c r="E940" s="143">
        <v>0</v>
      </c>
    </row>
    <row r="941" spans="3:5">
      <c r="C941" s="142" t="s">
        <v>893</v>
      </c>
      <c r="D941" s="143">
        <v>481336</v>
      </c>
      <c r="E941" s="143">
        <v>0</v>
      </c>
    </row>
    <row r="942" spans="3:5">
      <c r="C942" s="142" t="s">
        <v>329</v>
      </c>
      <c r="D942" s="143">
        <v>10909446</v>
      </c>
      <c r="E942" s="143">
        <v>0</v>
      </c>
    </row>
    <row r="943" spans="3:5">
      <c r="C943" s="142" t="s">
        <v>531</v>
      </c>
      <c r="D943" s="143">
        <v>10909446</v>
      </c>
      <c r="E943" s="143">
        <v>0</v>
      </c>
    </row>
    <row r="944" spans="3:5">
      <c r="C944" s="142" t="s">
        <v>2716</v>
      </c>
      <c r="D944" s="143">
        <v>20000000</v>
      </c>
      <c r="E944" s="143">
        <v>0</v>
      </c>
    </row>
    <row r="945" spans="3:5">
      <c r="C945" s="142" t="s">
        <v>2105</v>
      </c>
      <c r="D945" s="143">
        <v>20000000</v>
      </c>
      <c r="E945" s="143">
        <v>0</v>
      </c>
    </row>
    <row r="946" spans="3:5">
      <c r="C946" s="142" t="s">
        <v>2722</v>
      </c>
      <c r="D946" s="143">
        <v>2088607</v>
      </c>
      <c r="E946" s="143">
        <v>0</v>
      </c>
    </row>
    <row r="947" spans="3:5">
      <c r="C947" s="142" t="s">
        <v>894</v>
      </c>
      <c r="D947" s="143">
        <v>2088607</v>
      </c>
      <c r="E947" s="143">
        <v>0</v>
      </c>
    </row>
    <row r="948" spans="3:5">
      <c r="C948" s="142" t="s">
        <v>330</v>
      </c>
      <c r="D948" s="143">
        <v>93000000</v>
      </c>
      <c r="E948" s="143">
        <v>0</v>
      </c>
    </row>
    <row r="949" spans="3:5">
      <c r="C949" s="142" t="s">
        <v>532</v>
      </c>
      <c r="D949" s="143">
        <v>93000000</v>
      </c>
      <c r="E949" s="143">
        <v>0</v>
      </c>
    </row>
    <row r="950" spans="3:5">
      <c r="C950" s="142" t="s">
        <v>2721</v>
      </c>
      <c r="D950" s="143">
        <v>3614249</v>
      </c>
      <c r="E950" s="143">
        <v>0</v>
      </c>
    </row>
    <row r="951" spans="3:5">
      <c r="C951" s="142" t="s">
        <v>2436</v>
      </c>
      <c r="D951" s="143">
        <v>3614249</v>
      </c>
      <c r="E951" s="143">
        <v>0</v>
      </c>
    </row>
    <row r="952" spans="3:5">
      <c r="C952" s="142" t="s">
        <v>2720</v>
      </c>
      <c r="D952" s="143">
        <v>20000000</v>
      </c>
      <c r="E952" s="143">
        <v>20000000</v>
      </c>
    </row>
    <row r="953" spans="3:5">
      <c r="C953" s="142" t="s">
        <v>2106</v>
      </c>
      <c r="D953" s="143">
        <v>20000000</v>
      </c>
      <c r="E953" s="143">
        <v>20000000</v>
      </c>
    </row>
    <row r="954" spans="3:5">
      <c r="C954" s="142" t="s">
        <v>895</v>
      </c>
      <c r="D954" s="143">
        <v>791841</v>
      </c>
      <c r="E954" s="143">
        <v>0</v>
      </c>
    </row>
    <row r="955" spans="3:5">
      <c r="C955" s="142" t="s">
        <v>896</v>
      </c>
      <c r="D955" s="143">
        <v>791841</v>
      </c>
      <c r="E955" s="143">
        <v>0</v>
      </c>
    </row>
    <row r="956" spans="3:5">
      <c r="C956" s="142" t="s">
        <v>2712</v>
      </c>
      <c r="D956" s="143">
        <v>20000000</v>
      </c>
      <c r="E956" s="143">
        <v>0</v>
      </c>
    </row>
    <row r="957" spans="3:5">
      <c r="C957" s="142" t="s">
        <v>2049</v>
      </c>
      <c r="D957" s="143">
        <v>20000000</v>
      </c>
      <c r="E957" s="143">
        <v>0</v>
      </c>
    </row>
    <row r="958" spans="3:5">
      <c r="C958" s="142" t="s">
        <v>897</v>
      </c>
      <c r="D958" s="143">
        <v>2753439</v>
      </c>
      <c r="E958" s="143">
        <v>0</v>
      </c>
    </row>
    <row r="959" spans="3:5">
      <c r="C959" s="142" t="s">
        <v>898</v>
      </c>
      <c r="D959" s="143">
        <v>2753439</v>
      </c>
      <c r="E959" s="143">
        <v>0</v>
      </c>
    </row>
    <row r="960" spans="3:5">
      <c r="C960" s="142" t="s">
        <v>2719</v>
      </c>
      <c r="D960" s="143">
        <v>20000000</v>
      </c>
      <c r="E960" s="143">
        <v>0</v>
      </c>
    </row>
    <row r="961" spans="3:5">
      <c r="C961" s="142" t="s">
        <v>2107</v>
      </c>
      <c r="D961" s="143">
        <v>20000000</v>
      </c>
      <c r="E961" s="143">
        <v>0</v>
      </c>
    </row>
    <row r="962" spans="3:5">
      <c r="C962" s="142" t="s">
        <v>2870</v>
      </c>
      <c r="D962" s="143">
        <v>141167282</v>
      </c>
      <c r="E962" s="143">
        <v>0</v>
      </c>
    </row>
    <row r="963" spans="3:5">
      <c r="C963" s="142" t="s">
        <v>2869</v>
      </c>
      <c r="D963" s="143">
        <v>141167282</v>
      </c>
      <c r="E963" s="143">
        <v>0</v>
      </c>
    </row>
    <row r="964" spans="3:5">
      <c r="C964" s="142" t="s">
        <v>331</v>
      </c>
      <c r="D964" s="143">
        <v>29000000</v>
      </c>
      <c r="E964" s="143">
        <v>0</v>
      </c>
    </row>
    <row r="965" spans="3:5">
      <c r="C965" s="142" t="s">
        <v>533</v>
      </c>
      <c r="D965" s="143">
        <v>29000000</v>
      </c>
      <c r="E965" s="143">
        <v>0</v>
      </c>
    </row>
    <row r="966" spans="3:5">
      <c r="C966" s="142" t="s">
        <v>2987</v>
      </c>
      <c r="D966" s="143">
        <v>9467926</v>
      </c>
      <c r="E966" s="143">
        <v>0</v>
      </c>
    </row>
    <row r="967" spans="3:5">
      <c r="C967" s="142" t="s">
        <v>2988</v>
      </c>
      <c r="D967" s="143">
        <v>9467926</v>
      </c>
      <c r="E967" s="143">
        <v>0</v>
      </c>
    </row>
    <row r="968" spans="3:5">
      <c r="C968" s="142" t="s">
        <v>332</v>
      </c>
      <c r="D968" s="143">
        <v>261078074</v>
      </c>
      <c r="E968" s="143">
        <v>0</v>
      </c>
    </row>
    <row r="969" spans="3:5">
      <c r="C969" s="142" t="s">
        <v>534</v>
      </c>
      <c r="D969" s="143">
        <v>261078074</v>
      </c>
      <c r="E969" s="143">
        <v>0</v>
      </c>
    </row>
    <row r="970" spans="3:5">
      <c r="C970" s="142" t="s">
        <v>1341</v>
      </c>
      <c r="D970" s="143">
        <v>20000000</v>
      </c>
      <c r="E970" s="143">
        <v>20000000</v>
      </c>
    </row>
    <row r="971" spans="3:5">
      <c r="C971" s="142" t="s">
        <v>1342</v>
      </c>
      <c r="D971" s="143">
        <v>20000000</v>
      </c>
      <c r="E971" s="143">
        <v>20000000</v>
      </c>
    </row>
    <row r="972" spans="3:5">
      <c r="C972" s="142" t="s">
        <v>2711</v>
      </c>
      <c r="D972" s="143">
        <v>10000000</v>
      </c>
      <c r="E972" s="143">
        <v>0</v>
      </c>
    </row>
    <row r="973" spans="3:5">
      <c r="C973" s="142" t="s">
        <v>2394</v>
      </c>
      <c r="D973" s="143">
        <v>10000000</v>
      </c>
      <c r="E973" s="143">
        <v>0</v>
      </c>
    </row>
    <row r="974" spans="3:5">
      <c r="C974" s="142" t="s">
        <v>2108</v>
      </c>
      <c r="D974" s="143">
        <v>52764804</v>
      </c>
      <c r="E974" s="143">
        <v>8563663.9299999997</v>
      </c>
    </row>
    <row r="975" spans="3:5">
      <c r="C975" s="142" t="s">
        <v>2109</v>
      </c>
      <c r="D975" s="143">
        <v>52764804</v>
      </c>
      <c r="E975" s="143">
        <v>8563663.9299999997</v>
      </c>
    </row>
    <row r="976" spans="3:5">
      <c r="C976" s="142" t="s">
        <v>2110</v>
      </c>
      <c r="D976" s="143">
        <v>5000000</v>
      </c>
      <c r="E976" s="143">
        <v>0</v>
      </c>
    </row>
    <row r="977" spans="3:5">
      <c r="C977" s="142" t="s">
        <v>2111</v>
      </c>
      <c r="D977" s="143">
        <v>5000000</v>
      </c>
      <c r="E977" s="143">
        <v>0</v>
      </c>
    </row>
    <row r="978" spans="3:5">
      <c r="C978" s="142" t="s">
        <v>333</v>
      </c>
      <c r="D978" s="143">
        <v>23291774</v>
      </c>
      <c r="E978" s="143">
        <v>0</v>
      </c>
    </row>
    <row r="979" spans="3:5">
      <c r="C979" s="142" t="s">
        <v>535</v>
      </c>
      <c r="D979" s="143">
        <v>23291774</v>
      </c>
      <c r="E979" s="143">
        <v>0</v>
      </c>
    </row>
    <row r="980" spans="3:5">
      <c r="C980" s="142" t="s">
        <v>334</v>
      </c>
      <c r="D980" s="143">
        <v>124198927</v>
      </c>
      <c r="E980" s="143">
        <v>0</v>
      </c>
    </row>
    <row r="981" spans="3:5">
      <c r="C981" s="142" t="s">
        <v>536</v>
      </c>
      <c r="D981" s="143">
        <v>124198927</v>
      </c>
      <c r="E981" s="143">
        <v>0</v>
      </c>
    </row>
    <row r="982" spans="3:5">
      <c r="C982" s="142" t="s">
        <v>2718</v>
      </c>
      <c r="D982" s="143">
        <v>165440861</v>
      </c>
      <c r="E982" s="143">
        <v>81100897.329999998</v>
      </c>
    </row>
    <row r="983" spans="3:5">
      <c r="C983" s="142" t="s">
        <v>537</v>
      </c>
      <c r="D983" s="143">
        <v>165440861</v>
      </c>
      <c r="E983" s="143">
        <v>81100897.329999998</v>
      </c>
    </row>
    <row r="984" spans="3:5">
      <c r="C984" s="142" t="s">
        <v>2112</v>
      </c>
      <c r="D984" s="143">
        <v>10000000</v>
      </c>
      <c r="E984" s="143">
        <v>0</v>
      </c>
    </row>
    <row r="985" spans="3:5">
      <c r="C985" s="142" t="s">
        <v>2113</v>
      </c>
      <c r="D985" s="143">
        <v>10000000</v>
      </c>
      <c r="E985" s="143">
        <v>0</v>
      </c>
    </row>
    <row r="986" spans="3:5">
      <c r="C986" s="142" t="s">
        <v>2114</v>
      </c>
      <c r="D986" s="143">
        <v>14508081</v>
      </c>
      <c r="E986" s="143">
        <v>3294886.39</v>
      </c>
    </row>
    <row r="987" spans="3:5">
      <c r="C987" s="142" t="s">
        <v>2115</v>
      </c>
      <c r="D987" s="143">
        <v>14508081</v>
      </c>
      <c r="E987" s="143">
        <v>3294886.39</v>
      </c>
    </row>
    <row r="988" spans="3:5">
      <c r="C988" s="142" t="s">
        <v>1869</v>
      </c>
      <c r="D988" s="143">
        <v>73950835</v>
      </c>
      <c r="E988" s="143">
        <v>0</v>
      </c>
    </row>
    <row r="989" spans="3:5">
      <c r="C989" s="142" t="s">
        <v>1870</v>
      </c>
      <c r="D989" s="143">
        <v>73950835</v>
      </c>
      <c r="E989" s="143">
        <v>0</v>
      </c>
    </row>
    <row r="990" spans="3:5">
      <c r="C990" s="142" t="s">
        <v>1343</v>
      </c>
      <c r="D990" s="143">
        <v>19889640</v>
      </c>
      <c r="E990" s="143">
        <v>4462456.12</v>
      </c>
    </row>
    <row r="991" spans="3:5">
      <c r="C991" s="142" t="s">
        <v>1344</v>
      </c>
      <c r="D991" s="143">
        <v>19889640</v>
      </c>
      <c r="E991" s="143">
        <v>4462456.12</v>
      </c>
    </row>
    <row r="992" spans="3:5">
      <c r="C992" s="142" t="s">
        <v>2116</v>
      </c>
      <c r="D992" s="143">
        <v>20159965</v>
      </c>
      <c r="E992" s="143">
        <v>0</v>
      </c>
    </row>
    <row r="993" spans="3:5">
      <c r="C993" s="142" t="s">
        <v>2117</v>
      </c>
      <c r="D993" s="143">
        <v>20159965</v>
      </c>
      <c r="E993" s="143">
        <v>0</v>
      </c>
    </row>
    <row r="994" spans="3:5">
      <c r="C994" s="142" t="s">
        <v>2989</v>
      </c>
      <c r="D994" s="143">
        <v>77445249</v>
      </c>
      <c r="E994" s="143">
        <v>0</v>
      </c>
    </row>
    <row r="995" spans="3:5">
      <c r="C995" s="142" t="s">
        <v>2990</v>
      </c>
      <c r="D995" s="143">
        <v>77445249</v>
      </c>
      <c r="E995" s="143">
        <v>0</v>
      </c>
    </row>
    <row r="996" spans="3:5">
      <c r="C996" s="142" t="s">
        <v>2311</v>
      </c>
      <c r="D996" s="143">
        <v>2000000</v>
      </c>
      <c r="E996" s="143">
        <v>0</v>
      </c>
    </row>
    <row r="997" spans="3:5">
      <c r="C997" s="142" t="s">
        <v>2312</v>
      </c>
      <c r="D997" s="143">
        <v>2000000</v>
      </c>
      <c r="E997" s="143">
        <v>0</v>
      </c>
    </row>
    <row r="998" spans="3:5">
      <c r="C998" s="142" t="s">
        <v>2717</v>
      </c>
      <c r="D998" s="143">
        <v>10000000</v>
      </c>
      <c r="E998" s="143">
        <v>0</v>
      </c>
    </row>
    <row r="999" spans="3:5">
      <c r="C999" s="142" t="s">
        <v>2482</v>
      </c>
      <c r="D999" s="143">
        <v>10000000</v>
      </c>
      <c r="E999" s="143">
        <v>0</v>
      </c>
    </row>
    <row r="1000" spans="3:5">
      <c r="C1000" s="142" t="s">
        <v>2313</v>
      </c>
      <c r="D1000" s="143">
        <v>2000000</v>
      </c>
      <c r="E1000" s="143">
        <v>0</v>
      </c>
    </row>
    <row r="1001" spans="3:5">
      <c r="C1001" s="142" t="s">
        <v>2314</v>
      </c>
      <c r="D1001" s="143">
        <v>2000000</v>
      </c>
      <c r="E1001" s="143">
        <v>0</v>
      </c>
    </row>
    <row r="1002" spans="3:5">
      <c r="C1002" s="142" t="s">
        <v>335</v>
      </c>
      <c r="D1002" s="143">
        <v>85653451</v>
      </c>
      <c r="E1002" s="143">
        <v>0</v>
      </c>
    </row>
    <row r="1003" spans="3:5">
      <c r="C1003" s="142" t="s">
        <v>538</v>
      </c>
      <c r="D1003" s="143">
        <v>85653451</v>
      </c>
      <c r="E1003" s="143">
        <v>0</v>
      </c>
    </row>
    <row r="1004" spans="3:5">
      <c r="C1004" s="142" t="s">
        <v>2991</v>
      </c>
      <c r="D1004" s="143">
        <v>35520682</v>
      </c>
      <c r="E1004" s="143">
        <v>0</v>
      </c>
    </row>
    <row r="1005" spans="3:5">
      <c r="C1005" s="142" t="s">
        <v>2992</v>
      </c>
      <c r="D1005" s="143">
        <v>35520682</v>
      </c>
      <c r="E1005" s="143">
        <v>0</v>
      </c>
    </row>
    <row r="1006" spans="3:5">
      <c r="C1006" s="142" t="s">
        <v>2993</v>
      </c>
      <c r="D1006" s="143">
        <v>16689757</v>
      </c>
      <c r="E1006" s="143">
        <v>0</v>
      </c>
    </row>
    <row r="1007" spans="3:5">
      <c r="C1007" s="142" t="s">
        <v>2994</v>
      </c>
      <c r="D1007" s="143">
        <v>16689757</v>
      </c>
      <c r="E1007" s="143">
        <v>0</v>
      </c>
    </row>
    <row r="1008" spans="3:5">
      <c r="C1008" s="142" t="s">
        <v>2710</v>
      </c>
      <c r="D1008" s="143">
        <v>56588728</v>
      </c>
      <c r="E1008" s="143">
        <v>0</v>
      </c>
    </row>
    <row r="1009" spans="3:5">
      <c r="C1009" s="142" t="s">
        <v>2393</v>
      </c>
      <c r="D1009" s="143">
        <v>56588728</v>
      </c>
      <c r="E1009" s="143">
        <v>0</v>
      </c>
    </row>
    <row r="1010" spans="3:5">
      <c r="C1010" s="144" t="s">
        <v>253</v>
      </c>
      <c r="D1010" s="145">
        <v>250415779</v>
      </c>
      <c r="E1010" s="145">
        <v>0</v>
      </c>
    </row>
    <row r="1011" spans="3:5">
      <c r="C1011" s="142" t="s">
        <v>2713</v>
      </c>
      <c r="D1011" s="143">
        <v>162716893</v>
      </c>
      <c r="E1011" s="143">
        <v>0</v>
      </c>
    </row>
    <row r="1012" spans="3:5">
      <c r="C1012" s="142" t="s">
        <v>2119</v>
      </c>
      <c r="D1012" s="143">
        <v>162716893</v>
      </c>
      <c r="E1012" s="143">
        <v>0</v>
      </c>
    </row>
    <row r="1013" spans="3:5">
      <c r="C1013" s="142" t="s">
        <v>2118</v>
      </c>
      <c r="D1013" s="143">
        <v>7797132</v>
      </c>
      <c r="E1013" s="143">
        <v>0</v>
      </c>
    </row>
    <row r="1014" spans="3:5">
      <c r="C1014" s="142" t="s">
        <v>1804</v>
      </c>
      <c r="D1014" s="143">
        <v>7797132</v>
      </c>
      <c r="E1014" s="143">
        <v>0</v>
      </c>
    </row>
    <row r="1015" spans="3:5">
      <c r="C1015" s="142" t="s">
        <v>2715</v>
      </c>
      <c r="D1015" s="143">
        <v>40125835</v>
      </c>
      <c r="E1015" s="143">
        <v>0</v>
      </c>
    </row>
    <row r="1016" spans="3:5">
      <c r="C1016" s="142" t="s">
        <v>1807</v>
      </c>
      <c r="D1016" s="143">
        <v>40125835</v>
      </c>
      <c r="E1016" s="143">
        <v>0</v>
      </c>
    </row>
    <row r="1017" spans="3:5">
      <c r="C1017" s="142" t="s">
        <v>2714</v>
      </c>
      <c r="D1017" s="143">
        <v>924915</v>
      </c>
      <c r="E1017" s="143">
        <v>0</v>
      </c>
    </row>
    <row r="1018" spans="3:5">
      <c r="C1018" s="142" t="s">
        <v>1808</v>
      </c>
      <c r="D1018" s="143">
        <v>924915</v>
      </c>
      <c r="E1018" s="143">
        <v>0</v>
      </c>
    </row>
    <row r="1019" spans="3:5">
      <c r="C1019" s="142" t="s">
        <v>1811</v>
      </c>
      <c r="D1019" s="143">
        <v>38851004</v>
      </c>
      <c r="E1019" s="143">
        <v>0</v>
      </c>
    </row>
    <row r="1020" spans="3:5">
      <c r="C1020" s="142" t="s">
        <v>1812</v>
      </c>
      <c r="D1020" s="143">
        <v>38851004</v>
      </c>
      <c r="E1020" s="143">
        <v>0</v>
      </c>
    </row>
    <row r="1021" spans="3:5">
      <c r="C1021" s="142" t="s">
        <v>336</v>
      </c>
      <c r="D1021" s="143">
        <v>590800924</v>
      </c>
      <c r="E1021" s="143">
        <v>189176007.70000002</v>
      </c>
    </row>
    <row r="1022" spans="3:5">
      <c r="C1022" s="144" t="s">
        <v>251</v>
      </c>
      <c r="D1022" s="145">
        <v>432160924</v>
      </c>
      <c r="E1022" s="145">
        <v>189176007.70000002</v>
      </c>
    </row>
    <row r="1023" spans="3:5">
      <c r="C1023" s="142" t="s">
        <v>2995</v>
      </c>
      <c r="D1023" s="143">
        <v>10954464</v>
      </c>
      <c r="E1023" s="143">
        <v>0</v>
      </c>
    </row>
    <row r="1024" spans="3:5">
      <c r="C1024" s="142" t="s">
        <v>2996</v>
      </c>
      <c r="D1024" s="143">
        <v>10954464</v>
      </c>
      <c r="E1024" s="143">
        <v>0</v>
      </c>
    </row>
    <row r="1025" spans="3:5">
      <c r="C1025" s="142" t="s">
        <v>337</v>
      </c>
      <c r="D1025" s="143">
        <v>15000000</v>
      </c>
      <c r="E1025" s="143">
        <v>0</v>
      </c>
    </row>
    <row r="1026" spans="3:5">
      <c r="C1026" s="142" t="s">
        <v>539</v>
      </c>
      <c r="D1026" s="143">
        <v>15000000</v>
      </c>
      <c r="E1026" s="143">
        <v>0</v>
      </c>
    </row>
    <row r="1027" spans="3:5">
      <c r="C1027" s="142" t="s">
        <v>2315</v>
      </c>
      <c r="D1027" s="143">
        <v>5000000</v>
      </c>
      <c r="E1027" s="143">
        <v>0</v>
      </c>
    </row>
    <row r="1028" spans="3:5">
      <c r="C1028" s="142" t="s">
        <v>2316</v>
      </c>
      <c r="D1028" s="143">
        <v>5000000</v>
      </c>
      <c r="E1028" s="143">
        <v>0</v>
      </c>
    </row>
    <row r="1029" spans="3:5">
      <c r="C1029" s="142" t="s">
        <v>899</v>
      </c>
      <c r="D1029" s="143">
        <v>783418</v>
      </c>
      <c r="E1029" s="143">
        <v>0</v>
      </c>
    </row>
    <row r="1030" spans="3:5">
      <c r="C1030" s="142" t="s">
        <v>900</v>
      </c>
      <c r="D1030" s="143">
        <v>783418</v>
      </c>
      <c r="E1030" s="143">
        <v>0</v>
      </c>
    </row>
    <row r="1031" spans="3:5">
      <c r="C1031" s="142" t="s">
        <v>901</v>
      </c>
      <c r="D1031" s="143">
        <v>6726364</v>
      </c>
      <c r="E1031" s="143">
        <v>0</v>
      </c>
    </row>
    <row r="1032" spans="3:5">
      <c r="C1032" s="142" t="s">
        <v>902</v>
      </c>
      <c r="D1032" s="143">
        <v>6726364</v>
      </c>
      <c r="E1032" s="143">
        <v>0</v>
      </c>
    </row>
    <row r="1033" spans="3:5">
      <c r="C1033" s="142" t="s">
        <v>1955</v>
      </c>
      <c r="D1033" s="143">
        <v>783417</v>
      </c>
      <c r="E1033" s="143">
        <v>0</v>
      </c>
    </row>
    <row r="1034" spans="3:5">
      <c r="C1034" s="142" t="s">
        <v>903</v>
      </c>
      <c r="D1034" s="143">
        <v>783417</v>
      </c>
      <c r="E1034" s="143">
        <v>0</v>
      </c>
    </row>
    <row r="1035" spans="3:5">
      <c r="C1035" s="142" t="s">
        <v>1089</v>
      </c>
      <c r="D1035" s="143">
        <v>12066015</v>
      </c>
      <c r="E1035" s="143">
        <v>0</v>
      </c>
    </row>
    <row r="1036" spans="3:5">
      <c r="C1036" s="142" t="s">
        <v>1090</v>
      </c>
      <c r="D1036" s="143">
        <v>12066015</v>
      </c>
      <c r="E1036" s="143">
        <v>0</v>
      </c>
    </row>
    <row r="1037" spans="3:5">
      <c r="C1037" s="142" t="s">
        <v>2709</v>
      </c>
      <c r="D1037" s="143">
        <v>3417914</v>
      </c>
      <c r="E1037" s="143">
        <v>0</v>
      </c>
    </row>
    <row r="1038" spans="3:5">
      <c r="C1038" s="142" t="s">
        <v>1091</v>
      </c>
      <c r="D1038" s="143">
        <v>3417914</v>
      </c>
      <c r="E1038" s="143">
        <v>0</v>
      </c>
    </row>
    <row r="1039" spans="3:5">
      <c r="C1039" s="142" t="s">
        <v>1956</v>
      </c>
      <c r="D1039" s="143">
        <v>21182604</v>
      </c>
      <c r="E1039" s="143">
        <v>0</v>
      </c>
    </row>
    <row r="1040" spans="3:5">
      <c r="C1040" s="142" t="s">
        <v>540</v>
      </c>
      <c r="D1040" s="143">
        <v>21182604</v>
      </c>
      <c r="E1040" s="143">
        <v>0</v>
      </c>
    </row>
    <row r="1041" spans="3:5">
      <c r="C1041" s="142" t="s">
        <v>766</v>
      </c>
      <c r="D1041" s="143">
        <v>184848771</v>
      </c>
      <c r="E1041" s="143">
        <v>106423099.95</v>
      </c>
    </row>
    <row r="1042" spans="3:5">
      <c r="C1042" s="142" t="s">
        <v>767</v>
      </c>
      <c r="D1042" s="143">
        <v>184848771</v>
      </c>
      <c r="E1042" s="143">
        <v>106423099.95</v>
      </c>
    </row>
    <row r="1043" spans="3:5">
      <c r="C1043" s="142" t="s">
        <v>1871</v>
      </c>
      <c r="D1043" s="143">
        <v>55372480</v>
      </c>
      <c r="E1043" s="143">
        <v>0</v>
      </c>
    </row>
    <row r="1044" spans="3:5">
      <c r="C1044" s="142" t="s">
        <v>1872</v>
      </c>
      <c r="D1044" s="143">
        <v>55372480</v>
      </c>
      <c r="E1044" s="143">
        <v>0</v>
      </c>
    </row>
    <row r="1045" spans="3:5">
      <c r="C1045" s="142" t="s">
        <v>1873</v>
      </c>
      <c r="D1045" s="143">
        <v>81505429</v>
      </c>
      <c r="E1045" s="143">
        <v>61774717.82</v>
      </c>
    </row>
    <row r="1046" spans="3:5">
      <c r="C1046" s="142" t="s">
        <v>1874</v>
      </c>
      <c r="D1046" s="143">
        <v>81505429</v>
      </c>
      <c r="E1046" s="143">
        <v>61774717.82</v>
      </c>
    </row>
    <row r="1047" spans="3:5">
      <c r="C1047" s="142" t="s">
        <v>2120</v>
      </c>
      <c r="D1047" s="143">
        <v>2792904</v>
      </c>
      <c r="E1047" s="143">
        <v>0</v>
      </c>
    </row>
    <row r="1048" spans="3:5">
      <c r="C1048" s="142" t="s">
        <v>2121</v>
      </c>
      <c r="D1048" s="143">
        <v>2792904</v>
      </c>
      <c r="E1048" s="143">
        <v>0</v>
      </c>
    </row>
    <row r="1049" spans="3:5">
      <c r="C1049" s="142" t="s">
        <v>2868</v>
      </c>
      <c r="D1049" s="143">
        <v>31727144</v>
      </c>
      <c r="E1049" s="143">
        <v>20978189.93</v>
      </c>
    </row>
    <row r="1050" spans="3:5">
      <c r="C1050" s="142" t="s">
        <v>2867</v>
      </c>
      <c r="D1050" s="143">
        <v>31727144</v>
      </c>
      <c r="E1050" s="143">
        <v>20978189.93</v>
      </c>
    </row>
    <row r="1051" spans="3:5">
      <c r="C1051" s="142" t="s">
        <v>253</v>
      </c>
      <c r="D1051" s="143">
        <v>158640000</v>
      </c>
      <c r="E1051" s="143">
        <v>0</v>
      </c>
    </row>
    <row r="1052" spans="3:5">
      <c r="C1052" s="142" t="s">
        <v>2334</v>
      </c>
      <c r="D1052" s="143">
        <v>158640000</v>
      </c>
      <c r="E1052" s="143">
        <v>0</v>
      </c>
    </row>
    <row r="1053" spans="3:5">
      <c r="C1053" s="142" t="s">
        <v>2333</v>
      </c>
      <c r="D1053" s="143">
        <v>158640000</v>
      </c>
      <c r="E1053" s="143">
        <v>0</v>
      </c>
    </row>
    <row r="1054" spans="3:5">
      <c r="C1054" s="142" t="s">
        <v>261</v>
      </c>
      <c r="D1054" s="143">
        <v>1210673472</v>
      </c>
      <c r="E1054" s="143">
        <v>237998331.47</v>
      </c>
    </row>
    <row r="1055" spans="3:5">
      <c r="C1055" s="144" t="s">
        <v>251</v>
      </c>
      <c r="D1055" s="145">
        <v>1067488608</v>
      </c>
      <c r="E1055" s="145">
        <v>237998331.47</v>
      </c>
    </row>
    <row r="1056" spans="3:5">
      <c r="C1056" s="142" t="s">
        <v>904</v>
      </c>
      <c r="D1056" s="143">
        <v>7940241</v>
      </c>
      <c r="E1056" s="143">
        <v>0</v>
      </c>
    </row>
    <row r="1057" spans="3:5">
      <c r="C1057" s="142" t="s">
        <v>905</v>
      </c>
      <c r="D1057" s="143">
        <v>7940241</v>
      </c>
      <c r="E1057" s="143">
        <v>0</v>
      </c>
    </row>
    <row r="1058" spans="3:5">
      <c r="C1058" s="142" t="s">
        <v>906</v>
      </c>
      <c r="D1058" s="143">
        <v>1495764</v>
      </c>
      <c r="E1058" s="143">
        <v>0</v>
      </c>
    </row>
    <row r="1059" spans="3:5">
      <c r="C1059" s="142" t="s">
        <v>907</v>
      </c>
      <c r="D1059" s="143">
        <v>1495764</v>
      </c>
      <c r="E1059" s="143">
        <v>0</v>
      </c>
    </row>
    <row r="1060" spans="3:5">
      <c r="C1060" s="142" t="s">
        <v>1092</v>
      </c>
      <c r="D1060" s="143">
        <v>1124434</v>
      </c>
      <c r="E1060" s="143">
        <v>0</v>
      </c>
    </row>
    <row r="1061" spans="3:5">
      <c r="C1061" s="142" t="s">
        <v>1093</v>
      </c>
      <c r="D1061" s="143">
        <v>1124434</v>
      </c>
      <c r="E1061" s="143">
        <v>0</v>
      </c>
    </row>
    <row r="1062" spans="3:5">
      <c r="C1062" s="142" t="s">
        <v>2708</v>
      </c>
      <c r="D1062" s="143">
        <v>4270029</v>
      </c>
      <c r="E1062" s="143">
        <v>0</v>
      </c>
    </row>
    <row r="1063" spans="3:5">
      <c r="C1063" s="142" t="s">
        <v>2358</v>
      </c>
      <c r="D1063" s="143">
        <v>4270029</v>
      </c>
      <c r="E1063" s="143">
        <v>0</v>
      </c>
    </row>
    <row r="1064" spans="3:5">
      <c r="C1064" s="142" t="s">
        <v>1094</v>
      </c>
      <c r="D1064" s="143">
        <v>2595669</v>
      </c>
      <c r="E1064" s="143">
        <v>0</v>
      </c>
    </row>
    <row r="1065" spans="3:5">
      <c r="C1065" s="142" t="s">
        <v>1095</v>
      </c>
      <c r="D1065" s="143">
        <v>2595669</v>
      </c>
      <c r="E1065" s="143">
        <v>0</v>
      </c>
    </row>
    <row r="1066" spans="3:5">
      <c r="C1066" s="142" t="s">
        <v>1096</v>
      </c>
      <c r="D1066" s="143">
        <v>705374</v>
      </c>
      <c r="E1066" s="143">
        <v>0</v>
      </c>
    </row>
    <row r="1067" spans="3:5">
      <c r="C1067" s="142" t="s">
        <v>1097</v>
      </c>
      <c r="D1067" s="143">
        <v>705374</v>
      </c>
      <c r="E1067" s="143">
        <v>0</v>
      </c>
    </row>
    <row r="1068" spans="3:5">
      <c r="C1068" s="142" t="s">
        <v>1098</v>
      </c>
      <c r="D1068" s="143">
        <v>4638767</v>
      </c>
      <c r="E1068" s="143">
        <v>0</v>
      </c>
    </row>
    <row r="1069" spans="3:5">
      <c r="C1069" s="142" t="s">
        <v>1099</v>
      </c>
      <c r="D1069" s="143">
        <v>4638767</v>
      </c>
      <c r="E1069" s="143">
        <v>0</v>
      </c>
    </row>
    <row r="1070" spans="3:5">
      <c r="C1070" s="142" t="s">
        <v>1100</v>
      </c>
      <c r="D1070" s="143">
        <v>3752852</v>
      </c>
      <c r="E1070" s="143">
        <v>0</v>
      </c>
    </row>
    <row r="1071" spans="3:5">
      <c r="C1071" s="142" t="s">
        <v>1101</v>
      </c>
      <c r="D1071" s="143">
        <v>3752852</v>
      </c>
      <c r="E1071" s="143">
        <v>0</v>
      </c>
    </row>
    <row r="1072" spans="3:5">
      <c r="C1072" s="142" t="s">
        <v>2997</v>
      </c>
      <c r="D1072" s="143">
        <v>27415214</v>
      </c>
      <c r="E1072" s="143">
        <v>0</v>
      </c>
    </row>
    <row r="1073" spans="3:5">
      <c r="C1073" s="142" t="s">
        <v>2998</v>
      </c>
      <c r="D1073" s="143">
        <v>27415214</v>
      </c>
      <c r="E1073" s="143">
        <v>0</v>
      </c>
    </row>
    <row r="1074" spans="3:5">
      <c r="C1074" s="142" t="s">
        <v>1102</v>
      </c>
      <c r="D1074" s="143">
        <v>12244226</v>
      </c>
      <c r="E1074" s="143">
        <v>0</v>
      </c>
    </row>
    <row r="1075" spans="3:5">
      <c r="C1075" s="142" t="s">
        <v>1103</v>
      </c>
      <c r="D1075" s="143">
        <v>12244226</v>
      </c>
      <c r="E1075" s="143">
        <v>0</v>
      </c>
    </row>
    <row r="1076" spans="3:5">
      <c r="C1076" s="142" t="s">
        <v>1957</v>
      </c>
      <c r="D1076" s="143">
        <v>1095313</v>
      </c>
      <c r="E1076" s="143">
        <v>0</v>
      </c>
    </row>
    <row r="1077" spans="3:5">
      <c r="C1077" s="142" t="s">
        <v>1104</v>
      </c>
      <c r="D1077" s="143">
        <v>1095313</v>
      </c>
      <c r="E1077" s="143">
        <v>0</v>
      </c>
    </row>
    <row r="1078" spans="3:5">
      <c r="C1078" s="142" t="s">
        <v>1105</v>
      </c>
      <c r="D1078" s="143">
        <v>2565308</v>
      </c>
      <c r="E1078" s="143">
        <v>0</v>
      </c>
    </row>
    <row r="1079" spans="3:5">
      <c r="C1079" s="142" t="s">
        <v>1106</v>
      </c>
      <c r="D1079" s="143">
        <v>2565308</v>
      </c>
      <c r="E1079" s="143">
        <v>0</v>
      </c>
    </row>
    <row r="1080" spans="3:5">
      <c r="C1080" s="142" t="s">
        <v>1107</v>
      </c>
      <c r="D1080" s="143">
        <v>2565308</v>
      </c>
      <c r="E1080" s="143">
        <v>0</v>
      </c>
    </row>
    <row r="1081" spans="3:5">
      <c r="C1081" s="142" t="s">
        <v>1108</v>
      </c>
      <c r="D1081" s="143">
        <v>2565308</v>
      </c>
      <c r="E1081" s="143">
        <v>0</v>
      </c>
    </row>
    <row r="1082" spans="3:5">
      <c r="C1082" s="142" t="s">
        <v>1109</v>
      </c>
      <c r="D1082" s="143">
        <v>3765377</v>
      </c>
      <c r="E1082" s="143">
        <v>0</v>
      </c>
    </row>
    <row r="1083" spans="3:5">
      <c r="C1083" s="142" t="s">
        <v>1110</v>
      </c>
      <c r="D1083" s="143">
        <v>3765377</v>
      </c>
      <c r="E1083" s="143">
        <v>0</v>
      </c>
    </row>
    <row r="1084" spans="3:5">
      <c r="C1084" s="142" t="s">
        <v>2707</v>
      </c>
      <c r="D1084" s="143">
        <v>1262818</v>
      </c>
      <c r="E1084" s="143">
        <v>0</v>
      </c>
    </row>
    <row r="1085" spans="3:5">
      <c r="C1085" s="142" t="s">
        <v>1111</v>
      </c>
      <c r="D1085" s="143">
        <v>1262818</v>
      </c>
      <c r="E1085" s="143">
        <v>0</v>
      </c>
    </row>
    <row r="1086" spans="3:5">
      <c r="C1086" s="142" t="s">
        <v>338</v>
      </c>
      <c r="D1086" s="143">
        <v>6646032</v>
      </c>
      <c r="E1086" s="143">
        <v>0</v>
      </c>
    </row>
    <row r="1087" spans="3:5">
      <c r="C1087" s="142" t="s">
        <v>541</v>
      </c>
      <c r="D1087" s="143">
        <v>6646032</v>
      </c>
      <c r="E1087" s="143">
        <v>0</v>
      </c>
    </row>
    <row r="1088" spans="3:5">
      <c r="C1088" s="142" t="s">
        <v>339</v>
      </c>
      <c r="D1088" s="143">
        <v>31184647</v>
      </c>
      <c r="E1088" s="143">
        <v>0</v>
      </c>
    </row>
    <row r="1089" spans="3:5">
      <c r="C1089" s="142" t="s">
        <v>542</v>
      </c>
      <c r="D1089" s="143">
        <v>31184647</v>
      </c>
      <c r="E1089" s="143">
        <v>0</v>
      </c>
    </row>
    <row r="1090" spans="3:5">
      <c r="C1090" s="142" t="s">
        <v>2706</v>
      </c>
      <c r="D1090" s="143">
        <v>4684108</v>
      </c>
      <c r="E1090" s="143">
        <v>0</v>
      </c>
    </row>
    <row r="1091" spans="3:5">
      <c r="C1091" s="142" t="s">
        <v>2357</v>
      </c>
      <c r="D1091" s="143">
        <v>4684108</v>
      </c>
      <c r="E1091" s="143">
        <v>0</v>
      </c>
    </row>
    <row r="1092" spans="3:5">
      <c r="C1092" s="142" t="s">
        <v>1345</v>
      </c>
      <c r="D1092" s="143">
        <v>6692496</v>
      </c>
      <c r="E1092" s="143">
        <v>0</v>
      </c>
    </row>
    <row r="1093" spans="3:5">
      <c r="C1093" s="142" t="s">
        <v>1346</v>
      </c>
      <c r="D1093" s="143">
        <v>6692496</v>
      </c>
      <c r="E1093" s="143">
        <v>0</v>
      </c>
    </row>
    <row r="1094" spans="3:5">
      <c r="C1094" s="142" t="s">
        <v>1112</v>
      </c>
      <c r="D1094" s="143">
        <v>3693289</v>
      </c>
      <c r="E1094" s="143">
        <v>0</v>
      </c>
    </row>
    <row r="1095" spans="3:5">
      <c r="C1095" s="142" t="s">
        <v>1113</v>
      </c>
      <c r="D1095" s="143">
        <v>3693289</v>
      </c>
      <c r="E1095" s="143">
        <v>0</v>
      </c>
    </row>
    <row r="1096" spans="3:5">
      <c r="C1096" s="142" t="s">
        <v>1114</v>
      </c>
      <c r="D1096" s="143">
        <v>2524063</v>
      </c>
      <c r="E1096" s="143">
        <v>0</v>
      </c>
    </row>
    <row r="1097" spans="3:5">
      <c r="C1097" s="142" t="s">
        <v>1115</v>
      </c>
      <c r="D1097" s="143">
        <v>2524063</v>
      </c>
      <c r="E1097" s="143">
        <v>0</v>
      </c>
    </row>
    <row r="1098" spans="3:5">
      <c r="C1098" s="142" t="s">
        <v>1116</v>
      </c>
      <c r="D1098" s="143">
        <v>2524063</v>
      </c>
      <c r="E1098" s="143">
        <v>0</v>
      </c>
    </row>
    <row r="1099" spans="3:5">
      <c r="C1099" s="142" t="s">
        <v>1117</v>
      </c>
      <c r="D1099" s="143">
        <v>2524063</v>
      </c>
      <c r="E1099" s="143">
        <v>0</v>
      </c>
    </row>
    <row r="1100" spans="3:5">
      <c r="C1100" s="142" t="s">
        <v>340</v>
      </c>
      <c r="D1100" s="143">
        <v>25216142</v>
      </c>
      <c r="E1100" s="143">
        <v>0</v>
      </c>
    </row>
    <row r="1101" spans="3:5">
      <c r="C1101" s="142" t="s">
        <v>543</v>
      </c>
      <c r="D1101" s="143">
        <v>25216142</v>
      </c>
      <c r="E1101" s="143">
        <v>0</v>
      </c>
    </row>
    <row r="1102" spans="3:5">
      <c r="C1102" s="142" t="s">
        <v>1118</v>
      </c>
      <c r="D1102" s="143">
        <v>3067874</v>
      </c>
      <c r="E1102" s="143">
        <v>0</v>
      </c>
    </row>
    <row r="1103" spans="3:5">
      <c r="C1103" s="142" t="s">
        <v>1119</v>
      </c>
      <c r="D1103" s="143">
        <v>3067874</v>
      </c>
      <c r="E1103" s="143">
        <v>0</v>
      </c>
    </row>
    <row r="1104" spans="3:5">
      <c r="C1104" s="142" t="s">
        <v>1120</v>
      </c>
      <c r="D1104" s="143">
        <v>3067874</v>
      </c>
      <c r="E1104" s="143">
        <v>0</v>
      </c>
    </row>
    <row r="1105" spans="3:5">
      <c r="C1105" s="142" t="s">
        <v>1121</v>
      </c>
      <c r="D1105" s="143">
        <v>3067874</v>
      </c>
      <c r="E1105" s="143">
        <v>0</v>
      </c>
    </row>
    <row r="1106" spans="3:5">
      <c r="C1106" s="142" t="s">
        <v>1122</v>
      </c>
      <c r="D1106" s="143">
        <v>5120664</v>
      </c>
      <c r="E1106" s="143">
        <v>0</v>
      </c>
    </row>
    <row r="1107" spans="3:5">
      <c r="C1107" s="142" t="s">
        <v>1123</v>
      </c>
      <c r="D1107" s="143">
        <v>5120664</v>
      </c>
      <c r="E1107" s="143">
        <v>0</v>
      </c>
    </row>
    <row r="1108" spans="3:5">
      <c r="C1108" s="142" t="s">
        <v>1124</v>
      </c>
      <c r="D1108" s="143">
        <v>4341063</v>
      </c>
      <c r="E1108" s="143">
        <v>0</v>
      </c>
    </row>
    <row r="1109" spans="3:5">
      <c r="C1109" s="142" t="s">
        <v>1125</v>
      </c>
      <c r="D1109" s="143">
        <v>4341063</v>
      </c>
      <c r="E1109" s="143">
        <v>0</v>
      </c>
    </row>
    <row r="1110" spans="3:5">
      <c r="C1110" s="142" t="s">
        <v>2705</v>
      </c>
      <c r="D1110" s="143">
        <v>26140065</v>
      </c>
      <c r="E1110" s="143">
        <v>18138376.890000001</v>
      </c>
    </row>
    <row r="1111" spans="3:5">
      <c r="C1111" s="142" t="s">
        <v>2122</v>
      </c>
      <c r="D1111" s="143">
        <v>26140065</v>
      </c>
      <c r="E1111" s="143">
        <v>18138376.890000001</v>
      </c>
    </row>
    <row r="1112" spans="3:5">
      <c r="C1112" s="142" t="s">
        <v>1126</v>
      </c>
      <c r="D1112" s="143">
        <v>5103076</v>
      </c>
      <c r="E1112" s="143">
        <v>0</v>
      </c>
    </row>
    <row r="1113" spans="3:5">
      <c r="C1113" s="142" t="s">
        <v>1127</v>
      </c>
      <c r="D1113" s="143">
        <v>5103076</v>
      </c>
      <c r="E1113" s="143">
        <v>0</v>
      </c>
    </row>
    <row r="1114" spans="3:5">
      <c r="C1114" s="142" t="s">
        <v>2123</v>
      </c>
      <c r="D1114" s="143">
        <v>16757020</v>
      </c>
      <c r="E1114" s="143">
        <v>7299772.79</v>
      </c>
    </row>
    <row r="1115" spans="3:5">
      <c r="C1115" s="142" t="s">
        <v>2124</v>
      </c>
      <c r="D1115" s="143">
        <v>16757020</v>
      </c>
      <c r="E1115" s="143">
        <v>7299772.79</v>
      </c>
    </row>
    <row r="1116" spans="3:5">
      <c r="C1116" s="142" t="s">
        <v>2999</v>
      </c>
      <c r="D1116" s="143">
        <v>10000000</v>
      </c>
      <c r="E1116" s="143">
        <v>0</v>
      </c>
    </row>
    <row r="1117" spans="3:5">
      <c r="C1117" s="142" t="s">
        <v>2815</v>
      </c>
      <c r="D1117" s="143">
        <v>10000000</v>
      </c>
      <c r="E1117" s="143">
        <v>0</v>
      </c>
    </row>
    <row r="1118" spans="3:5">
      <c r="C1118" s="142" t="s">
        <v>1875</v>
      </c>
      <c r="D1118" s="143">
        <v>5000000</v>
      </c>
      <c r="E1118" s="143">
        <v>0</v>
      </c>
    </row>
    <row r="1119" spans="3:5">
      <c r="C1119" s="142" t="s">
        <v>1876</v>
      </c>
      <c r="D1119" s="143">
        <v>5000000</v>
      </c>
      <c r="E1119" s="143">
        <v>0</v>
      </c>
    </row>
    <row r="1120" spans="3:5">
      <c r="C1120" s="142" t="s">
        <v>2125</v>
      </c>
      <c r="D1120" s="143">
        <v>2142699</v>
      </c>
      <c r="E1120" s="143">
        <v>0</v>
      </c>
    </row>
    <row r="1121" spans="3:5">
      <c r="C1121" s="142" t="s">
        <v>2126</v>
      </c>
      <c r="D1121" s="143">
        <v>2142699</v>
      </c>
      <c r="E1121" s="143">
        <v>0</v>
      </c>
    </row>
    <row r="1122" spans="3:5">
      <c r="C1122" s="142" t="s">
        <v>341</v>
      </c>
      <c r="D1122" s="143">
        <v>27143613</v>
      </c>
      <c r="E1122" s="143">
        <v>0</v>
      </c>
    </row>
    <row r="1123" spans="3:5">
      <c r="C1123" s="142" t="s">
        <v>544</v>
      </c>
      <c r="D1123" s="143">
        <v>27143613</v>
      </c>
      <c r="E1123" s="143">
        <v>0</v>
      </c>
    </row>
    <row r="1124" spans="3:5">
      <c r="C1124" s="142" t="s">
        <v>1877</v>
      </c>
      <c r="D1124" s="143">
        <v>136157143</v>
      </c>
      <c r="E1124" s="143">
        <v>40989163.799999997</v>
      </c>
    </row>
    <row r="1125" spans="3:5">
      <c r="C1125" s="142" t="s">
        <v>1878</v>
      </c>
      <c r="D1125" s="143">
        <v>136157143</v>
      </c>
      <c r="E1125" s="143">
        <v>40989163.799999997</v>
      </c>
    </row>
    <row r="1126" spans="3:5">
      <c r="C1126" s="142" t="s">
        <v>1879</v>
      </c>
      <c r="D1126" s="143">
        <v>50946538</v>
      </c>
      <c r="E1126" s="143">
        <v>0</v>
      </c>
    </row>
    <row r="1127" spans="3:5">
      <c r="C1127" s="142" t="s">
        <v>1880</v>
      </c>
      <c r="D1127" s="143">
        <v>50946538</v>
      </c>
      <c r="E1127" s="143">
        <v>0</v>
      </c>
    </row>
    <row r="1128" spans="3:5">
      <c r="C1128" s="142" t="s">
        <v>2127</v>
      </c>
      <c r="D1128" s="143">
        <v>8692036</v>
      </c>
      <c r="E1128" s="143">
        <v>0</v>
      </c>
    </row>
    <row r="1129" spans="3:5">
      <c r="C1129" s="142" t="s">
        <v>2128</v>
      </c>
      <c r="D1129" s="143">
        <v>8692036</v>
      </c>
      <c r="E1129" s="143">
        <v>0</v>
      </c>
    </row>
    <row r="1130" spans="3:5">
      <c r="C1130" s="142" t="s">
        <v>2317</v>
      </c>
      <c r="D1130" s="143">
        <v>33489931</v>
      </c>
      <c r="E1130" s="143">
        <v>0</v>
      </c>
    </row>
    <row r="1131" spans="3:5">
      <c r="C1131" s="142" t="s">
        <v>2318</v>
      </c>
      <c r="D1131" s="143">
        <v>33489931</v>
      </c>
      <c r="E1131" s="143">
        <v>0</v>
      </c>
    </row>
    <row r="1132" spans="3:5">
      <c r="C1132" s="142" t="s">
        <v>2129</v>
      </c>
      <c r="D1132" s="143">
        <v>29859567</v>
      </c>
      <c r="E1132" s="143">
        <v>0</v>
      </c>
    </row>
    <row r="1133" spans="3:5">
      <c r="C1133" s="142" t="s">
        <v>2130</v>
      </c>
      <c r="D1133" s="143">
        <v>29859567</v>
      </c>
      <c r="E1133" s="143">
        <v>0</v>
      </c>
    </row>
    <row r="1134" spans="3:5">
      <c r="C1134" s="142" t="s">
        <v>342</v>
      </c>
      <c r="D1134" s="143">
        <v>122935036</v>
      </c>
      <c r="E1134" s="143">
        <v>61933369.840000004</v>
      </c>
    </row>
    <row r="1135" spans="3:5">
      <c r="C1135" s="142" t="s">
        <v>545</v>
      </c>
      <c r="D1135" s="143">
        <v>122935036</v>
      </c>
      <c r="E1135" s="143">
        <v>61933369.840000004</v>
      </c>
    </row>
    <row r="1136" spans="3:5">
      <c r="C1136" s="142" t="s">
        <v>2131</v>
      </c>
      <c r="D1136" s="143">
        <v>38456580</v>
      </c>
      <c r="E1136" s="143">
        <v>0</v>
      </c>
    </row>
    <row r="1137" spans="3:5">
      <c r="C1137" s="142" t="s">
        <v>2132</v>
      </c>
      <c r="D1137" s="143">
        <v>38456580</v>
      </c>
      <c r="E1137" s="143">
        <v>0</v>
      </c>
    </row>
    <row r="1138" spans="3:5">
      <c r="C1138" s="142" t="s">
        <v>2133</v>
      </c>
      <c r="D1138" s="143">
        <v>10000000</v>
      </c>
      <c r="E1138" s="143">
        <v>0</v>
      </c>
    </row>
    <row r="1139" spans="3:5">
      <c r="C1139" s="142" t="s">
        <v>2134</v>
      </c>
      <c r="D1139" s="143">
        <v>10000000</v>
      </c>
      <c r="E1139" s="143">
        <v>0</v>
      </c>
    </row>
    <row r="1140" spans="3:5">
      <c r="C1140" s="142" t="s">
        <v>2135</v>
      </c>
      <c r="D1140" s="143">
        <v>20155391</v>
      </c>
      <c r="E1140" s="143">
        <v>0</v>
      </c>
    </row>
    <row r="1141" spans="3:5">
      <c r="C1141" s="142" t="s">
        <v>2136</v>
      </c>
      <c r="D1141" s="143">
        <v>20155391</v>
      </c>
      <c r="E1141" s="143">
        <v>0</v>
      </c>
    </row>
    <row r="1142" spans="3:5">
      <c r="C1142" s="142" t="s">
        <v>343</v>
      </c>
      <c r="D1142" s="143">
        <v>12275437</v>
      </c>
      <c r="E1142" s="143">
        <v>0</v>
      </c>
    </row>
    <row r="1143" spans="3:5">
      <c r="C1143" s="142" t="s">
        <v>546</v>
      </c>
      <c r="D1143" s="143">
        <v>12275437</v>
      </c>
      <c r="E1143" s="143">
        <v>0</v>
      </c>
    </row>
    <row r="1144" spans="3:5">
      <c r="C1144" s="142" t="s">
        <v>2277</v>
      </c>
      <c r="D1144" s="143">
        <v>30217777</v>
      </c>
      <c r="E1144" s="143">
        <v>0</v>
      </c>
    </row>
    <row r="1145" spans="3:5">
      <c r="C1145" s="142" t="s">
        <v>2278</v>
      </c>
      <c r="D1145" s="143">
        <v>30217777</v>
      </c>
      <c r="E1145" s="143">
        <v>0</v>
      </c>
    </row>
    <row r="1146" spans="3:5">
      <c r="C1146" s="142" t="s">
        <v>344</v>
      </c>
      <c r="D1146" s="143">
        <v>69223576</v>
      </c>
      <c r="E1146" s="143">
        <v>0</v>
      </c>
    </row>
    <row r="1147" spans="3:5">
      <c r="C1147" s="142" t="s">
        <v>547</v>
      </c>
      <c r="D1147" s="143">
        <v>69223576</v>
      </c>
      <c r="E1147" s="143">
        <v>0</v>
      </c>
    </row>
    <row r="1148" spans="3:5">
      <c r="C1148" s="142" t="s">
        <v>2279</v>
      </c>
      <c r="D1148" s="143">
        <v>100000000</v>
      </c>
      <c r="E1148" s="143">
        <v>69683983.430000007</v>
      </c>
    </row>
    <row r="1149" spans="3:5">
      <c r="C1149" s="142" t="s">
        <v>2280</v>
      </c>
      <c r="D1149" s="143">
        <v>100000000</v>
      </c>
      <c r="E1149" s="143">
        <v>69683983.430000007</v>
      </c>
    </row>
    <row r="1150" spans="3:5">
      <c r="C1150" s="142" t="s">
        <v>768</v>
      </c>
      <c r="D1150" s="143">
        <v>120757727</v>
      </c>
      <c r="E1150" s="143">
        <v>39953664.719999999</v>
      </c>
    </row>
    <row r="1151" spans="3:5">
      <c r="C1151" s="142" t="s">
        <v>769</v>
      </c>
      <c r="D1151" s="143">
        <v>120757727</v>
      </c>
      <c r="E1151" s="143">
        <v>39953664.719999999</v>
      </c>
    </row>
    <row r="1152" spans="3:5">
      <c r="C1152" s="142" t="s">
        <v>2319</v>
      </c>
      <c r="D1152" s="143">
        <v>15836387</v>
      </c>
      <c r="E1152" s="143">
        <v>0</v>
      </c>
    </row>
    <row r="1153" spans="3:5">
      <c r="C1153" s="142" t="s">
        <v>2320</v>
      </c>
      <c r="D1153" s="143">
        <v>15836387</v>
      </c>
      <c r="E1153" s="143">
        <v>0</v>
      </c>
    </row>
    <row r="1154" spans="3:5">
      <c r="C1154" s="144" t="s">
        <v>253</v>
      </c>
      <c r="D1154" s="145">
        <v>143184864</v>
      </c>
      <c r="E1154" s="145">
        <v>0</v>
      </c>
    </row>
    <row r="1155" spans="3:5">
      <c r="C1155" s="142" t="s">
        <v>2866</v>
      </c>
      <c r="D1155" s="143">
        <v>46099145</v>
      </c>
      <c r="E1155" s="143">
        <v>0</v>
      </c>
    </row>
    <row r="1156" spans="3:5">
      <c r="C1156" s="142" t="s">
        <v>2865</v>
      </c>
      <c r="D1156" s="143">
        <v>46099145</v>
      </c>
      <c r="E1156" s="143">
        <v>0</v>
      </c>
    </row>
    <row r="1157" spans="3:5">
      <c r="C1157" s="142" t="s">
        <v>2704</v>
      </c>
      <c r="D1157" s="143">
        <v>54198739</v>
      </c>
      <c r="E1157" s="143">
        <v>0</v>
      </c>
    </row>
    <row r="1158" spans="3:5">
      <c r="C1158" s="142" t="s">
        <v>1881</v>
      </c>
      <c r="D1158" s="143">
        <v>54198739</v>
      </c>
      <c r="E1158" s="143">
        <v>0</v>
      </c>
    </row>
    <row r="1159" spans="3:5">
      <c r="C1159" s="142" t="s">
        <v>2137</v>
      </c>
      <c r="D1159" s="143">
        <v>42886980</v>
      </c>
      <c r="E1159" s="143">
        <v>0</v>
      </c>
    </row>
    <row r="1160" spans="3:5">
      <c r="C1160" s="142" t="s">
        <v>2138</v>
      </c>
      <c r="D1160" s="143">
        <v>42886980</v>
      </c>
      <c r="E1160" s="143">
        <v>0</v>
      </c>
    </row>
    <row r="1161" spans="3:5">
      <c r="C1161" s="142" t="s">
        <v>345</v>
      </c>
      <c r="D1161" s="143">
        <v>1498177270</v>
      </c>
      <c r="E1161" s="143">
        <v>291123512.69999999</v>
      </c>
    </row>
    <row r="1162" spans="3:5">
      <c r="C1162" s="144" t="s">
        <v>251</v>
      </c>
      <c r="D1162" s="145">
        <v>1473680528</v>
      </c>
      <c r="E1162" s="145">
        <v>291123512.69999999</v>
      </c>
    </row>
    <row r="1163" spans="3:5">
      <c r="C1163" s="142" t="s">
        <v>346</v>
      </c>
      <c r="D1163" s="143">
        <v>24072499</v>
      </c>
      <c r="E1163" s="143">
        <v>0</v>
      </c>
    </row>
    <row r="1164" spans="3:5">
      <c r="C1164" s="142" t="s">
        <v>548</v>
      </c>
      <c r="D1164" s="143">
        <v>24072499</v>
      </c>
      <c r="E1164" s="143">
        <v>0</v>
      </c>
    </row>
    <row r="1165" spans="3:5">
      <c r="C1165" s="142" t="s">
        <v>347</v>
      </c>
      <c r="D1165" s="143">
        <v>15305469</v>
      </c>
      <c r="E1165" s="143">
        <v>0</v>
      </c>
    </row>
    <row r="1166" spans="3:5">
      <c r="C1166" s="142" t="s">
        <v>549</v>
      </c>
      <c r="D1166" s="143">
        <v>15305469</v>
      </c>
      <c r="E1166" s="143">
        <v>0</v>
      </c>
    </row>
    <row r="1167" spans="3:5">
      <c r="C1167" s="142" t="s">
        <v>348</v>
      </c>
      <c r="D1167" s="143">
        <v>103320931</v>
      </c>
      <c r="E1167" s="143">
        <v>0</v>
      </c>
    </row>
    <row r="1168" spans="3:5">
      <c r="C1168" s="142" t="s">
        <v>550</v>
      </c>
      <c r="D1168" s="143">
        <v>103320931</v>
      </c>
      <c r="E1168" s="143">
        <v>0</v>
      </c>
    </row>
    <row r="1169" spans="3:5">
      <c r="C1169" s="142" t="s">
        <v>908</v>
      </c>
      <c r="D1169" s="143">
        <v>7036873</v>
      </c>
      <c r="E1169" s="143">
        <v>0</v>
      </c>
    </row>
    <row r="1170" spans="3:5">
      <c r="C1170" s="142" t="s">
        <v>909</v>
      </c>
      <c r="D1170" s="143">
        <v>7036873</v>
      </c>
      <c r="E1170" s="143">
        <v>0</v>
      </c>
    </row>
    <row r="1171" spans="3:5">
      <c r="C1171" s="142" t="s">
        <v>910</v>
      </c>
      <c r="D1171" s="143">
        <v>4844222</v>
      </c>
      <c r="E1171" s="143">
        <v>0</v>
      </c>
    </row>
    <row r="1172" spans="3:5">
      <c r="C1172" s="142" t="s">
        <v>911</v>
      </c>
      <c r="D1172" s="143">
        <v>4844222</v>
      </c>
      <c r="E1172" s="143">
        <v>0</v>
      </c>
    </row>
    <row r="1173" spans="3:5">
      <c r="C1173" s="142" t="s">
        <v>2703</v>
      </c>
      <c r="D1173" s="143">
        <v>18428206</v>
      </c>
      <c r="E1173" s="143">
        <v>0</v>
      </c>
    </row>
    <row r="1174" spans="3:5">
      <c r="C1174" s="142" t="s">
        <v>1882</v>
      </c>
      <c r="D1174" s="143">
        <v>18428206</v>
      </c>
      <c r="E1174" s="143">
        <v>0</v>
      </c>
    </row>
    <row r="1175" spans="3:5">
      <c r="C1175" s="142" t="s">
        <v>912</v>
      </c>
      <c r="D1175" s="143">
        <v>1875179</v>
      </c>
      <c r="E1175" s="143">
        <v>0</v>
      </c>
    </row>
    <row r="1176" spans="3:5">
      <c r="C1176" s="142" t="s">
        <v>913</v>
      </c>
      <c r="D1176" s="143">
        <v>1875179</v>
      </c>
      <c r="E1176" s="143">
        <v>0</v>
      </c>
    </row>
    <row r="1177" spans="3:5">
      <c r="C1177" s="142" t="s">
        <v>914</v>
      </c>
      <c r="D1177" s="143">
        <v>11762181</v>
      </c>
      <c r="E1177" s="143">
        <v>0</v>
      </c>
    </row>
    <row r="1178" spans="3:5">
      <c r="C1178" s="142" t="s">
        <v>915</v>
      </c>
      <c r="D1178" s="143">
        <v>11762181</v>
      </c>
      <c r="E1178" s="143">
        <v>0</v>
      </c>
    </row>
    <row r="1179" spans="3:5">
      <c r="C1179" s="142" t="s">
        <v>916</v>
      </c>
      <c r="D1179" s="143">
        <v>4844222</v>
      </c>
      <c r="E1179" s="143">
        <v>0</v>
      </c>
    </row>
    <row r="1180" spans="3:5">
      <c r="C1180" s="142" t="s">
        <v>917</v>
      </c>
      <c r="D1180" s="143">
        <v>4844222</v>
      </c>
      <c r="E1180" s="143">
        <v>0</v>
      </c>
    </row>
    <row r="1181" spans="3:5">
      <c r="C1181" s="142" t="s">
        <v>2702</v>
      </c>
      <c r="D1181" s="143">
        <v>7036873</v>
      </c>
      <c r="E1181" s="143">
        <v>0</v>
      </c>
    </row>
    <row r="1182" spans="3:5">
      <c r="C1182" s="142" t="s">
        <v>918</v>
      </c>
      <c r="D1182" s="143">
        <v>7036873</v>
      </c>
      <c r="E1182" s="143">
        <v>0</v>
      </c>
    </row>
    <row r="1183" spans="3:5">
      <c r="C1183" s="142" t="s">
        <v>1958</v>
      </c>
      <c r="D1183" s="143">
        <v>57467939</v>
      </c>
      <c r="E1183" s="143">
        <v>0</v>
      </c>
    </row>
    <row r="1184" spans="3:5">
      <c r="C1184" s="142" t="s">
        <v>551</v>
      </c>
      <c r="D1184" s="143">
        <v>57467939</v>
      </c>
      <c r="E1184" s="143">
        <v>0</v>
      </c>
    </row>
    <row r="1185" spans="3:5">
      <c r="C1185" s="142" t="s">
        <v>2481</v>
      </c>
      <c r="D1185" s="143">
        <v>62745808</v>
      </c>
      <c r="E1185" s="143">
        <v>0</v>
      </c>
    </row>
    <row r="1186" spans="3:5">
      <c r="C1186" s="142" t="s">
        <v>2480</v>
      </c>
      <c r="D1186" s="143">
        <v>62745808</v>
      </c>
      <c r="E1186" s="143">
        <v>0</v>
      </c>
    </row>
    <row r="1187" spans="3:5">
      <c r="C1187" s="142" t="s">
        <v>349</v>
      </c>
      <c r="D1187" s="143">
        <v>8679557</v>
      </c>
      <c r="E1187" s="143">
        <v>0</v>
      </c>
    </row>
    <row r="1188" spans="3:5">
      <c r="C1188" s="142" t="s">
        <v>552</v>
      </c>
      <c r="D1188" s="143">
        <v>8679557</v>
      </c>
      <c r="E1188" s="143">
        <v>0</v>
      </c>
    </row>
    <row r="1189" spans="3:5">
      <c r="C1189" s="142" t="s">
        <v>718</v>
      </c>
      <c r="D1189" s="143">
        <v>30000000</v>
      </c>
      <c r="E1189" s="143">
        <v>30000000</v>
      </c>
    </row>
    <row r="1190" spans="3:5">
      <c r="C1190" s="142" t="s">
        <v>719</v>
      </c>
      <c r="D1190" s="143">
        <v>30000000</v>
      </c>
      <c r="E1190" s="143">
        <v>30000000</v>
      </c>
    </row>
    <row r="1191" spans="3:5">
      <c r="C1191" s="142" t="s">
        <v>720</v>
      </c>
      <c r="D1191" s="143">
        <v>9195495</v>
      </c>
      <c r="E1191" s="143">
        <v>9195495</v>
      </c>
    </row>
    <row r="1192" spans="3:5">
      <c r="C1192" s="142" t="s">
        <v>721</v>
      </c>
      <c r="D1192" s="143">
        <v>9195495</v>
      </c>
      <c r="E1192" s="143">
        <v>9195495</v>
      </c>
    </row>
    <row r="1193" spans="3:5">
      <c r="C1193" s="142" t="s">
        <v>722</v>
      </c>
      <c r="D1193" s="143">
        <v>22405690</v>
      </c>
      <c r="E1193" s="143">
        <v>22405690</v>
      </c>
    </row>
    <row r="1194" spans="3:5">
      <c r="C1194" s="142" t="s">
        <v>723</v>
      </c>
      <c r="D1194" s="143">
        <v>22405690</v>
      </c>
      <c r="E1194" s="143">
        <v>22405690</v>
      </c>
    </row>
    <row r="1195" spans="3:5">
      <c r="C1195" s="142" t="s">
        <v>350</v>
      </c>
      <c r="D1195" s="143">
        <v>5229408</v>
      </c>
      <c r="E1195" s="143">
        <v>0</v>
      </c>
    </row>
    <row r="1196" spans="3:5">
      <c r="C1196" s="142" t="s">
        <v>553</v>
      </c>
      <c r="D1196" s="143">
        <v>5229408</v>
      </c>
      <c r="E1196" s="143">
        <v>0</v>
      </c>
    </row>
    <row r="1197" spans="3:5">
      <c r="C1197" s="142" t="s">
        <v>2698</v>
      </c>
      <c r="D1197" s="143">
        <v>24706655</v>
      </c>
      <c r="E1197" s="143">
        <v>24000000</v>
      </c>
    </row>
    <row r="1198" spans="3:5">
      <c r="C1198" s="142" t="s">
        <v>724</v>
      </c>
      <c r="D1198" s="143">
        <v>24706655</v>
      </c>
      <c r="E1198" s="143">
        <v>24000000</v>
      </c>
    </row>
    <row r="1199" spans="3:5">
      <c r="C1199" s="142" t="s">
        <v>2701</v>
      </c>
      <c r="D1199" s="143">
        <v>20000000</v>
      </c>
      <c r="E1199" s="143">
        <v>0</v>
      </c>
    </row>
    <row r="1200" spans="3:5">
      <c r="C1200" s="142" t="s">
        <v>2512</v>
      </c>
      <c r="D1200" s="143">
        <v>20000000</v>
      </c>
      <c r="E1200" s="143">
        <v>0</v>
      </c>
    </row>
    <row r="1201" spans="3:5">
      <c r="C1201" s="142" t="s">
        <v>2139</v>
      </c>
      <c r="D1201" s="143">
        <v>25000000</v>
      </c>
      <c r="E1201" s="143">
        <v>0</v>
      </c>
    </row>
    <row r="1202" spans="3:5">
      <c r="C1202" s="142" t="s">
        <v>2140</v>
      </c>
      <c r="D1202" s="143">
        <v>25000000</v>
      </c>
      <c r="E1202" s="143">
        <v>0</v>
      </c>
    </row>
    <row r="1203" spans="3:5">
      <c r="C1203" s="142" t="s">
        <v>3000</v>
      </c>
      <c r="D1203" s="143">
        <v>30000000</v>
      </c>
      <c r="E1203" s="143">
        <v>8141240.3499999996</v>
      </c>
    </row>
    <row r="1204" spans="3:5">
      <c r="C1204" s="142" t="s">
        <v>2814</v>
      </c>
      <c r="D1204" s="143">
        <v>30000000</v>
      </c>
      <c r="E1204" s="143">
        <v>8141240.3499999996</v>
      </c>
    </row>
    <row r="1205" spans="3:5">
      <c r="C1205" s="142" t="s">
        <v>2141</v>
      </c>
      <c r="D1205" s="143">
        <v>2929951</v>
      </c>
      <c r="E1205" s="143">
        <v>0</v>
      </c>
    </row>
    <row r="1206" spans="3:5">
      <c r="C1206" s="142" t="s">
        <v>2142</v>
      </c>
      <c r="D1206" s="143">
        <v>2929951</v>
      </c>
      <c r="E1206" s="143">
        <v>0</v>
      </c>
    </row>
    <row r="1207" spans="3:5">
      <c r="C1207" s="142" t="s">
        <v>1607</v>
      </c>
      <c r="D1207" s="143">
        <v>5137508</v>
      </c>
      <c r="E1207" s="143">
        <v>0</v>
      </c>
    </row>
    <row r="1208" spans="3:5">
      <c r="C1208" s="142" t="s">
        <v>1608</v>
      </c>
      <c r="D1208" s="143">
        <v>5137508</v>
      </c>
      <c r="E1208" s="143">
        <v>0</v>
      </c>
    </row>
    <row r="1209" spans="3:5">
      <c r="C1209" s="142" t="s">
        <v>2700</v>
      </c>
      <c r="D1209" s="143">
        <v>2929951</v>
      </c>
      <c r="E1209" s="143">
        <v>0</v>
      </c>
    </row>
    <row r="1210" spans="3:5">
      <c r="C1210" s="142" t="s">
        <v>2143</v>
      </c>
      <c r="D1210" s="143">
        <v>2929951</v>
      </c>
      <c r="E1210" s="143">
        <v>0</v>
      </c>
    </row>
    <row r="1211" spans="3:5">
      <c r="C1211" s="142" t="s">
        <v>1609</v>
      </c>
      <c r="D1211" s="143">
        <v>4368873</v>
      </c>
      <c r="E1211" s="143">
        <v>0</v>
      </c>
    </row>
    <row r="1212" spans="3:5">
      <c r="C1212" s="142" t="s">
        <v>1610</v>
      </c>
      <c r="D1212" s="143">
        <v>4368873</v>
      </c>
      <c r="E1212" s="143">
        <v>0</v>
      </c>
    </row>
    <row r="1213" spans="3:5">
      <c r="C1213" s="142" t="s">
        <v>1611</v>
      </c>
      <c r="D1213" s="143">
        <v>7204080</v>
      </c>
      <c r="E1213" s="143">
        <v>0</v>
      </c>
    </row>
    <row r="1214" spans="3:5">
      <c r="C1214" s="142" t="s">
        <v>1612</v>
      </c>
      <c r="D1214" s="143">
        <v>7204080</v>
      </c>
      <c r="E1214" s="143">
        <v>0</v>
      </c>
    </row>
    <row r="1215" spans="3:5">
      <c r="C1215" s="142" t="s">
        <v>1613</v>
      </c>
      <c r="D1215" s="143">
        <v>3004912</v>
      </c>
      <c r="E1215" s="143">
        <v>0</v>
      </c>
    </row>
    <row r="1216" spans="3:5">
      <c r="C1216" s="142" t="s">
        <v>1614</v>
      </c>
      <c r="D1216" s="143">
        <v>3004912</v>
      </c>
      <c r="E1216" s="143">
        <v>0</v>
      </c>
    </row>
    <row r="1217" spans="3:5">
      <c r="C1217" s="142" t="s">
        <v>1883</v>
      </c>
      <c r="D1217" s="143">
        <v>65620558</v>
      </c>
      <c r="E1217" s="143">
        <v>16204640.67</v>
      </c>
    </row>
    <row r="1218" spans="3:5">
      <c r="C1218" s="142" t="s">
        <v>1884</v>
      </c>
      <c r="D1218" s="143">
        <v>65620558</v>
      </c>
      <c r="E1218" s="143">
        <v>16204640.67</v>
      </c>
    </row>
    <row r="1219" spans="3:5">
      <c r="C1219" s="142" t="s">
        <v>1615</v>
      </c>
      <c r="D1219" s="143">
        <v>3687187</v>
      </c>
      <c r="E1219" s="143">
        <v>0</v>
      </c>
    </row>
    <row r="1220" spans="3:5">
      <c r="C1220" s="142" t="s">
        <v>1616</v>
      </c>
      <c r="D1220" s="143">
        <v>3687187</v>
      </c>
      <c r="E1220" s="143">
        <v>0</v>
      </c>
    </row>
    <row r="1221" spans="3:5">
      <c r="C1221" s="142" t="s">
        <v>1617</v>
      </c>
      <c r="D1221" s="143">
        <v>3687187</v>
      </c>
      <c r="E1221" s="143">
        <v>0</v>
      </c>
    </row>
    <row r="1222" spans="3:5">
      <c r="C1222" s="142" t="s">
        <v>1618</v>
      </c>
      <c r="D1222" s="143">
        <v>3687187</v>
      </c>
      <c r="E1222" s="143">
        <v>0</v>
      </c>
    </row>
    <row r="1223" spans="3:5">
      <c r="C1223" s="142" t="s">
        <v>2144</v>
      </c>
      <c r="D1223" s="143">
        <v>13975681</v>
      </c>
      <c r="E1223" s="143">
        <v>0</v>
      </c>
    </row>
    <row r="1224" spans="3:5">
      <c r="C1224" s="142" t="s">
        <v>2145</v>
      </c>
      <c r="D1224" s="143">
        <v>13975681</v>
      </c>
      <c r="E1224" s="143">
        <v>0</v>
      </c>
    </row>
    <row r="1225" spans="3:5">
      <c r="C1225" s="142" t="s">
        <v>2146</v>
      </c>
      <c r="D1225" s="143">
        <v>10152268</v>
      </c>
      <c r="E1225" s="143">
        <v>0</v>
      </c>
    </row>
    <row r="1226" spans="3:5">
      <c r="C1226" s="142" t="s">
        <v>2147</v>
      </c>
      <c r="D1226" s="143">
        <v>10152268</v>
      </c>
      <c r="E1226" s="143">
        <v>0</v>
      </c>
    </row>
    <row r="1227" spans="3:5">
      <c r="C1227" s="142" t="s">
        <v>3001</v>
      </c>
      <c r="D1227" s="143">
        <v>70946399</v>
      </c>
      <c r="E1227" s="143">
        <v>0</v>
      </c>
    </row>
    <row r="1228" spans="3:5">
      <c r="C1228" s="142" t="s">
        <v>3002</v>
      </c>
      <c r="D1228" s="143">
        <v>70946399</v>
      </c>
      <c r="E1228" s="143">
        <v>0</v>
      </c>
    </row>
    <row r="1229" spans="3:5">
      <c r="C1229" s="142" t="s">
        <v>770</v>
      </c>
      <c r="D1229" s="143">
        <v>736903086</v>
      </c>
      <c r="E1229" s="143">
        <v>181176446.68000001</v>
      </c>
    </row>
    <row r="1230" spans="3:5">
      <c r="C1230" s="142" t="s">
        <v>771</v>
      </c>
      <c r="D1230" s="143">
        <v>736903086</v>
      </c>
      <c r="E1230" s="143">
        <v>181176446.68000001</v>
      </c>
    </row>
    <row r="1231" spans="3:5">
      <c r="C1231" s="142" t="s">
        <v>1885</v>
      </c>
      <c r="D1231" s="143">
        <v>49175680</v>
      </c>
      <c r="E1231" s="143">
        <v>0</v>
      </c>
    </row>
    <row r="1232" spans="3:5">
      <c r="C1232" s="142" t="s">
        <v>1886</v>
      </c>
      <c r="D1232" s="143">
        <v>49175680</v>
      </c>
      <c r="E1232" s="143">
        <v>0</v>
      </c>
    </row>
    <row r="1233" spans="3:5">
      <c r="C1233" s="142" t="s">
        <v>253</v>
      </c>
      <c r="D1233" s="143">
        <v>24496742</v>
      </c>
      <c r="E1233" s="143">
        <v>0</v>
      </c>
    </row>
    <row r="1234" spans="3:5">
      <c r="C1234" s="142" t="s">
        <v>2699</v>
      </c>
      <c r="D1234" s="143">
        <v>16198552</v>
      </c>
      <c r="E1234" s="143">
        <v>0</v>
      </c>
    </row>
    <row r="1235" spans="3:5">
      <c r="C1235" s="142" t="s">
        <v>1805</v>
      </c>
      <c r="D1235" s="143">
        <v>16198552</v>
      </c>
      <c r="E1235" s="143">
        <v>0</v>
      </c>
    </row>
    <row r="1236" spans="3:5">
      <c r="C1236" s="142" t="s">
        <v>2356</v>
      </c>
      <c r="D1236" s="143">
        <v>8298190</v>
      </c>
      <c r="E1236" s="143">
        <v>0</v>
      </c>
    </row>
    <row r="1237" spans="3:5">
      <c r="C1237" s="142" t="s">
        <v>2355</v>
      </c>
      <c r="D1237" s="143">
        <v>8298190</v>
      </c>
      <c r="E1237" s="143">
        <v>0</v>
      </c>
    </row>
    <row r="1238" spans="3:5">
      <c r="C1238" s="142" t="s">
        <v>351</v>
      </c>
      <c r="D1238" s="143">
        <v>4905265143</v>
      </c>
      <c r="E1238" s="143">
        <v>241207438.78</v>
      </c>
    </row>
    <row r="1239" spans="3:5">
      <c r="C1239" s="144" t="s">
        <v>251</v>
      </c>
      <c r="D1239" s="145">
        <v>1890790749</v>
      </c>
      <c r="E1239" s="145">
        <v>241207438.78</v>
      </c>
    </row>
    <row r="1240" spans="3:5">
      <c r="C1240" s="142" t="s">
        <v>1959</v>
      </c>
      <c r="D1240" s="143">
        <v>793946</v>
      </c>
      <c r="E1240" s="143">
        <v>0</v>
      </c>
    </row>
    <row r="1241" spans="3:5">
      <c r="C1241" s="142" t="s">
        <v>919</v>
      </c>
      <c r="D1241" s="143">
        <v>793946</v>
      </c>
      <c r="E1241" s="143">
        <v>0</v>
      </c>
    </row>
    <row r="1242" spans="3:5">
      <c r="C1242" s="142" t="s">
        <v>2697</v>
      </c>
      <c r="D1242" s="143">
        <v>2411805</v>
      </c>
      <c r="E1242" s="143">
        <v>0</v>
      </c>
    </row>
    <row r="1243" spans="3:5">
      <c r="C1243" s="142" t="s">
        <v>920</v>
      </c>
      <c r="D1243" s="143">
        <v>2411805</v>
      </c>
      <c r="E1243" s="143">
        <v>0</v>
      </c>
    </row>
    <row r="1244" spans="3:5">
      <c r="C1244" s="142" t="s">
        <v>352</v>
      </c>
      <c r="D1244" s="143">
        <v>900000000</v>
      </c>
      <c r="E1244" s="143">
        <v>0</v>
      </c>
    </row>
    <row r="1245" spans="3:5">
      <c r="C1245" s="142" t="s">
        <v>555</v>
      </c>
      <c r="D1245" s="143">
        <v>900000000</v>
      </c>
      <c r="E1245" s="143">
        <v>0</v>
      </c>
    </row>
    <row r="1246" spans="3:5">
      <c r="C1246" s="142" t="s">
        <v>2696</v>
      </c>
      <c r="D1246" s="143">
        <v>793946</v>
      </c>
      <c r="E1246" s="143">
        <v>0</v>
      </c>
    </row>
    <row r="1247" spans="3:5">
      <c r="C1247" s="142" t="s">
        <v>921</v>
      </c>
      <c r="D1247" s="143">
        <v>793946</v>
      </c>
      <c r="E1247" s="143">
        <v>0</v>
      </c>
    </row>
    <row r="1248" spans="3:5">
      <c r="C1248" s="142" t="s">
        <v>922</v>
      </c>
      <c r="D1248" s="143">
        <v>7036874</v>
      </c>
      <c r="E1248" s="143">
        <v>0</v>
      </c>
    </row>
    <row r="1249" spans="3:5">
      <c r="C1249" s="142" t="s">
        <v>923</v>
      </c>
      <c r="D1249" s="143">
        <v>7036874</v>
      </c>
      <c r="E1249" s="143">
        <v>0</v>
      </c>
    </row>
    <row r="1250" spans="3:5">
      <c r="C1250" s="142" t="s">
        <v>924</v>
      </c>
      <c r="D1250" s="143">
        <v>1288275</v>
      </c>
      <c r="E1250" s="143">
        <v>0</v>
      </c>
    </row>
    <row r="1251" spans="3:5">
      <c r="C1251" s="142" t="s">
        <v>925</v>
      </c>
      <c r="D1251" s="143">
        <v>1288275</v>
      </c>
      <c r="E1251" s="143">
        <v>0</v>
      </c>
    </row>
    <row r="1252" spans="3:5">
      <c r="C1252" s="142" t="s">
        <v>926</v>
      </c>
      <c r="D1252" s="143">
        <v>793946</v>
      </c>
      <c r="E1252" s="143">
        <v>0</v>
      </c>
    </row>
    <row r="1253" spans="3:5">
      <c r="C1253" s="142" t="s">
        <v>927</v>
      </c>
      <c r="D1253" s="143">
        <v>793946</v>
      </c>
      <c r="E1253" s="143">
        <v>0</v>
      </c>
    </row>
    <row r="1254" spans="3:5">
      <c r="C1254" s="142" t="s">
        <v>928</v>
      </c>
      <c r="D1254" s="143">
        <v>1830442</v>
      </c>
      <c r="E1254" s="143">
        <v>0</v>
      </c>
    </row>
    <row r="1255" spans="3:5">
      <c r="C1255" s="142" t="s">
        <v>929</v>
      </c>
      <c r="D1255" s="143">
        <v>1830442</v>
      </c>
      <c r="E1255" s="143">
        <v>0</v>
      </c>
    </row>
    <row r="1256" spans="3:5">
      <c r="C1256" s="142" t="s">
        <v>744</v>
      </c>
      <c r="D1256" s="143">
        <v>12210754</v>
      </c>
      <c r="E1256" s="143">
        <v>0</v>
      </c>
    </row>
    <row r="1257" spans="3:5">
      <c r="C1257" s="142" t="s">
        <v>745</v>
      </c>
      <c r="D1257" s="143">
        <v>12210754</v>
      </c>
      <c r="E1257" s="143">
        <v>0</v>
      </c>
    </row>
    <row r="1258" spans="3:5">
      <c r="C1258" s="142" t="s">
        <v>2695</v>
      </c>
      <c r="D1258" s="143">
        <v>50000000</v>
      </c>
      <c r="E1258" s="143">
        <v>0</v>
      </c>
    </row>
    <row r="1259" spans="3:5">
      <c r="C1259" s="142" t="s">
        <v>2479</v>
      </c>
      <c r="D1259" s="143">
        <v>50000000</v>
      </c>
      <c r="E1259" s="143">
        <v>0</v>
      </c>
    </row>
    <row r="1260" spans="3:5">
      <c r="C1260" s="142" t="s">
        <v>1960</v>
      </c>
      <c r="D1260" s="143">
        <v>60004371</v>
      </c>
      <c r="E1260" s="143">
        <v>25826601</v>
      </c>
    </row>
    <row r="1261" spans="3:5">
      <c r="C1261" s="142" t="s">
        <v>1887</v>
      </c>
      <c r="D1261" s="143">
        <v>60004371</v>
      </c>
      <c r="E1261" s="143">
        <v>25826601</v>
      </c>
    </row>
    <row r="1262" spans="3:5">
      <c r="C1262" s="142" t="s">
        <v>2321</v>
      </c>
      <c r="D1262" s="143">
        <v>5000000</v>
      </c>
      <c r="E1262" s="143">
        <v>0</v>
      </c>
    </row>
    <row r="1263" spans="3:5">
      <c r="C1263" s="142" t="s">
        <v>2322</v>
      </c>
      <c r="D1263" s="143">
        <v>5000000</v>
      </c>
      <c r="E1263" s="143">
        <v>0</v>
      </c>
    </row>
    <row r="1264" spans="3:5">
      <c r="C1264" s="142" t="s">
        <v>2864</v>
      </c>
      <c r="D1264" s="143">
        <v>97691808</v>
      </c>
      <c r="E1264" s="143">
        <v>6472770.1200000001</v>
      </c>
    </row>
    <row r="1265" spans="3:5">
      <c r="C1265" s="142" t="s">
        <v>2863</v>
      </c>
      <c r="D1265" s="143">
        <v>97691808</v>
      </c>
      <c r="E1265" s="143">
        <v>6472770.1200000001</v>
      </c>
    </row>
    <row r="1266" spans="3:5">
      <c r="C1266" s="142" t="s">
        <v>353</v>
      </c>
      <c r="D1266" s="143">
        <v>223697782</v>
      </c>
      <c r="E1266" s="143">
        <v>0</v>
      </c>
    </row>
    <row r="1267" spans="3:5">
      <c r="C1267" s="142" t="s">
        <v>556</v>
      </c>
      <c r="D1267" s="143">
        <v>223697782</v>
      </c>
      <c r="E1267" s="143">
        <v>0</v>
      </c>
    </row>
    <row r="1268" spans="3:5">
      <c r="C1268" s="142" t="s">
        <v>2478</v>
      </c>
      <c r="D1268" s="143">
        <v>76016568</v>
      </c>
      <c r="E1268" s="143">
        <v>0</v>
      </c>
    </row>
    <row r="1269" spans="3:5">
      <c r="C1269" s="142" t="s">
        <v>2477</v>
      </c>
      <c r="D1269" s="143">
        <v>76016568</v>
      </c>
      <c r="E1269" s="143">
        <v>0</v>
      </c>
    </row>
    <row r="1270" spans="3:5">
      <c r="C1270" s="142" t="s">
        <v>1619</v>
      </c>
      <c r="D1270" s="143">
        <v>1386356</v>
      </c>
      <c r="E1270" s="143">
        <v>0</v>
      </c>
    </row>
    <row r="1271" spans="3:5">
      <c r="C1271" s="142" t="s">
        <v>1620</v>
      </c>
      <c r="D1271" s="143">
        <v>1386356</v>
      </c>
      <c r="E1271" s="143">
        <v>0</v>
      </c>
    </row>
    <row r="1272" spans="3:5">
      <c r="C1272" s="142" t="s">
        <v>1621</v>
      </c>
      <c r="D1272" s="143">
        <v>2571728</v>
      </c>
      <c r="E1272" s="143">
        <v>0</v>
      </c>
    </row>
    <row r="1273" spans="3:5">
      <c r="C1273" s="142" t="s">
        <v>1622</v>
      </c>
      <c r="D1273" s="143">
        <v>2571728</v>
      </c>
      <c r="E1273" s="143">
        <v>0</v>
      </c>
    </row>
    <row r="1274" spans="3:5">
      <c r="C1274" s="142" t="s">
        <v>1623</v>
      </c>
      <c r="D1274" s="143">
        <v>1658212</v>
      </c>
      <c r="E1274" s="143">
        <v>0</v>
      </c>
    </row>
    <row r="1275" spans="3:5">
      <c r="C1275" s="142" t="s">
        <v>1624</v>
      </c>
      <c r="D1275" s="143">
        <v>1658212</v>
      </c>
      <c r="E1275" s="143">
        <v>0</v>
      </c>
    </row>
    <row r="1276" spans="3:5">
      <c r="C1276" s="142" t="s">
        <v>1625</v>
      </c>
      <c r="D1276" s="143">
        <v>1658212</v>
      </c>
      <c r="E1276" s="143">
        <v>0</v>
      </c>
    </row>
    <row r="1277" spans="3:5">
      <c r="C1277" s="142" t="s">
        <v>1626</v>
      </c>
      <c r="D1277" s="143">
        <v>1658212</v>
      </c>
      <c r="E1277" s="143">
        <v>0</v>
      </c>
    </row>
    <row r="1278" spans="3:5">
      <c r="C1278" s="142" t="s">
        <v>1961</v>
      </c>
      <c r="D1278" s="143">
        <v>1386356</v>
      </c>
      <c r="E1278" s="143">
        <v>0</v>
      </c>
    </row>
    <row r="1279" spans="3:5">
      <c r="C1279" s="142" t="s">
        <v>1627</v>
      </c>
      <c r="D1279" s="143">
        <v>1386356</v>
      </c>
      <c r="E1279" s="143">
        <v>0</v>
      </c>
    </row>
    <row r="1280" spans="3:5">
      <c r="C1280" s="142" t="s">
        <v>2694</v>
      </c>
      <c r="D1280" s="143">
        <v>25000000</v>
      </c>
      <c r="E1280" s="143">
        <v>0</v>
      </c>
    </row>
    <row r="1281" spans="3:5">
      <c r="C1281" s="142" t="s">
        <v>2323</v>
      </c>
      <c r="D1281" s="143">
        <v>25000000</v>
      </c>
      <c r="E1281" s="143">
        <v>0</v>
      </c>
    </row>
    <row r="1282" spans="3:5">
      <c r="C1282" s="142" t="s">
        <v>1628</v>
      </c>
      <c r="D1282" s="143">
        <v>145335</v>
      </c>
      <c r="E1282" s="143">
        <v>0</v>
      </c>
    </row>
    <row r="1283" spans="3:5">
      <c r="C1283" s="142" t="s">
        <v>1629</v>
      </c>
      <c r="D1283" s="143">
        <v>145335</v>
      </c>
      <c r="E1283" s="143">
        <v>0</v>
      </c>
    </row>
    <row r="1284" spans="3:5">
      <c r="C1284" s="142" t="s">
        <v>1630</v>
      </c>
      <c r="D1284" s="143">
        <v>1552464</v>
      </c>
      <c r="E1284" s="143">
        <v>0</v>
      </c>
    </row>
    <row r="1285" spans="3:5">
      <c r="C1285" s="142" t="s">
        <v>1631</v>
      </c>
      <c r="D1285" s="143">
        <v>1552464</v>
      </c>
      <c r="E1285" s="143">
        <v>0</v>
      </c>
    </row>
    <row r="1286" spans="3:5">
      <c r="C1286" s="142" t="s">
        <v>1632</v>
      </c>
      <c r="D1286" s="143">
        <v>2408296</v>
      </c>
      <c r="E1286" s="143">
        <v>0</v>
      </c>
    </row>
    <row r="1287" spans="3:5">
      <c r="C1287" s="142" t="s">
        <v>1633</v>
      </c>
      <c r="D1287" s="143">
        <v>2408296</v>
      </c>
      <c r="E1287" s="143">
        <v>0</v>
      </c>
    </row>
    <row r="1288" spans="3:5">
      <c r="C1288" s="142" t="s">
        <v>1634</v>
      </c>
      <c r="D1288" s="143">
        <v>1552464</v>
      </c>
      <c r="E1288" s="143">
        <v>0</v>
      </c>
    </row>
    <row r="1289" spans="3:5">
      <c r="C1289" s="142" t="s">
        <v>1635</v>
      </c>
      <c r="D1289" s="143">
        <v>1552464</v>
      </c>
      <c r="E1289" s="143">
        <v>0</v>
      </c>
    </row>
    <row r="1290" spans="3:5">
      <c r="C1290" s="142" t="s">
        <v>1636</v>
      </c>
      <c r="D1290" s="143">
        <v>1292069</v>
      </c>
      <c r="E1290" s="143">
        <v>0</v>
      </c>
    </row>
    <row r="1291" spans="3:5">
      <c r="C1291" s="142" t="s">
        <v>1637</v>
      </c>
      <c r="D1291" s="143">
        <v>1292069</v>
      </c>
      <c r="E1291" s="143">
        <v>0</v>
      </c>
    </row>
    <row r="1292" spans="3:5">
      <c r="C1292" s="142" t="s">
        <v>1638</v>
      </c>
      <c r="D1292" s="143">
        <v>1292069</v>
      </c>
      <c r="E1292" s="143">
        <v>0</v>
      </c>
    </row>
    <row r="1293" spans="3:5">
      <c r="C1293" s="142" t="s">
        <v>1639</v>
      </c>
      <c r="D1293" s="143">
        <v>1292069</v>
      </c>
      <c r="E1293" s="143">
        <v>0</v>
      </c>
    </row>
    <row r="1294" spans="3:5">
      <c r="C1294" s="142" t="s">
        <v>1640</v>
      </c>
      <c r="D1294" s="143">
        <v>1524615</v>
      </c>
      <c r="E1294" s="143">
        <v>0</v>
      </c>
    </row>
    <row r="1295" spans="3:5">
      <c r="C1295" s="142" t="s">
        <v>1641</v>
      </c>
      <c r="D1295" s="143">
        <v>1524615</v>
      </c>
      <c r="E1295" s="143">
        <v>0</v>
      </c>
    </row>
    <row r="1296" spans="3:5">
      <c r="C1296" s="142" t="s">
        <v>1642</v>
      </c>
      <c r="D1296" s="143">
        <v>1524615</v>
      </c>
      <c r="E1296" s="143">
        <v>0</v>
      </c>
    </row>
    <row r="1297" spans="3:5">
      <c r="C1297" s="142" t="s">
        <v>1643</v>
      </c>
      <c r="D1297" s="143">
        <v>1524615</v>
      </c>
      <c r="E1297" s="143">
        <v>0</v>
      </c>
    </row>
    <row r="1298" spans="3:5">
      <c r="C1298" s="142" t="s">
        <v>1644</v>
      </c>
      <c r="D1298" s="143">
        <v>1290217</v>
      </c>
      <c r="E1298" s="143">
        <v>0</v>
      </c>
    </row>
    <row r="1299" spans="3:5">
      <c r="C1299" s="142" t="s">
        <v>1645</v>
      </c>
      <c r="D1299" s="143">
        <v>1290217</v>
      </c>
      <c r="E1299" s="143">
        <v>0</v>
      </c>
    </row>
    <row r="1300" spans="3:5">
      <c r="C1300" s="142" t="s">
        <v>3003</v>
      </c>
      <c r="D1300" s="143">
        <v>2467692</v>
      </c>
      <c r="E1300" s="143">
        <v>0</v>
      </c>
    </row>
    <row r="1301" spans="3:5">
      <c r="C1301" s="142" t="s">
        <v>1646</v>
      </c>
      <c r="D1301" s="143">
        <v>2467692</v>
      </c>
      <c r="E1301" s="143">
        <v>0</v>
      </c>
    </row>
    <row r="1302" spans="3:5">
      <c r="C1302" s="142" t="s">
        <v>2693</v>
      </c>
      <c r="D1302" s="143">
        <v>1083448</v>
      </c>
      <c r="E1302" s="143">
        <v>0</v>
      </c>
    </row>
    <row r="1303" spans="3:5">
      <c r="C1303" s="142" t="s">
        <v>1647</v>
      </c>
      <c r="D1303" s="143">
        <v>1083448</v>
      </c>
      <c r="E1303" s="143">
        <v>0</v>
      </c>
    </row>
    <row r="1304" spans="3:5">
      <c r="C1304" s="142" t="s">
        <v>354</v>
      </c>
      <c r="D1304" s="143">
        <v>7000000</v>
      </c>
      <c r="E1304" s="143">
        <v>0</v>
      </c>
    </row>
    <row r="1305" spans="3:5">
      <c r="C1305" s="142" t="s">
        <v>557</v>
      </c>
      <c r="D1305" s="143">
        <v>7000000</v>
      </c>
      <c r="E1305" s="143">
        <v>0</v>
      </c>
    </row>
    <row r="1306" spans="3:5">
      <c r="C1306" s="142" t="s">
        <v>1648</v>
      </c>
      <c r="D1306" s="143">
        <v>1083448</v>
      </c>
      <c r="E1306" s="143">
        <v>0</v>
      </c>
    </row>
    <row r="1307" spans="3:5">
      <c r="C1307" s="142" t="s">
        <v>1649</v>
      </c>
      <c r="D1307" s="143">
        <v>1083448</v>
      </c>
      <c r="E1307" s="143">
        <v>0</v>
      </c>
    </row>
    <row r="1308" spans="3:5">
      <c r="C1308" s="142" t="s">
        <v>1650</v>
      </c>
      <c r="D1308" s="143">
        <v>1083448</v>
      </c>
      <c r="E1308" s="143">
        <v>0</v>
      </c>
    </row>
    <row r="1309" spans="3:5">
      <c r="C1309" s="142" t="s">
        <v>1651</v>
      </c>
      <c r="D1309" s="143">
        <v>1083448</v>
      </c>
      <c r="E1309" s="143">
        <v>0</v>
      </c>
    </row>
    <row r="1310" spans="3:5">
      <c r="C1310" s="142" t="s">
        <v>3004</v>
      </c>
      <c r="D1310" s="143">
        <v>10000000</v>
      </c>
      <c r="E1310" s="143">
        <v>10000000</v>
      </c>
    </row>
    <row r="1311" spans="3:5">
      <c r="C1311" s="142" t="s">
        <v>2813</v>
      </c>
      <c r="D1311" s="143">
        <v>10000000</v>
      </c>
      <c r="E1311" s="143">
        <v>10000000</v>
      </c>
    </row>
    <row r="1312" spans="3:5">
      <c r="C1312" s="142" t="s">
        <v>772</v>
      </c>
      <c r="D1312" s="143">
        <v>49509381</v>
      </c>
      <c r="E1312" s="143">
        <v>30245975</v>
      </c>
    </row>
    <row r="1313" spans="3:5">
      <c r="C1313" s="142" t="s">
        <v>773</v>
      </c>
      <c r="D1313" s="143">
        <v>49509381</v>
      </c>
      <c r="E1313" s="143">
        <v>30245975</v>
      </c>
    </row>
    <row r="1314" spans="3:5">
      <c r="C1314" s="142" t="s">
        <v>1888</v>
      </c>
      <c r="D1314" s="143">
        <v>56815896</v>
      </c>
      <c r="E1314" s="143">
        <v>31294649.66</v>
      </c>
    </row>
    <row r="1315" spans="3:5">
      <c r="C1315" s="142" t="s">
        <v>1889</v>
      </c>
      <c r="D1315" s="143">
        <v>56815896</v>
      </c>
      <c r="E1315" s="143">
        <v>31294649.66</v>
      </c>
    </row>
    <row r="1316" spans="3:5">
      <c r="C1316" s="142" t="s">
        <v>2007</v>
      </c>
      <c r="D1316" s="143">
        <v>53002068</v>
      </c>
      <c r="E1316" s="143">
        <v>17543573</v>
      </c>
    </row>
    <row r="1317" spans="3:5">
      <c r="C1317" s="142" t="s">
        <v>2008</v>
      </c>
      <c r="D1317" s="143">
        <v>53002068</v>
      </c>
      <c r="E1317" s="143">
        <v>17543573</v>
      </c>
    </row>
    <row r="1318" spans="3:5">
      <c r="C1318" s="142" t="s">
        <v>2281</v>
      </c>
      <c r="D1318" s="143">
        <v>89928181</v>
      </c>
      <c r="E1318" s="143">
        <v>25000000</v>
      </c>
    </row>
    <row r="1319" spans="3:5">
      <c r="C1319" s="142" t="s">
        <v>2282</v>
      </c>
      <c r="D1319" s="143">
        <v>89928181</v>
      </c>
      <c r="E1319" s="143">
        <v>25000000</v>
      </c>
    </row>
    <row r="1320" spans="3:5">
      <c r="C1320" s="142" t="s">
        <v>2009</v>
      </c>
      <c r="D1320" s="143">
        <v>93502610</v>
      </c>
      <c r="E1320" s="143">
        <v>74136886</v>
      </c>
    </row>
    <row r="1321" spans="3:5">
      <c r="C1321" s="142" t="s">
        <v>2010</v>
      </c>
      <c r="D1321" s="143">
        <v>93502610</v>
      </c>
      <c r="E1321" s="143">
        <v>74136886</v>
      </c>
    </row>
    <row r="1322" spans="3:5">
      <c r="C1322" s="142" t="s">
        <v>1890</v>
      </c>
      <c r="D1322" s="143">
        <v>39501052</v>
      </c>
      <c r="E1322" s="143">
        <v>20686984</v>
      </c>
    </row>
    <row r="1323" spans="3:5">
      <c r="C1323" s="142" t="s">
        <v>1891</v>
      </c>
      <c r="D1323" s="143">
        <v>39501052</v>
      </c>
      <c r="E1323" s="143">
        <v>20686984</v>
      </c>
    </row>
    <row r="1324" spans="3:5">
      <c r="C1324" s="144" t="s">
        <v>254</v>
      </c>
      <c r="D1324" s="145">
        <v>3014474394</v>
      </c>
      <c r="E1324" s="145">
        <v>0</v>
      </c>
    </row>
    <row r="1325" spans="3:5">
      <c r="C1325" s="142" t="s">
        <v>2692</v>
      </c>
      <c r="D1325" s="143">
        <v>3014474394</v>
      </c>
      <c r="E1325" s="143">
        <v>0</v>
      </c>
    </row>
    <row r="1326" spans="3:5">
      <c r="C1326" s="142" t="s">
        <v>554</v>
      </c>
      <c r="D1326" s="143">
        <v>3014474394</v>
      </c>
      <c r="E1326" s="143">
        <v>0</v>
      </c>
    </row>
    <row r="1327" spans="3:5">
      <c r="C1327" s="142" t="s">
        <v>355</v>
      </c>
      <c r="D1327" s="143">
        <v>708754976</v>
      </c>
      <c r="E1327" s="143">
        <v>1758108.64</v>
      </c>
    </row>
    <row r="1328" spans="3:5">
      <c r="C1328" s="144" t="s">
        <v>251</v>
      </c>
      <c r="D1328" s="145">
        <v>391443082</v>
      </c>
      <c r="E1328" s="145">
        <v>1758108.64</v>
      </c>
    </row>
    <row r="1329" spans="3:5">
      <c r="C1329" s="142" t="s">
        <v>2476</v>
      </c>
      <c r="D1329" s="143">
        <v>53100000</v>
      </c>
      <c r="E1329" s="143">
        <v>1758108.64</v>
      </c>
    </row>
    <row r="1330" spans="3:5">
      <c r="C1330" s="142" t="s">
        <v>2475</v>
      </c>
      <c r="D1330" s="143">
        <v>53100000</v>
      </c>
      <c r="E1330" s="143">
        <v>1758108.64</v>
      </c>
    </row>
    <row r="1331" spans="3:5">
      <c r="C1331" s="142" t="s">
        <v>2283</v>
      </c>
      <c r="D1331" s="143">
        <v>1000000</v>
      </c>
      <c r="E1331" s="143">
        <v>0</v>
      </c>
    </row>
    <row r="1332" spans="3:5">
      <c r="C1332" s="142" t="s">
        <v>2284</v>
      </c>
      <c r="D1332" s="143">
        <v>1000000</v>
      </c>
      <c r="E1332" s="143">
        <v>0</v>
      </c>
    </row>
    <row r="1333" spans="3:5">
      <c r="C1333" s="142" t="s">
        <v>930</v>
      </c>
      <c r="D1333" s="143">
        <v>4364944</v>
      </c>
      <c r="E1333" s="143">
        <v>0</v>
      </c>
    </row>
    <row r="1334" spans="3:5">
      <c r="C1334" s="142" t="s">
        <v>931</v>
      </c>
      <c r="D1334" s="143">
        <v>4364944</v>
      </c>
      <c r="E1334" s="143">
        <v>0</v>
      </c>
    </row>
    <row r="1335" spans="3:5">
      <c r="C1335" s="142" t="s">
        <v>932</v>
      </c>
      <c r="D1335" s="143">
        <v>1875179</v>
      </c>
      <c r="E1335" s="143">
        <v>0</v>
      </c>
    </row>
    <row r="1336" spans="3:5">
      <c r="C1336" s="142" t="s">
        <v>933</v>
      </c>
      <c r="D1336" s="143">
        <v>1875179</v>
      </c>
      <c r="E1336" s="143">
        <v>0</v>
      </c>
    </row>
    <row r="1337" spans="3:5">
      <c r="C1337" s="142" t="s">
        <v>934</v>
      </c>
      <c r="D1337" s="143">
        <v>6352861</v>
      </c>
      <c r="E1337" s="143">
        <v>0</v>
      </c>
    </row>
    <row r="1338" spans="3:5">
      <c r="C1338" s="142" t="s">
        <v>935</v>
      </c>
      <c r="D1338" s="143">
        <v>6352861</v>
      </c>
      <c r="E1338" s="143">
        <v>0</v>
      </c>
    </row>
    <row r="1339" spans="3:5">
      <c r="C1339" s="142" t="s">
        <v>356</v>
      </c>
      <c r="D1339" s="143">
        <v>3424658</v>
      </c>
      <c r="E1339" s="143">
        <v>0</v>
      </c>
    </row>
    <row r="1340" spans="3:5">
      <c r="C1340" s="142" t="s">
        <v>558</v>
      </c>
      <c r="D1340" s="143">
        <v>3424658</v>
      </c>
      <c r="E1340" s="143">
        <v>0</v>
      </c>
    </row>
    <row r="1341" spans="3:5">
      <c r="C1341" s="142" t="s">
        <v>1033</v>
      </c>
      <c r="D1341" s="143">
        <v>2125528</v>
      </c>
      <c r="E1341" s="143">
        <v>0</v>
      </c>
    </row>
    <row r="1342" spans="3:5">
      <c r="C1342" s="142" t="s">
        <v>1034</v>
      </c>
      <c r="D1342" s="143">
        <v>2125528</v>
      </c>
      <c r="E1342" s="143">
        <v>0</v>
      </c>
    </row>
    <row r="1343" spans="3:5">
      <c r="C1343" s="142" t="s">
        <v>1035</v>
      </c>
      <c r="D1343" s="143">
        <v>11123796</v>
      </c>
      <c r="E1343" s="143">
        <v>0</v>
      </c>
    </row>
    <row r="1344" spans="3:5">
      <c r="C1344" s="142" t="s">
        <v>1036</v>
      </c>
      <c r="D1344" s="143">
        <v>11123796</v>
      </c>
      <c r="E1344" s="143">
        <v>0</v>
      </c>
    </row>
    <row r="1345" spans="3:5">
      <c r="C1345" s="142" t="s">
        <v>357</v>
      </c>
      <c r="D1345" s="143">
        <v>1000000</v>
      </c>
      <c r="E1345" s="143">
        <v>0</v>
      </c>
    </row>
    <row r="1346" spans="3:5">
      <c r="C1346" s="142" t="s">
        <v>559</v>
      </c>
      <c r="D1346" s="143">
        <v>1000000</v>
      </c>
      <c r="E1346" s="143">
        <v>0</v>
      </c>
    </row>
    <row r="1347" spans="3:5">
      <c r="C1347" s="142" t="s">
        <v>3005</v>
      </c>
      <c r="D1347" s="143">
        <v>19508354</v>
      </c>
      <c r="E1347" s="143">
        <v>0</v>
      </c>
    </row>
    <row r="1348" spans="3:5">
      <c r="C1348" s="142" t="s">
        <v>3006</v>
      </c>
      <c r="D1348" s="143">
        <v>19508354</v>
      </c>
      <c r="E1348" s="143">
        <v>0</v>
      </c>
    </row>
    <row r="1349" spans="3:5">
      <c r="C1349" s="142" t="s">
        <v>1892</v>
      </c>
      <c r="D1349" s="143">
        <v>87002149</v>
      </c>
      <c r="E1349" s="143">
        <v>0</v>
      </c>
    </row>
    <row r="1350" spans="3:5">
      <c r="C1350" s="142" t="s">
        <v>1893</v>
      </c>
      <c r="D1350" s="143">
        <v>87002149</v>
      </c>
      <c r="E1350" s="143">
        <v>0</v>
      </c>
    </row>
    <row r="1351" spans="3:5">
      <c r="C1351" s="142" t="s">
        <v>725</v>
      </c>
      <c r="D1351" s="143">
        <v>20000000</v>
      </c>
      <c r="E1351" s="143">
        <v>0</v>
      </c>
    </row>
    <row r="1352" spans="3:5">
      <c r="C1352" s="142" t="s">
        <v>726</v>
      </c>
      <c r="D1352" s="143">
        <v>20000000</v>
      </c>
      <c r="E1352" s="143">
        <v>0</v>
      </c>
    </row>
    <row r="1353" spans="3:5">
      <c r="C1353" s="142" t="s">
        <v>2285</v>
      </c>
      <c r="D1353" s="143">
        <v>498000</v>
      </c>
      <c r="E1353" s="143">
        <v>0</v>
      </c>
    </row>
    <row r="1354" spans="3:5">
      <c r="C1354" s="142" t="s">
        <v>2286</v>
      </c>
      <c r="D1354" s="143">
        <v>498000</v>
      </c>
      <c r="E1354" s="143">
        <v>0</v>
      </c>
    </row>
    <row r="1355" spans="3:5">
      <c r="C1355" s="142" t="s">
        <v>774</v>
      </c>
      <c r="D1355" s="143">
        <v>180067613</v>
      </c>
      <c r="E1355" s="143">
        <v>0</v>
      </c>
    </row>
    <row r="1356" spans="3:5">
      <c r="C1356" s="142" t="s">
        <v>775</v>
      </c>
      <c r="D1356" s="143">
        <v>180067613</v>
      </c>
      <c r="E1356" s="143">
        <v>0</v>
      </c>
    </row>
    <row r="1357" spans="3:5">
      <c r="C1357" s="144" t="s">
        <v>253</v>
      </c>
      <c r="D1357" s="145">
        <v>306000000</v>
      </c>
      <c r="E1357" s="145">
        <v>0</v>
      </c>
    </row>
    <row r="1358" spans="3:5">
      <c r="C1358" s="142" t="s">
        <v>2392</v>
      </c>
      <c r="D1358" s="143">
        <v>306000000</v>
      </c>
      <c r="E1358" s="143">
        <v>0</v>
      </c>
    </row>
    <row r="1359" spans="3:5">
      <c r="C1359" s="142" t="s">
        <v>2391</v>
      </c>
      <c r="D1359" s="143">
        <v>306000000</v>
      </c>
      <c r="E1359" s="143">
        <v>0</v>
      </c>
    </row>
    <row r="1360" spans="3:5">
      <c r="C1360" s="144" t="s">
        <v>255</v>
      </c>
      <c r="D1360" s="145">
        <v>11311894</v>
      </c>
      <c r="E1360" s="145">
        <v>0</v>
      </c>
    </row>
    <row r="1361" spans="3:5">
      <c r="C1361" s="142" t="s">
        <v>252</v>
      </c>
      <c r="D1361" s="143">
        <v>11311894</v>
      </c>
      <c r="E1361" s="143">
        <v>0</v>
      </c>
    </row>
    <row r="1362" spans="3:5">
      <c r="C1362" s="142" t="s">
        <v>560</v>
      </c>
      <c r="D1362" s="143">
        <v>11311894</v>
      </c>
      <c r="E1362" s="143">
        <v>0</v>
      </c>
    </row>
    <row r="1363" spans="3:5">
      <c r="C1363" s="142" t="s">
        <v>358</v>
      </c>
      <c r="D1363" s="143">
        <v>746919014</v>
      </c>
      <c r="E1363" s="143">
        <v>182390188.22</v>
      </c>
    </row>
    <row r="1364" spans="3:5">
      <c r="C1364" s="144" t="s">
        <v>251</v>
      </c>
      <c r="D1364" s="145">
        <v>706857248</v>
      </c>
      <c r="E1364" s="145">
        <v>182390188.22</v>
      </c>
    </row>
    <row r="1365" spans="3:5">
      <c r="C1365" s="142" t="s">
        <v>252</v>
      </c>
      <c r="D1365" s="143">
        <v>2459823</v>
      </c>
      <c r="E1365" s="143">
        <v>0</v>
      </c>
    </row>
    <row r="1366" spans="3:5">
      <c r="C1366" s="142" t="s">
        <v>561</v>
      </c>
      <c r="D1366" s="143">
        <v>2459823</v>
      </c>
      <c r="E1366" s="143">
        <v>0</v>
      </c>
    </row>
    <row r="1367" spans="3:5">
      <c r="C1367" s="142" t="s">
        <v>2691</v>
      </c>
      <c r="D1367" s="143">
        <v>2782305</v>
      </c>
      <c r="E1367" s="143">
        <v>0</v>
      </c>
    </row>
    <row r="1368" spans="3:5">
      <c r="C1368" s="142" t="s">
        <v>936</v>
      </c>
      <c r="D1368" s="143">
        <v>2782305</v>
      </c>
      <c r="E1368" s="143">
        <v>0</v>
      </c>
    </row>
    <row r="1369" spans="3:5">
      <c r="C1369" s="142" t="s">
        <v>359</v>
      </c>
      <c r="D1369" s="143">
        <v>79196</v>
      </c>
      <c r="E1369" s="143">
        <v>0</v>
      </c>
    </row>
    <row r="1370" spans="3:5">
      <c r="C1370" s="142" t="s">
        <v>562</v>
      </c>
      <c r="D1370" s="143">
        <v>79196</v>
      </c>
      <c r="E1370" s="143">
        <v>0</v>
      </c>
    </row>
    <row r="1371" spans="3:5">
      <c r="C1371" s="142" t="s">
        <v>937</v>
      </c>
      <c r="D1371" s="143">
        <v>2400521</v>
      </c>
      <c r="E1371" s="143">
        <v>0</v>
      </c>
    </row>
    <row r="1372" spans="3:5">
      <c r="C1372" s="142" t="s">
        <v>938</v>
      </c>
      <c r="D1372" s="143">
        <v>2400521</v>
      </c>
      <c r="E1372" s="143">
        <v>0</v>
      </c>
    </row>
    <row r="1373" spans="3:5">
      <c r="C1373" s="142" t="s">
        <v>2690</v>
      </c>
      <c r="D1373" s="143">
        <v>2188169</v>
      </c>
      <c r="E1373" s="143">
        <v>0</v>
      </c>
    </row>
    <row r="1374" spans="3:5">
      <c r="C1374" s="142" t="s">
        <v>2354</v>
      </c>
      <c r="D1374" s="143">
        <v>2188169</v>
      </c>
      <c r="E1374" s="143">
        <v>0</v>
      </c>
    </row>
    <row r="1375" spans="3:5">
      <c r="C1375" s="142" t="s">
        <v>939</v>
      </c>
      <c r="D1375" s="143">
        <v>4603072</v>
      </c>
      <c r="E1375" s="143">
        <v>0</v>
      </c>
    </row>
    <row r="1376" spans="3:5">
      <c r="C1376" s="142" t="s">
        <v>940</v>
      </c>
      <c r="D1376" s="143">
        <v>4603072</v>
      </c>
      <c r="E1376" s="143">
        <v>0</v>
      </c>
    </row>
    <row r="1377" spans="3:5">
      <c r="C1377" s="142" t="s">
        <v>941</v>
      </c>
      <c r="D1377" s="143">
        <v>1250434</v>
      </c>
      <c r="E1377" s="143">
        <v>0</v>
      </c>
    </row>
    <row r="1378" spans="3:5">
      <c r="C1378" s="142" t="s">
        <v>942</v>
      </c>
      <c r="D1378" s="143">
        <v>1250434</v>
      </c>
      <c r="E1378" s="143">
        <v>0</v>
      </c>
    </row>
    <row r="1379" spans="3:5">
      <c r="C1379" s="142" t="s">
        <v>943</v>
      </c>
      <c r="D1379" s="143">
        <v>2025413</v>
      </c>
      <c r="E1379" s="143">
        <v>0</v>
      </c>
    </row>
    <row r="1380" spans="3:5">
      <c r="C1380" s="142" t="s">
        <v>944</v>
      </c>
      <c r="D1380" s="143">
        <v>2025413</v>
      </c>
      <c r="E1380" s="143">
        <v>0</v>
      </c>
    </row>
    <row r="1381" spans="3:5">
      <c r="C1381" s="142" t="s">
        <v>945</v>
      </c>
      <c r="D1381" s="143">
        <v>2025413</v>
      </c>
      <c r="E1381" s="143">
        <v>0</v>
      </c>
    </row>
    <row r="1382" spans="3:5">
      <c r="C1382" s="142" t="s">
        <v>946</v>
      </c>
      <c r="D1382" s="143">
        <v>2025413</v>
      </c>
      <c r="E1382" s="143">
        <v>0</v>
      </c>
    </row>
    <row r="1383" spans="3:5">
      <c r="C1383" s="142" t="s">
        <v>2689</v>
      </c>
      <c r="D1383" s="143">
        <v>3227211</v>
      </c>
      <c r="E1383" s="143">
        <v>0</v>
      </c>
    </row>
    <row r="1384" spans="3:5">
      <c r="C1384" s="142" t="s">
        <v>2353</v>
      </c>
      <c r="D1384" s="143">
        <v>3227211</v>
      </c>
      <c r="E1384" s="143">
        <v>0</v>
      </c>
    </row>
    <row r="1385" spans="3:5">
      <c r="C1385" s="142" t="s">
        <v>947</v>
      </c>
      <c r="D1385" s="143">
        <v>2025413</v>
      </c>
      <c r="E1385" s="143">
        <v>0</v>
      </c>
    </row>
    <row r="1386" spans="3:5">
      <c r="C1386" s="142" t="s">
        <v>948</v>
      </c>
      <c r="D1386" s="143">
        <v>2025413</v>
      </c>
      <c r="E1386" s="143">
        <v>0</v>
      </c>
    </row>
    <row r="1387" spans="3:5">
      <c r="C1387" s="142" t="s">
        <v>949</v>
      </c>
      <c r="D1387" s="143">
        <v>5276742</v>
      </c>
      <c r="E1387" s="143">
        <v>0</v>
      </c>
    </row>
    <row r="1388" spans="3:5">
      <c r="C1388" s="142" t="s">
        <v>950</v>
      </c>
      <c r="D1388" s="143">
        <v>5276742</v>
      </c>
      <c r="E1388" s="143">
        <v>0</v>
      </c>
    </row>
    <row r="1389" spans="3:5">
      <c r="C1389" s="142" t="s">
        <v>951</v>
      </c>
      <c r="D1389" s="143">
        <v>2025413</v>
      </c>
      <c r="E1389" s="143">
        <v>0</v>
      </c>
    </row>
    <row r="1390" spans="3:5">
      <c r="C1390" s="142" t="s">
        <v>952</v>
      </c>
      <c r="D1390" s="143">
        <v>2025413</v>
      </c>
      <c r="E1390" s="143">
        <v>0</v>
      </c>
    </row>
    <row r="1391" spans="3:5">
      <c r="C1391" s="142" t="s">
        <v>953</v>
      </c>
      <c r="D1391" s="143">
        <v>2295673</v>
      </c>
      <c r="E1391" s="143">
        <v>0</v>
      </c>
    </row>
    <row r="1392" spans="3:5">
      <c r="C1392" s="142" t="s">
        <v>954</v>
      </c>
      <c r="D1392" s="143">
        <v>2295673</v>
      </c>
      <c r="E1392" s="143">
        <v>0</v>
      </c>
    </row>
    <row r="1393" spans="3:5">
      <c r="C1393" s="142" t="s">
        <v>360</v>
      </c>
      <c r="D1393" s="143">
        <v>119534</v>
      </c>
      <c r="E1393" s="143">
        <v>0</v>
      </c>
    </row>
    <row r="1394" spans="3:5">
      <c r="C1394" s="142" t="s">
        <v>563</v>
      </c>
      <c r="D1394" s="143">
        <v>119534</v>
      </c>
      <c r="E1394" s="143">
        <v>0</v>
      </c>
    </row>
    <row r="1395" spans="3:5">
      <c r="C1395" s="142" t="s">
        <v>361</v>
      </c>
      <c r="D1395" s="143">
        <v>13000000</v>
      </c>
      <c r="E1395" s="143">
        <v>0</v>
      </c>
    </row>
    <row r="1396" spans="3:5">
      <c r="C1396" s="142" t="s">
        <v>564</v>
      </c>
      <c r="D1396" s="143">
        <v>13000000</v>
      </c>
      <c r="E1396" s="143">
        <v>0</v>
      </c>
    </row>
    <row r="1397" spans="3:5">
      <c r="C1397" s="142" t="s">
        <v>362</v>
      </c>
      <c r="D1397" s="143">
        <v>1000000</v>
      </c>
      <c r="E1397" s="143">
        <v>0</v>
      </c>
    </row>
    <row r="1398" spans="3:5">
      <c r="C1398" s="142" t="s">
        <v>565</v>
      </c>
      <c r="D1398" s="143">
        <v>1000000</v>
      </c>
      <c r="E1398" s="143">
        <v>0</v>
      </c>
    </row>
    <row r="1399" spans="3:5">
      <c r="C1399" s="142" t="s">
        <v>2390</v>
      </c>
      <c r="D1399" s="143">
        <v>10000000</v>
      </c>
      <c r="E1399" s="143">
        <v>0</v>
      </c>
    </row>
    <row r="1400" spans="3:5">
      <c r="C1400" s="142" t="s">
        <v>2389</v>
      </c>
      <c r="D1400" s="143">
        <v>10000000</v>
      </c>
      <c r="E1400" s="143">
        <v>0</v>
      </c>
    </row>
    <row r="1401" spans="3:5">
      <c r="C1401" s="142" t="s">
        <v>1652</v>
      </c>
      <c r="D1401" s="143">
        <v>58125000</v>
      </c>
      <c r="E1401" s="143">
        <v>0</v>
      </c>
    </row>
    <row r="1402" spans="3:5">
      <c r="C1402" s="142" t="s">
        <v>1653</v>
      </c>
      <c r="D1402" s="143">
        <v>58125000</v>
      </c>
      <c r="E1402" s="143">
        <v>0</v>
      </c>
    </row>
    <row r="1403" spans="3:5">
      <c r="C1403" s="142" t="s">
        <v>1128</v>
      </c>
      <c r="D1403" s="143">
        <v>4302296</v>
      </c>
      <c r="E1403" s="143">
        <v>0</v>
      </c>
    </row>
    <row r="1404" spans="3:5">
      <c r="C1404" s="142" t="s">
        <v>1129</v>
      </c>
      <c r="D1404" s="143">
        <v>4302296</v>
      </c>
      <c r="E1404" s="143">
        <v>0</v>
      </c>
    </row>
    <row r="1405" spans="3:5">
      <c r="C1405" s="142" t="s">
        <v>1130</v>
      </c>
      <c r="D1405" s="143">
        <v>9738353</v>
      </c>
      <c r="E1405" s="143">
        <v>0</v>
      </c>
    </row>
    <row r="1406" spans="3:5">
      <c r="C1406" s="142" t="s">
        <v>1131</v>
      </c>
      <c r="D1406" s="143">
        <v>9738353</v>
      </c>
      <c r="E1406" s="143">
        <v>0</v>
      </c>
    </row>
    <row r="1407" spans="3:5">
      <c r="C1407" s="142" t="s">
        <v>1132</v>
      </c>
      <c r="D1407" s="143">
        <v>13086250</v>
      </c>
      <c r="E1407" s="143">
        <v>0</v>
      </c>
    </row>
    <row r="1408" spans="3:5">
      <c r="C1408" s="142" t="s">
        <v>1133</v>
      </c>
      <c r="D1408" s="143">
        <v>13086250</v>
      </c>
      <c r="E1408" s="143">
        <v>0</v>
      </c>
    </row>
    <row r="1409" spans="3:5">
      <c r="C1409" s="142" t="s">
        <v>1134</v>
      </c>
      <c r="D1409" s="143">
        <v>6062686</v>
      </c>
      <c r="E1409" s="143">
        <v>0</v>
      </c>
    </row>
    <row r="1410" spans="3:5">
      <c r="C1410" s="142" t="s">
        <v>1135</v>
      </c>
      <c r="D1410" s="143">
        <v>6062686</v>
      </c>
      <c r="E1410" s="143">
        <v>0</v>
      </c>
    </row>
    <row r="1411" spans="3:5">
      <c r="C1411" s="142" t="s">
        <v>1136</v>
      </c>
      <c r="D1411" s="143">
        <v>9738353</v>
      </c>
      <c r="E1411" s="143">
        <v>0</v>
      </c>
    </row>
    <row r="1412" spans="3:5">
      <c r="C1412" s="142" t="s">
        <v>1137</v>
      </c>
      <c r="D1412" s="143">
        <v>9738353</v>
      </c>
      <c r="E1412" s="143">
        <v>0</v>
      </c>
    </row>
    <row r="1413" spans="3:5">
      <c r="C1413" s="142" t="s">
        <v>1138</v>
      </c>
      <c r="D1413" s="143">
        <v>5105537</v>
      </c>
      <c r="E1413" s="143">
        <v>0</v>
      </c>
    </row>
    <row r="1414" spans="3:5">
      <c r="C1414" s="142" t="s">
        <v>1139</v>
      </c>
      <c r="D1414" s="143">
        <v>5105537</v>
      </c>
      <c r="E1414" s="143">
        <v>0</v>
      </c>
    </row>
    <row r="1415" spans="3:5">
      <c r="C1415" s="142" t="s">
        <v>2688</v>
      </c>
      <c r="D1415" s="143">
        <v>7331976</v>
      </c>
      <c r="E1415" s="143">
        <v>0</v>
      </c>
    </row>
    <row r="1416" spans="3:5">
      <c r="C1416" s="142" t="s">
        <v>1140</v>
      </c>
      <c r="D1416" s="143">
        <v>7331976</v>
      </c>
      <c r="E1416" s="143">
        <v>0</v>
      </c>
    </row>
    <row r="1417" spans="3:5">
      <c r="C1417" s="142" t="s">
        <v>363</v>
      </c>
      <c r="D1417" s="143">
        <v>68635382</v>
      </c>
      <c r="E1417" s="143">
        <v>26903338.800000001</v>
      </c>
    </row>
    <row r="1418" spans="3:5">
      <c r="C1418" s="142" t="s">
        <v>566</v>
      </c>
      <c r="D1418" s="143">
        <v>68635382</v>
      </c>
      <c r="E1418" s="143">
        <v>26903338.800000001</v>
      </c>
    </row>
    <row r="1419" spans="3:5">
      <c r="C1419" s="142" t="s">
        <v>2687</v>
      </c>
      <c r="D1419" s="143">
        <v>4088406</v>
      </c>
      <c r="E1419" s="143">
        <v>0</v>
      </c>
    </row>
    <row r="1420" spans="3:5">
      <c r="C1420" s="142" t="s">
        <v>1141</v>
      </c>
      <c r="D1420" s="143">
        <v>4088406</v>
      </c>
      <c r="E1420" s="143">
        <v>0</v>
      </c>
    </row>
    <row r="1421" spans="3:5">
      <c r="C1421" s="142" t="s">
        <v>2148</v>
      </c>
      <c r="D1421" s="143">
        <v>10523913</v>
      </c>
      <c r="E1421" s="143">
        <v>0</v>
      </c>
    </row>
    <row r="1422" spans="3:5">
      <c r="C1422" s="142" t="s">
        <v>2149</v>
      </c>
      <c r="D1422" s="143">
        <v>10523913</v>
      </c>
      <c r="E1422" s="143">
        <v>0</v>
      </c>
    </row>
    <row r="1423" spans="3:5">
      <c r="C1423" s="142" t="s">
        <v>2686</v>
      </c>
      <c r="D1423" s="143">
        <v>2151870</v>
      </c>
      <c r="E1423" s="143">
        <v>0</v>
      </c>
    </row>
    <row r="1424" spans="3:5">
      <c r="C1424" s="142" t="s">
        <v>1142</v>
      </c>
      <c r="D1424" s="143">
        <v>2151870</v>
      </c>
      <c r="E1424" s="143">
        <v>0</v>
      </c>
    </row>
    <row r="1425" spans="3:5">
      <c r="C1425" s="142" t="s">
        <v>2150</v>
      </c>
      <c r="D1425" s="143">
        <v>12430184</v>
      </c>
      <c r="E1425" s="143">
        <v>0</v>
      </c>
    </row>
    <row r="1426" spans="3:5">
      <c r="C1426" s="142" t="s">
        <v>2151</v>
      </c>
      <c r="D1426" s="143">
        <v>12430184</v>
      </c>
      <c r="E1426" s="143">
        <v>0</v>
      </c>
    </row>
    <row r="1427" spans="3:5">
      <c r="C1427" s="142" t="s">
        <v>1143</v>
      </c>
      <c r="D1427" s="143">
        <v>4088406</v>
      </c>
      <c r="E1427" s="143">
        <v>0</v>
      </c>
    </row>
    <row r="1428" spans="3:5">
      <c r="C1428" s="142" t="s">
        <v>1144</v>
      </c>
      <c r="D1428" s="143">
        <v>4088406</v>
      </c>
      <c r="E1428" s="143">
        <v>0</v>
      </c>
    </row>
    <row r="1429" spans="3:5">
      <c r="C1429" s="142" t="s">
        <v>1145</v>
      </c>
      <c r="D1429" s="143">
        <v>12185418</v>
      </c>
      <c r="E1429" s="143">
        <v>0</v>
      </c>
    </row>
    <row r="1430" spans="3:5">
      <c r="C1430" s="142" t="s">
        <v>1146</v>
      </c>
      <c r="D1430" s="143">
        <v>12185418</v>
      </c>
      <c r="E1430" s="143">
        <v>0</v>
      </c>
    </row>
    <row r="1431" spans="3:5">
      <c r="C1431" s="142" t="s">
        <v>2685</v>
      </c>
      <c r="D1431" s="143">
        <v>4312963</v>
      </c>
      <c r="E1431" s="143">
        <v>0</v>
      </c>
    </row>
    <row r="1432" spans="3:5">
      <c r="C1432" s="142" t="s">
        <v>1147</v>
      </c>
      <c r="D1432" s="143">
        <v>4312963</v>
      </c>
      <c r="E1432" s="143">
        <v>0</v>
      </c>
    </row>
    <row r="1433" spans="3:5">
      <c r="C1433" s="142" t="s">
        <v>2152</v>
      </c>
      <c r="D1433" s="143">
        <v>6723366</v>
      </c>
      <c r="E1433" s="143">
        <v>0</v>
      </c>
    </row>
    <row r="1434" spans="3:5">
      <c r="C1434" s="142" t="s">
        <v>2153</v>
      </c>
      <c r="D1434" s="143">
        <v>6723366</v>
      </c>
      <c r="E1434" s="143">
        <v>0</v>
      </c>
    </row>
    <row r="1435" spans="3:5">
      <c r="C1435" s="142" t="s">
        <v>1148</v>
      </c>
      <c r="D1435" s="143">
        <v>7333389</v>
      </c>
      <c r="E1435" s="143">
        <v>0</v>
      </c>
    </row>
    <row r="1436" spans="3:5">
      <c r="C1436" s="142" t="s">
        <v>1149</v>
      </c>
      <c r="D1436" s="143">
        <v>7333389</v>
      </c>
      <c r="E1436" s="143">
        <v>0</v>
      </c>
    </row>
    <row r="1437" spans="3:5">
      <c r="C1437" s="142" t="s">
        <v>1962</v>
      </c>
      <c r="D1437" s="143">
        <v>7296416</v>
      </c>
      <c r="E1437" s="143">
        <v>0</v>
      </c>
    </row>
    <row r="1438" spans="3:5">
      <c r="C1438" s="142" t="s">
        <v>1150</v>
      </c>
      <c r="D1438" s="143">
        <v>7296416</v>
      </c>
      <c r="E1438" s="143">
        <v>0</v>
      </c>
    </row>
    <row r="1439" spans="3:5">
      <c r="C1439" s="142" t="s">
        <v>2684</v>
      </c>
      <c r="D1439" s="143">
        <v>646004</v>
      </c>
      <c r="E1439" s="143">
        <v>0</v>
      </c>
    </row>
    <row r="1440" spans="3:5">
      <c r="C1440" s="142" t="s">
        <v>1151</v>
      </c>
      <c r="D1440" s="143">
        <v>646004</v>
      </c>
      <c r="E1440" s="143">
        <v>0</v>
      </c>
    </row>
    <row r="1441" spans="3:5">
      <c r="C1441" s="142" t="s">
        <v>3007</v>
      </c>
      <c r="D1441" s="143">
        <v>18779624</v>
      </c>
      <c r="E1441" s="143">
        <v>0</v>
      </c>
    </row>
    <row r="1442" spans="3:5">
      <c r="C1442" s="142" t="s">
        <v>3008</v>
      </c>
      <c r="D1442" s="143">
        <v>7240210</v>
      </c>
      <c r="E1442" s="143">
        <v>0</v>
      </c>
    </row>
    <row r="1443" spans="3:5">
      <c r="C1443" s="142" t="s">
        <v>1151</v>
      </c>
      <c r="D1443" s="143">
        <v>11539414</v>
      </c>
      <c r="E1443" s="143">
        <v>0</v>
      </c>
    </row>
    <row r="1444" spans="3:5">
      <c r="C1444" s="142" t="s">
        <v>2154</v>
      </c>
      <c r="D1444" s="143">
        <v>7786208</v>
      </c>
      <c r="E1444" s="143">
        <v>0</v>
      </c>
    </row>
    <row r="1445" spans="3:5">
      <c r="C1445" s="142" t="s">
        <v>2155</v>
      </c>
      <c r="D1445" s="143">
        <v>7786208</v>
      </c>
      <c r="E1445" s="143">
        <v>0</v>
      </c>
    </row>
    <row r="1446" spans="3:5">
      <c r="C1446" s="142" t="s">
        <v>1894</v>
      </c>
      <c r="D1446" s="143">
        <v>44144214</v>
      </c>
      <c r="E1446" s="143">
        <v>15376733.189999999</v>
      </c>
    </row>
    <row r="1447" spans="3:5">
      <c r="C1447" s="142" t="s">
        <v>1895</v>
      </c>
      <c r="D1447" s="143">
        <v>44144214</v>
      </c>
      <c r="E1447" s="143">
        <v>15376733.189999999</v>
      </c>
    </row>
    <row r="1448" spans="3:5">
      <c r="C1448" s="142" t="s">
        <v>364</v>
      </c>
      <c r="D1448" s="143">
        <v>232118496</v>
      </c>
      <c r="E1448" s="143">
        <v>140110116.22999999</v>
      </c>
    </row>
    <row r="1449" spans="3:5">
      <c r="C1449" s="142" t="s">
        <v>567</v>
      </c>
      <c r="D1449" s="143">
        <v>232118496</v>
      </c>
      <c r="E1449" s="143">
        <v>140110116.22999999</v>
      </c>
    </row>
    <row r="1450" spans="3:5">
      <c r="C1450" s="142" t="s">
        <v>2506</v>
      </c>
      <c r="D1450" s="143">
        <v>12982145</v>
      </c>
      <c r="E1450" s="143">
        <v>0</v>
      </c>
    </row>
    <row r="1451" spans="3:5">
      <c r="C1451" s="142" t="s">
        <v>2505</v>
      </c>
      <c r="D1451" s="143">
        <v>12982145</v>
      </c>
      <c r="E1451" s="143">
        <v>0</v>
      </c>
    </row>
    <row r="1452" spans="3:5">
      <c r="C1452" s="142" t="s">
        <v>810</v>
      </c>
      <c r="D1452" s="143">
        <v>78356061</v>
      </c>
      <c r="E1452" s="143">
        <v>0</v>
      </c>
    </row>
    <row r="1453" spans="3:5">
      <c r="C1453" s="142" t="s">
        <v>811</v>
      </c>
      <c r="D1453" s="143">
        <v>78356061</v>
      </c>
      <c r="E1453" s="143">
        <v>0</v>
      </c>
    </row>
    <row r="1454" spans="3:5">
      <c r="C1454" s="144" t="s">
        <v>253</v>
      </c>
      <c r="D1454" s="145">
        <v>15596660</v>
      </c>
      <c r="E1454" s="145">
        <v>0</v>
      </c>
    </row>
    <row r="1455" spans="3:5">
      <c r="C1455" s="142" t="s">
        <v>3009</v>
      </c>
      <c r="D1455" s="143">
        <v>15596660</v>
      </c>
      <c r="E1455" s="143">
        <v>0</v>
      </c>
    </row>
    <row r="1456" spans="3:5">
      <c r="C1456" s="142" t="s">
        <v>3010</v>
      </c>
      <c r="D1456" s="143">
        <v>15596660</v>
      </c>
      <c r="E1456" s="143">
        <v>0</v>
      </c>
    </row>
    <row r="1457" spans="3:5">
      <c r="C1457" s="144" t="s">
        <v>255</v>
      </c>
      <c r="D1457" s="145">
        <v>24465106</v>
      </c>
      <c r="E1457" s="145">
        <v>0</v>
      </c>
    </row>
    <row r="1458" spans="3:5">
      <c r="C1458" s="142" t="s">
        <v>252</v>
      </c>
      <c r="D1458" s="143">
        <v>24465106</v>
      </c>
      <c r="E1458" s="143">
        <v>0</v>
      </c>
    </row>
    <row r="1459" spans="3:5">
      <c r="C1459" s="142" t="s">
        <v>561</v>
      </c>
      <c r="D1459" s="143">
        <v>24465106</v>
      </c>
      <c r="E1459" s="143">
        <v>0</v>
      </c>
    </row>
    <row r="1460" spans="3:5">
      <c r="C1460" s="142" t="s">
        <v>365</v>
      </c>
      <c r="D1460" s="143">
        <v>1705111399</v>
      </c>
      <c r="E1460" s="143">
        <v>188859612.06</v>
      </c>
    </row>
    <row r="1461" spans="3:5">
      <c r="C1461" s="144" t="s">
        <v>251</v>
      </c>
      <c r="D1461" s="145">
        <v>1268788349</v>
      </c>
      <c r="E1461" s="145">
        <v>188859612.06</v>
      </c>
    </row>
    <row r="1462" spans="3:5">
      <c r="C1462" s="142" t="s">
        <v>2683</v>
      </c>
      <c r="D1462" s="143">
        <v>1573587</v>
      </c>
      <c r="E1462" s="143">
        <v>0</v>
      </c>
    </row>
    <row r="1463" spans="3:5">
      <c r="C1463" s="142" t="s">
        <v>1654</v>
      </c>
      <c r="D1463" s="143">
        <v>1573587</v>
      </c>
      <c r="E1463" s="143">
        <v>0</v>
      </c>
    </row>
    <row r="1464" spans="3:5">
      <c r="C1464" s="142" t="s">
        <v>366</v>
      </c>
      <c r="D1464" s="143">
        <v>22400000</v>
      </c>
      <c r="E1464" s="143">
        <v>0</v>
      </c>
    </row>
    <row r="1465" spans="3:5">
      <c r="C1465" s="142" t="s">
        <v>568</v>
      </c>
      <c r="D1465" s="143">
        <v>22400000</v>
      </c>
      <c r="E1465" s="143">
        <v>0</v>
      </c>
    </row>
    <row r="1466" spans="3:5">
      <c r="C1466" s="142" t="s">
        <v>1655</v>
      </c>
      <c r="D1466" s="143">
        <v>2413329</v>
      </c>
      <c r="E1466" s="143">
        <v>0</v>
      </c>
    </row>
    <row r="1467" spans="3:5">
      <c r="C1467" s="142" t="s">
        <v>1656</v>
      </c>
      <c r="D1467" s="143">
        <v>2413329</v>
      </c>
      <c r="E1467" s="143">
        <v>0</v>
      </c>
    </row>
    <row r="1468" spans="3:5">
      <c r="C1468" s="142" t="s">
        <v>1657</v>
      </c>
      <c r="D1468" s="143">
        <v>1301004</v>
      </c>
      <c r="E1468" s="143">
        <v>0</v>
      </c>
    </row>
    <row r="1469" spans="3:5">
      <c r="C1469" s="142" t="s">
        <v>1658</v>
      </c>
      <c r="D1469" s="143">
        <v>1301004</v>
      </c>
      <c r="E1469" s="143">
        <v>0</v>
      </c>
    </row>
    <row r="1470" spans="3:5">
      <c r="C1470" s="142" t="s">
        <v>1659</v>
      </c>
      <c r="D1470" s="143">
        <v>2413329</v>
      </c>
      <c r="E1470" s="143">
        <v>0</v>
      </c>
    </row>
    <row r="1471" spans="3:5">
      <c r="C1471" s="142" t="s">
        <v>1660</v>
      </c>
      <c r="D1471" s="143">
        <v>2413329</v>
      </c>
      <c r="E1471" s="143">
        <v>0</v>
      </c>
    </row>
    <row r="1472" spans="3:5">
      <c r="C1472" s="142" t="s">
        <v>2682</v>
      </c>
      <c r="D1472" s="143">
        <v>87233939</v>
      </c>
      <c r="E1472" s="143">
        <v>0</v>
      </c>
    </row>
    <row r="1473" spans="3:5">
      <c r="C1473" s="142" t="s">
        <v>2474</v>
      </c>
      <c r="D1473" s="143">
        <v>87233939</v>
      </c>
      <c r="E1473" s="143">
        <v>0</v>
      </c>
    </row>
    <row r="1474" spans="3:5">
      <c r="C1474" s="142" t="s">
        <v>3011</v>
      </c>
      <c r="D1474" s="143">
        <v>7995818</v>
      </c>
      <c r="E1474" s="143">
        <v>0</v>
      </c>
    </row>
    <row r="1475" spans="3:5">
      <c r="C1475" s="142" t="s">
        <v>3012</v>
      </c>
      <c r="D1475" s="143">
        <v>7995818</v>
      </c>
      <c r="E1475" s="143">
        <v>0</v>
      </c>
    </row>
    <row r="1476" spans="3:5">
      <c r="C1476" s="142" t="s">
        <v>1661</v>
      </c>
      <c r="D1476" s="143">
        <v>2654072</v>
      </c>
      <c r="E1476" s="143">
        <v>0</v>
      </c>
    </row>
    <row r="1477" spans="3:5">
      <c r="C1477" s="142" t="s">
        <v>1662</v>
      </c>
      <c r="D1477" s="143">
        <v>2654072</v>
      </c>
      <c r="E1477" s="143">
        <v>0</v>
      </c>
    </row>
    <row r="1478" spans="3:5">
      <c r="C1478" s="142" t="s">
        <v>1663</v>
      </c>
      <c r="D1478" s="143">
        <v>2654072</v>
      </c>
      <c r="E1478" s="143">
        <v>0</v>
      </c>
    </row>
    <row r="1479" spans="3:5">
      <c r="C1479" s="142" t="s">
        <v>1664</v>
      </c>
      <c r="D1479" s="143">
        <v>2654072</v>
      </c>
      <c r="E1479" s="143">
        <v>0</v>
      </c>
    </row>
    <row r="1480" spans="3:5">
      <c r="C1480" s="142" t="s">
        <v>3013</v>
      </c>
      <c r="D1480" s="143">
        <v>178414777</v>
      </c>
      <c r="E1480" s="143">
        <v>0</v>
      </c>
    </row>
    <row r="1481" spans="3:5">
      <c r="C1481" s="142" t="s">
        <v>3014</v>
      </c>
      <c r="D1481" s="143">
        <v>178414777</v>
      </c>
      <c r="E1481" s="143">
        <v>0</v>
      </c>
    </row>
    <row r="1482" spans="3:5">
      <c r="C1482" s="142" t="s">
        <v>2681</v>
      </c>
      <c r="D1482" s="143">
        <v>2654072</v>
      </c>
      <c r="E1482" s="143">
        <v>0</v>
      </c>
    </row>
    <row r="1483" spans="3:5">
      <c r="C1483" s="142" t="s">
        <v>1665</v>
      </c>
      <c r="D1483" s="143">
        <v>2654072</v>
      </c>
      <c r="E1483" s="143">
        <v>0</v>
      </c>
    </row>
    <row r="1484" spans="3:5">
      <c r="C1484" s="142" t="s">
        <v>1963</v>
      </c>
      <c r="D1484" s="143">
        <v>1865003</v>
      </c>
      <c r="E1484" s="143">
        <v>0</v>
      </c>
    </row>
    <row r="1485" spans="3:5">
      <c r="C1485" s="142" t="s">
        <v>1666</v>
      </c>
      <c r="D1485" s="143">
        <v>1865003</v>
      </c>
      <c r="E1485" s="143">
        <v>0</v>
      </c>
    </row>
    <row r="1486" spans="3:5">
      <c r="C1486" s="142" t="s">
        <v>955</v>
      </c>
      <c r="D1486" s="143">
        <v>6083027</v>
      </c>
      <c r="E1486" s="143">
        <v>0</v>
      </c>
    </row>
    <row r="1487" spans="3:5">
      <c r="C1487" s="142" t="s">
        <v>956</v>
      </c>
      <c r="D1487" s="143">
        <v>1256445</v>
      </c>
      <c r="E1487" s="143">
        <v>0</v>
      </c>
    </row>
    <row r="1488" spans="3:5">
      <c r="C1488" s="142" t="s">
        <v>1667</v>
      </c>
      <c r="D1488" s="143">
        <v>4826582</v>
      </c>
      <c r="E1488" s="143">
        <v>0</v>
      </c>
    </row>
    <row r="1489" spans="3:5">
      <c r="C1489" s="142" t="s">
        <v>2680</v>
      </c>
      <c r="D1489" s="143">
        <v>3261638</v>
      </c>
      <c r="E1489" s="143">
        <v>0</v>
      </c>
    </row>
    <row r="1490" spans="3:5">
      <c r="C1490" s="142" t="s">
        <v>957</v>
      </c>
      <c r="D1490" s="143">
        <v>793946</v>
      </c>
      <c r="E1490" s="143">
        <v>0</v>
      </c>
    </row>
    <row r="1491" spans="3:5">
      <c r="C1491" s="142" t="s">
        <v>1668</v>
      </c>
      <c r="D1491" s="143">
        <v>2467692</v>
      </c>
      <c r="E1491" s="143">
        <v>0</v>
      </c>
    </row>
    <row r="1492" spans="3:5">
      <c r="C1492" s="142" t="s">
        <v>958</v>
      </c>
      <c r="D1492" s="143">
        <v>3560142</v>
      </c>
      <c r="E1492" s="143">
        <v>0</v>
      </c>
    </row>
    <row r="1493" spans="3:5">
      <c r="C1493" s="142" t="s">
        <v>959</v>
      </c>
      <c r="D1493" s="143">
        <v>2035527</v>
      </c>
      <c r="E1493" s="143">
        <v>0</v>
      </c>
    </row>
    <row r="1494" spans="3:5">
      <c r="C1494" s="142" t="s">
        <v>1669</v>
      </c>
      <c r="D1494" s="143">
        <v>1524615</v>
      </c>
      <c r="E1494" s="143">
        <v>0</v>
      </c>
    </row>
    <row r="1495" spans="3:5">
      <c r="C1495" s="142" t="s">
        <v>960</v>
      </c>
      <c r="D1495" s="143">
        <v>3532376</v>
      </c>
      <c r="E1495" s="143">
        <v>0</v>
      </c>
    </row>
    <row r="1496" spans="3:5">
      <c r="C1496" s="142" t="s">
        <v>961</v>
      </c>
      <c r="D1496" s="143">
        <v>878304</v>
      </c>
      <c r="E1496" s="143">
        <v>0</v>
      </c>
    </row>
    <row r="1497" spans="3:5">
      <c r="C1497" s="142" t="s">
        <v>1670</v>
      </c>
      <c r="D1497" s="143">
        <v>2654072</v>
      </c>
      <c r="E1497" s="143">
        <v>0</v>
      </c>
    </row>
    <row r="1498" spans="3:5">
      <c r="C1498" s="142" t="s">
        <v>962</v>
      </c>
      <c r="D1498" s="143">
        <v>4016874</v>
      </c>
      <c r="E1498" s="143">
        <v>0</v>
      </c>
    </row>
    <row r="1499" spans="3:5">
      <c r="C1499" s="142" t="s">
        <v>963</v>
      </c>
      <c r="D1499" s="143">
        <v>1362802</v>
      </c>
      <c r="E1499" s="143">
        <v>0</v>
      </c>
    </row>
    <row r="1500" spans="3:5">
      <c r="C1500" s="142" t="s">
        <v>1671</v>
      </c>
      <c r="D1500" s="143">
        <v>2654072</v>
      </c>
      <c r="E1500" s="143">
        <v>0</v>
      </c>
    </row>
    <row r="1501" spans="3:5">
      <c r="C1501" s="142" t="s">
        <v>964</v>
      </c>
      <c r="D1501" s="143">
        <v>3443139</v>
      </c>
      <c r="E1501" s="143">
        <v>0</v>
      </c>
    </row>
    <row r="1502" spans="3:5">
      <c r="C1502" s="142" t="s">
        <v>965</v>
      </c>
      <c r="D1502" s="143">
        <v>1865003</v>
      </c>
      <c r="E1502" s="143">
        <v>0</v>
      </c>
    </row>
    <row r="1503" spans="3:5">
      <c r="C1503" s="142" t="s">
        <v>1672</v>
      </c>
      <c r="D1503" s="143">
        <v>1578136</v>
      </c>
      <c r="E1503" s="143">
        <v>0</v>
      </c>
    </row>
    <row r="1504" spans="3:5">
      <c r="C1504" s="142" t="s">
        <v>966</v>
      </c>
      <c r="D1504" s="143">
        <v>2954072</v>
      </c>
      <c r="E1504" s="143">
        <v>0</v>
      </c>
    </row>
    <row r="1505" spans="3:5">
      <c r="C1505" s="142" t="s">
        <v>967</v>
      </c>
      <c r="D1505" s="143">
        <v>1375936</v>
      </c>
      <c r="E1505" s="143">
        <v>0</v>
      </c>
    </row>
    <row r="1506" spans="3:5">
      <c r="C1506" s="142" t="s">
        <v>1673</v>
      </c>
      <c r="D1506" s="143">
        <v>1578136</v>
      </c>
      <c r="E1506" s="143">
        <v>0</v>
      </c>
    </row>
    <row r="1507" spans="3:5">
      <c r="C1507" s="142" t="s">
        <v>2679</v>
      </c>
      <c r="D1507" s="143">
        <v>28000000</v>
      </c>
      <c r="E1507" s="143">
        <v>0</v>
      </c>
    </row>
    <row r="1508" spans="3:5">
      <c r="C1508" s="142" t="s">
        <v>569</v>
      </c>
      <c r="D1508" s="143">
        <v>28000000</v>
      </c>
      <c r="E1508" s="143">
        <v>0</v>
      </c>
    </row>
    <row r="1509" spans="3:5">
      <c r="C1509" s="142" t="s">
        <v>2678</v>
      </c>
      <c r="D1509" s="143">
        <v>11218697</v>
      </c>
      <c r="E1509" s="143">
        <v>0</v>
      </c>
    </row>
    <row r="1510" spans="3:5">
      <c r="C1510" s="142" t="s">
        <v>2473</v>
      </c>
      <c r="D1510" s="143">
        <v>11218697</v>
      </c>
      <c r="E1510" s="143">
        <v>0</v>
      </c>
    </row>
    <row r="1511" spans="3:5">
      <c r="C1511" s="142" t="s">
        <v>1347</v>
      </c>
      <c r="D1511" s="143">
        <v>10000000</v>
      </c>
      <c r="E1511" s="143">
        <v>0</v>
      </c>
    </row>
    <row r="1512" spans="3:5">
      <c r="C1512" s="142" t="s">
        <v>1348</v>
      </c>
      <c r="D1512" s="143">
        <v>10000000</v>
      </c>
      <c r="E1512" s="143">
        <v>0</v>
      </c>
    </row>
    <row r="1513" spans="3:5">
      <c r="C1513" s="142" t="s">
        <v>1896</v>
      </c>
      <c r="D1513" s="143">
        <v>49169329</v>
      </c>
      <c r="E1513" s="143">
        <v>20228964.440000001</v>
      </c>
    </row>
    <row r="1514" spans="3:5">
      <c r="C1514" s="142" t="s">
        <v>1897</v>
      </c>
      <c r="D1514" s="143">
        <v>49169329</v>
      </c>
      <c r="E1514" s="143">
        <v>20228964.440000001</v>
      </c>
    </row>
    <row r="1515" spans="3:5">
      <c r="C1515" s="142" t="s">
        <v>2862</v>
      </c>
      <c r="D1515" s="143">
        <v>87144574</v>
      </c>
      <c r="E1515" s="143">
        <v>23821353.84</v>
      </c>
    </row>
    <row r="1516" spans="3:5">
      <c r="C1516" s="142" t="s">
        <v>2861</v>
      </c>
      <c r="D1516" s="143">
        <v>87144574</v>
      </c>
      <c r="E1516" s="143">
        <v>23821353.84</v>
      </c>
    </row>
    <row r="1517" spans="3:5">
      <c r="C1517" s="142" t="s">
        <v>687</v>
      </c>
      <c r="D1517" s="143">
        <v>1301843</v>
      </c>
      <c r="E1517" s="143">
        <v>0</v>
      </c>
    </row>
    <row r="1518" spans="3:5">
      <c r="C1518" s="142" t="s">
        <v>688</v>
      </c>
      <c r="D1518" s="143">
        <v>1301843</v>
      </c>
      <c r="E1518" s="143">
        <v>0</v>
      </c>
    </row>
    <row r="1519" spans="3:5">
      <c r="C1519" s="142" t="s">
        <v>2388</v>
      </c>
      <c r="D1519" s="143">
        <v>15000000</v>
      </c>
      <c r="E1519" s="143">
        <v>0</v>
      </c>
    </row>
    <row r="1520" spans="3:5">
      <c r="C1520" s="142" t="s">
        <v>2387</v>
      </c>
      <c r="D1520" s="143">
        <v>15000000</v>
      </c>
      <c r="E1520" s="143">
        <v>0</v>
      </c>
    </row>
    <row r="1521" spans="3:5">
      <c r="C1521" s="142" t="s">
        <v>2352</v>
      </c>
      <c r="D1521" s="143">
        <v>7570295</v>
      </c>
      <c r="E1521" s="143">
        <v>0</v>
      </c>
    </row>
    <row r="1522" spans="3:5">
      <c r="C1522" s="142" t="s">
        <v>2351</v>
      </c>
      <c r="D1522" s="143">
        <v>7570295</v>
      </c>
      <c r="E1522" s="143">
        <v>0</v>
      </c>
    </row>
    <row r="1523" spans="3:5">
      <c r="C1523" s="142" t="s">
        <v>367</v>
      </c>
      <c r="D1523" s="143">
        <v>5000000</v>
      </c>
      <c r="E1523" s="143">
        <v>0</v>
      </c>
    </row>
    <row r="1524" spans="3:5">
      <c r="C1524" s="142" t="s">
        <v>570</v>
      </c>
      <c r="D1524" s="143">
        <v>5000000</v>
      </c>
      <c r="E1524" s="143">
        <v>0</v>
      </c>
    </row>
    <row r="1525" spans="3:5">
      <c r="C1525" s="142" t="s">
        <v>3015</v>
      </c>
      <c r="D1525" s="143">
        <v>12408251</v>
      </c>
      <c r="E1525" s="143">
        <v>0</v>
      </c>
    </row>
    <row r="1526" spans="3:5">
      <c r="C1526" s="142" t="s">
        <v>3016</v>
      </c>
      <c r="D1526" s="143">
        <v>12408251</v>
      </c>
      <c r="E1526" s="143">
        <v>0</v>
      </c>
    </row>
    <row r="1527" spans="3:5">
      <c r="C1527" s="142" t="s">
        <v>689</v>
      </c>
      <c r="D1527" s="143">
        <v>12372948</v>
      </c>
      <c r="E1527" s="143">
        <v>0</v>
      </c>
    </row>
    <row r="1528" spans="3:5">
      <c r="C1528" s="142" t="s">
        <v>690</v>
      </c>
      <c r="D1528" s="143">
        <v>12372948</v>
      </c>
      <c r="E1528" s="143">
        <v>0</v>
      </c>
    </row>
    <row r="1529" spans="3:5">
      <c r="C1529" s="142" t="s">
        <v>3017</v>
      </c>
      <c r="D1529" s="143">
        <v>52524374</v>
      </c>
      <c r="E1529" s="143">
        <v>0</v>
      </c>
    </row>
    <row r="1530" spans="3:5">
      <c r="C1530" s="142" t="s">
        <v>3018</v>
      </c>
      <c r="D1530" s="143">
        <v>52524374</v>
      </c>
      <c r="E1530" s="143">
        <v>0</v>
      </c>
    </row>
    <row r="1531" spans="3:5">
      <c r="C1531" s="142" t="s">
        <v>2677</v>
      </c>
      <c r="D1531" s="143">
        <v>28764263</v>
      </c>
      <c r="E1531" s="143">
        <v>0</v>
      </c>
    </row>
    <row r="1532" spans="3:5">
      <c r="C1532" s="142" t="s">
        <v>571</v>
      </c>
      <c r="D1532" s="143">
        <v>28764263</v>
      </c>
      <c r="E1532" s="143">
        <v>0</v>
      </c>
    </row>
    <row r="1533" spans="3:5">
      <c r="C1533" s="142" t="s">
        <v>368</v>
      </c>
      <c r="D1533" s="143">
        <v>43624733</v>
      </c>
      <c r="E1533" s="143">
        <v>0</v>
      </c>
    </row>
    <row r="1534" spans="3:5">
      <c r="C1534" s="142" t="s">
        <v>572</v>
      </c>
      <c r="D1534" s="143">
        <v>43624733</v>
      </c>
      <c r="E1534" s="143">
        <v>0</v>
      </c>
    </row>
    <row r="1535" spans="3:5">
      <c r="C1535" s="142" t="s">
        <v>369</v>
      </c>
      <c r="D1535" s="143">
        <v>62964489</v>
      </c>
      <c r="E1535" s="143">
        <v>57000000</v>
      </c>
    </row>
    <row r="1536" spans="3:5">
      <c r="C1536" s="142" t="s">
        <v>573</v>
      </c>
      <c r="D1536" s="143">
        <v>62964489</v>
      </c>
      <c r="E1536" s="143">
        <v>57000000</v>
      </c>
    </row>
    <row r="1537" spans="3:5">
      <c r="C1537" s="142" t="s">
        <v>370</v>
      </c>
      <c r="D1537" s="143">
        <v>10000000</v>
      </c>
      <c r="E1537" s="143">
        <v>0</v>
      </c>
    </row>
    <row r="1538" spans="3:5">
      <c r="C1538" s="142" t="s">
        <v>574</v>
      </c>
      <c r="D1538" s="143">
        <v>10000000</v>
      </c>
      <c r="E1538" s="143">
        <v>0</v>
      </c>
    </row>
    <row r="1539" spans="3:5">
      <c r="C1539" s="142" t="s">
        <v>2676</v>
      </c>
      <c r="D1539" s="143">
        <v>40269532</v>
      </c>
      <c r="E1539" s="143">
        <v>0</v>
      </c>
    </row>
    <row r="1540" spans="3:5">
      <c r="C1540" s="142" t="s">
        <v>575</v>
      </c>
      <c r="D1540" s="143">
        <v>40269532</v>
      </c>
      <c r="E1540" s="143">
        <v>0</v>
      </c>
    </row>
    <row r="1541" spans="3:5">
      <c r="C1541" s="142" t="s">
        <v>3019</v>
      </c>
      <c r="D1541" s="143">
        <v>13983297</v>
      </c>
      <c r="E1541" s="143">
        <v>0</v>
      </c>
    </row>
    <row r="1542" spans="3:5">
      <c r="C1542" s="142" t="s">
        <v>3020</v>
      </c>
      <c r="D1542" s="143">
        <v>13983297</v>
      </c>
      <c r="E1542" s="143">
        <v>0</v>
      </c>
    </row>
    <row r="1543" spans="3:5">
      <c r="C1543" s="142" t="s">
        <v>2156</v>
      </c>
      <c r="D1543" s="143">
        <v>52947752</v>
      </c>
      <c r="E1543" s="143">
        <v>36862306.789999999</v>
      </c>
    </row>
    <row r="1544" spans="3:5">
      <c r="C1544" s="142" t="s">
        <v>2157</v>
      </c>
      <c r="D1544" s="143">
        <v>52947752</v>
      </c>
      <c r="E1544" s="143">
        <v>36862306.789999999</v>
      </c>
    </row>
    <row r="1545" spans="3:5">
      <c r="C1545" s="142" t="s">
        <v>2158</v>
      </c>
      <c r="D1545" s="143">
        <v>5000000</v>
      </c>
      <c r="E1545" s="143">
        <v>0</v>
      </c>
    </row>
    <row r="1546" spans="3:5">
      <c r="C1546" s="142" t="s">
        <v>2159</v>
      </c>
      <c r="D1546" s="143">
        <v>5000000</v>
      </c>
      <c r="E1546" s="143">
        <v>0</v>
      </c>
    </row>
    <row r="1547" spans="3:5">
      <c r="C1547" s="142" t="s">
        <v>371</v>
      </c>
      <c r="D1547" s="143">
        <v>10000000</v>
      </c>
      <c r="E1547" s="143">
        <v>0</v>
      </c>
    </row>
    <row r="1548" spans="3:5">
      <c r="C1548" s="142" t="s">
        <v>576</v>
      </c>
      <c r="D1548" s="143">
        <v>10000000</v>
      </c>
      <c r="E1548" s="143">
        <v>0</v>
      </c>
    </row>
    <row r="1549" spans="3:5">
      <c r="C1549" s="142" t="s">
        <v>372</v>
      </c>
      <c r="D1549" s="143">
        <v>74863554</v>
      </c>
      <c r="E1549" s="143">
        <v>13000000</v>
      </c>
    </row>
    <row r="1550" spans="3:5">
      <c r="C1550" s="142" t="s">
        <v>577</v>
      </c>
      <c r="D1550" s="143">
        <v>74863554</v>
      </c>
      <c r="E1550" s="143">
        <v>13000000</v>
      </c>
    </row>
    <row r="1551" spans="3:5">
      <c r="C1551" s="142" t="s">
        <v>3021</v>
      </c>
      <c r="D1551" s="143">
        <v>10000000</v>
      </c>
      <c r="E1551" s="143">
        <v>0</v>
      </c>
    </row>
    <row r="1552" spans="3:5">
      <c r="C1552" s="142" t="s">
        <v>3022</v>
      </c>
      <c r="D1552" s="143">
        <v>10000000</v>
      </c>
      <c r="E1552" s="143">
        <v>0</v>
      </c>
    </row>
    <row r="1553" spans="3:5">
      <c r="C1553" s="142" t="s">
        <v>373</v>
      </c>
      <c r="D1553" s="143">
        <v>9638950</v>
      </c>
      <c r="E1553" s="143">
        <v>0</v>
      </c>
    </row>
    <row r="1554" spans="3:5">
      <c r="C1554" s="142" t="s">
        <v>578</v>
      </c>
      <c r="D1554" s="143">
        <v>9638950</v>
      </c>
      <c r="E1554" s="143">
        <v>0</v>
      </c>
    </row>
    <row r="1555" spans="3:5">
      <c r="C1555" s="142" t="s">
        <v>776</v>
      </c>
      <c r="D1555" s="143">
        <v>132021221</v>
      </c>
      <c r="E1555" s="143">
        <v>37946986.990000002</v>
      </c>
    </row>
    <row r="1556" spans="3:5">
      <c r="C1556" s="142" t="s">
        <v>777</v>
      </c>
      <c r="D1556" s="143">
        <v>54546641</v>
      </c>
      <c r="E1556" s="143">
        <v>0</v>
      </c>
    </row>
    <row r="1557" spans="3:5">
      <c r="C1557" s="142" t="s">
        <v>1898</v>
      </c>
      <c r="D1557" s="143">
        <v>77474580</v>
      </c>
      <c r="E1557" s="143">
        <v>37946986.990000002</v>
      </c>
    </row>
    <row r="1558" spans="3:5">
      <c r="C1558" s="142" t="s">
        <v>374</v>
      </c>
      <c r="D1558" s="143">
        <v>36637165</v>
      </c>
      <c r="E1558" s="143">
        <v>0</v>
      </c>
    </row>
    <row r="1559" spans="3:5">
      <c r="C1559" s="142" t="s">
        <v>579</v>
      </c>
      <c r="D1559" s="143">
        <v>36637165</v>
      </c>
      <c r="E1559" s="143">
        <v>0</v>
      </c>
    </row>
    <row r="1560" spans="3:5">
      <c r="C1560" s="142" t="s">
        <v>2011</v>
      </c>
      <c r="D1560" s="143">
        <v>64931847</v>
      </c>
      <c r="E1560" s="143">
        <v>0</v>
      </c>
    </row>
    <row r="1561" spans="3:5">
      <c r="C1561" s="142" t="s">
        <v>2012</v>
      </c>
      <c r="D1561" s="143">
        <v>64931847</v>
      </c>
      <c r="E1561" s="143">
        <v>0</v>
      </c>
    </row>
    <row r="1562" spans="3:5">
      <c r="C1562" s="142" t="s">
        <v>2860</v>
      </c>
      <c r="D1562" s="143">
        <v>39433378</v>
      </c>
      <c r="E1562" s="143">
        <v>0</v>
      </c>
    </row>
    <row r="1563" spans="3:5">
      <c r="C1563" s="142" t="s">
        <v>2859</v>
      </c>
      <c r="D1563" s="143">
        <v>39433378</v>
      </c>
      <c r="E1563" s="143">
        <v>0</v>
      </c>
    </row>
    <row r="1564" spans="3:5">
      <c r="C1564" s="142" t="s">
        <v>1674</v>
      </c>
      <c r="D1564" s="143">
        <v>1573587</v>
      </c>
      <c r="E1564" s="143">
        <v>0</v>
      </c>
    </row>
    <row r="1565" spans="3:5">
      <c r="C1565" s="142" t="s">
        <v>1675</v>
      </c>
      <c r="D1565" s="143">
        <v>1573587</v>
      </c>
      <c r="E1565" s="143">
        <v>0</v>
      </c>
    </row>
    <row r="1566" spans="3:5">
      <c r="C1566" s="144" t="s">
        <v>253</v>
      </c>
      <c r="D1566" s="145">
        <v>436323050</v>
      </c>
      <c r="E1566" s="145">
        <v>0</v>
      </c>
    </row>
    <row r="1567" spans="3:5">
      <c r="C1567" s="142" t="s">
        <v>1814</v>
      </c>
      <c r="D1567" s="143">
        <v>4035043</v>
      </c>
      <c r="E1567" s="143">
        <v>0</v>
      </c>
    </row>
    <row r="1568" spans="3:5">
      <c r="C1568" s="142" t="s">
        <v>1815</v>
      </c>
      <c r="D1568" s="143">
        <v>4035043</v>
      </c>
      <c r="E1568" s="143">
        <v>0</v>
      </c>
    </row>
    <row r="1569" spans="3:5">
      <c r="C1569" s="142" t="s">
        <v>2160</v>
      </c>
      <c r="D1569" s="143">
        <v>318622007</v>
      </c>
      <c r="E1569" s="143">
        <v>0</v>
      </c>
    </row>
    <row r="1570" spans="3:5">
      <c r="C1570" s="142" t="s">
        <v>2161</v>
      </c>
      <c r="D1570" s="143">
        <v>318622007</v>
      </c>
      <c r="E1570" s="143">
        <v>0</v>
      </c>
    </row>
    <row r="1571" spans="3:5">
      <c r="C1571" s="142" t="s">
        <v>2324</v>
      </c>
      <c r="D1571" s="143">
        <v>17665999</v>
      </c>
      <c r="E1571" s="143">
        <v>0</v>
      </c>
    </row>
    <row r="1572" spans="3:5">
      <c r="C1572" s="142" t="s">
        <v>2325</v>
      </c>
      <c r="D1572" s="143">
        <v>17665999</v>
      </c>
      <c r="E1572" s="143">
        <v>0</v>
      </c>
    </row>
    <row r="1573" spans="3:5">
      <c r="C1573" s="142" t="s">
        <v>2675</v>
      </c>
      <c r="D1573" s="143">
        <v>96000001</v>
      </c>
      <c r="E1573" s="143">
        <v>0</v>
      </c>
    </row>
    <row r="1574" spans="3:5">
      <c r="C1574" s="142" t="s">
        <v>2507</v>
      </c>
      <c r="D1574" s="143">
        <v>96000001</v>
      </c>
      <c r="E1574" s="143">
        <v>0</v>
      </c>
    </row>
    <row r="1575" spans="3:5">
      <c r="C1575" s="142" t="s">
        <v>375</v>
      </c>
      <c r="D1575" s="143">
        <v>438639614</v>
      </c>
      <c r="E1575" s="143">
        <v>28863889.599999998</v>
      </c>
    </row>
    <row r="1576" spans="3:5">
      <c r="C1576" s="144" t="s">
        <v>251</v>
      </c>
      <c r="D1576" s="145">
        <v>426139614</v>
      </c>
      <c r="E1576" s="145">
        <v>28863889.599999998</v>
      </c>
    </row>
    <row r="1577" spans="3:5">
      <c r="C1577" s="142" t="s">
        <v>968</v>
      </c>
      <c r="D1577" s="143">
        <v>2025413</v>
      </c>
      <c r="E1577" s="143">
        <v>0</v>
      </c>
    </row>
    <row r="1578" spans="3:5">
      <c r="C1578" s="142" t="s">
        <v>969</v>
      </c>
      <c r="D1578" s="143">
        <v>2025413</v>
      </c>
      <c r="E1578" s="143">
        <v>0</v>
      </c>
    </row>
    <row r="1579" spans="3:5">
      <c r="C1579" s="142" t="s">
        <v>970</v>
      </c>
      <c r="D1579" s="143">
        <v>2686980</v>
      </c>
      <c r="E1579" s="143">
        <v>0</v>
      </c>
    </row>
    <row r="1580" spans="3:5">
      <c r="C1580" s="142" t="s">
        <v>971</v>
      </c>
      <c r="D1580" s="143">
        <v>2686980</v>
      </c>
      <c r="E1580" s="143">
        <v>0</v>
      </c>
    </row>
    <row r="1581" spans="3:5">
      <c r="C1581" s="142" t="s">
        <v>972</v>
      </c>
      <c r="D1581" s="143">
        <v>215335</v>
      </c>
      <c r="E1581" s="143">
        <v>0</v>
      </c>
    </row>
    <row r="1582" spans="3:5">
      <c r="C1582" s="142" t="s">
        <v>973</v>
      </c>
      <c r="D1582" s="143">
        <v>215335</v>
      </c>
      <c r="E1582" s="143">
        <v>0</v>
      </c>
    </row>
    <row r="1583" spans="3:5">
      <c r="C1583" s="142" t="s">
        <v>974</v>
      </c>
      <c r="D1583" s="143">
        <v>1250434</v>
      </c>
      <c r="E1583" s="143">
        <v>0</v>
      </c>
    </row>
    <row r="1584" spans="3:5">
      <c r="C1584" s="142" t="s">
        <v>975</v>
      </c>
      <c r="D1584" s="143">
        <v>1250434</v>
      </c>
      <c r="E1584" s="143">
        <v>0</v>
      </c>
    </row>
    <row r="1585" spans="3:5">
      <c r="C1585" s="142" t="s">
        <v>3023</v>
      </c>
      <c r="D1585" s="143">
        <v>12500000</v>
      </c>
      <c r="E1585" s="143">
        <v>7264914.5899999999</v>
      </c>
    </row>
    <row r="1586" spans="3:5">
      <c r="C1586" s="142" t="s">
        <v>2812</v>
      </c>
      <c r="D1586" s="143">
        <v>12500000</v>
      </c>
      <c r="E1586" s="143">
        <v>7264914.5899999999</v>
      </c>
    </row>
    <row r="1587" spans="3:5">
      <c r="C1587" s="142" t="s">
        <v>2409</v>
      </c>
      <c r="D1587" s="143">
        <v>35366240</v>
      </c>
      <c r="E1587" s="143">
        <v>0</v>
      </c>
    </row>
    <row r="1588" spans="3:5">
      <c r="C1588" s="142" t="s">
        <v>2408</v>
      </c>
      <c r="D1588" s="143">
        <v>35366240</v>
      </c>
      <c r="E1588" s="143">
        <v>0</v>
      </c>
    </row>
    <row r="1589" spans="3:5">
      <c r="C1589" s="142" t="s">
        <v>2326</v>
      </c>
      <c r="D1589" s="143">
        <v>18949611</v>
      </c>
      <c r="E1589" s="143">
        <v>0</v>
      </c>
    </row>
    <row r="1590" spans="3:5">
      <c r="C1590" s="142" t="s">
        <v>2327</v>
      </c>
      <c r="D1590" s="143">
        <v>18949611</v>
      </c>
      <c r="E1590" s="143">
        <v>0</v>
      </c>
    </row>
    <row r="1591" spans="3:5">
      <c r="C1591" s="142" t="s">
        <v>1349</v>
      </c>
      <c r="D1591" s="143">
        <v>2177274</v>
      </c>
      <c r="E1591" s="143">
        <v>0</v>
      </c>
    </row>
    <row r="1592" spans="3:5">
      <c r="C1592" s="142" t="s">
        <v>1350</v>
      </c>
      <c r="D1592" s="143">
        <v>2177274</v>
      </c>
      <c r="E1592" s="143">
        <v>0</v>
      </c>
    </row>
    <row r="1593" spans="3:5">
      <c r="C1593" s="142" t="s">
        <v>1351</v>
      </c>
      <c r="D1593" s="143">
        <v>881280</v>
      </c>
      <c r="E1593" s="143">
        <v>0</v>
      </c>
    </row>
    <row r="1594" spans="3:5">
      <c r="C1594" s="142" t="s">
        <v>1352</v>
      </c>
      <c r="D1594" s="143">
        <v>881280</v>
      </c>
      <c r="E1594" s="143">
        <v>0</v>
      </c>
    </row>
    <row r="1595" spans="3:5">
      <c r="C1595" s="142" t="s">
        <v>2674</v>
      </c>
      <c r="D1595" s="143">
        <v>64029667</v>
      </c>
      <c r="E1595" s="143">
        <v>0</v>
      </c>
    </row>
    <row r="1596" spans="3:5">
      <c r="C1596" s="142" t="s">
        <v>1899</v>
      </c>
      <c r="D1596" s="143">
        <v>64029667</v>
      </c>
      <c r="E1596" s="143">
        <v>0</v>
      </c>
    </row>
    <row r="1597" spans="3:5">
      <c r="C1597" s="142" t="s">
        <v>1353</v>
      </c>
      <c r="D1597" s="143">
        <v>2177274</v>
      </c>
      <c r="E1597" s="143">
        <v>0</v>
      </c>
    </row>
    <row r="1598" spans="3:5">
      <c r="C1598" s="142" t="s">
        <v>1354</v>
      </c>
      <c r="D1598" s="143">
        <v>2177274</v>
      </c>
      <c r="E1598" s="143">
        <v>0</v>
      </c>
    </row>
    <row r="1599" spans="3:5">
      <c r="C1599" s="142" t="s">
        <v>1355</v>
      </c>
      <c r="D1599" s="143">
        <v>2177274</v>
      </c>
      <c r="E1599" s="143">
        <v>0</v>
      </c>
    </row>
    <row r="1600" spans="3:5">
      <c r="C1600" s="142" t="s">
        <v>1356</v>
      </c>
      <c r="D1600" s="143">
        <v>2177274</v>
      </c>
      <c r="E1600" s="143">
        <v>0</v>
      </c>
    </row>
    <row r="1601" spans="3:5">
      <c r="C1601" s="142" t="s">
        <v>1357</v>
      </c>
      <c r="D1601" s="143">
        <v>1283065</v>
      </c>
      <c r="E1601" s="143">
        <v>0</v>
      </c>
    </row>
    <row r="1602" spans="3:5">
      <c r="C1602" s="142" t="s">
        <v>1358</v>
      </c>
      <c r="D1602" s="143">
        <v>1283065</v>
      </c>
      <c r="E1602" s="143">
        <v>0</v>
      </c>
    </row>
    <row r="1603" spans="3:5">
      <c r="C1603" s="142" t="s">
        <v>1359</v>
      </c>
      <c r="D1603" s="143">
        <v>1283065</v>
      </c>
      <c r="E1603" s="143">
        <v>0</v>
      </c>
    </row>
    <row r="1604" spans="3:5">
      <c r="C1604" s="142" t="s">
        <v>1360</v>
      </c>
      <c r="D1604" s="143">
        <v>1283065</v>
      </c>
      <c r="E1604" s="143">
        <v>0</v>
      </c>
    </row>
    <row r="1605" spans="3:5">
      <c r="C1605" s="142" t="s">
        <v>1361</v>
      </c>
      <c r="D1605" s="143">
        <v>855982</v>
      </c>
      <c r="E1605" s="143">
        <v>0</v>
      </c>
    </row>
    <row r="1606" spans="3:5">
      <c r="C1606" s="142" t="s">
        <v>1362</v>
      </c>
      <c r="D1606" s="143">
        <v>855982</v>
      </c>
      <c r="E1606" s="143">
        <v>0</v>
      </c>
    </row>
    <row r="1607" spans="3:5">
      <c r="C1607" s="142" t="s">
        <v>2162</v>
      </c>
      <c r="D1607" s="143">
        <v>5000000</v>
      </c>
      <c r="E1607" s="143">
        <v>0</v>
      </c>
    </row>
    <row r="1608" spans="3:5">
      <c r="C1608" s="142" t="s">
        <v>2163</v>
      </c>
      <c r="D1608" s="143">
        <v>5000000</v>
      </c>
      <c r="E1608" s="143">
        <v>0</v>
      </c>
    </row>
    <row r="1609" spans="3:5">
      <c r="C1609" s="142" t="s">
        <v>2673</v>
      </c>
      <c r="D1609" s="143">
        <v>11615952</v>
      </c>
      <c r="E1609" s="143">
        <v>0</v>
      </c>
    </row>
    <row r="1610" spans="3:5">
      <c r="C1610" s="142" t="s">
        <v>2472</v>
      </c>
      <c r="D1610" s="143">
        <v>11615952</v>
      </c>
      <c r="E1610" s="143">
        <v>0</v>
      </c>
    </row>
    <row r="1611" spans="3:5">
      <c r="C1611" s="142" t="s">
        <v>1964</v>
      </c>
      <c r="D1611" s="143">
        <v>30979808</v>
      </c>
      <c r="E1611" s="143">
        <v>0</v>
      </c>
    </row>
    <row r="1612" spans="3:5">
      <c r="C1612" s="142" t="s">
        <v>580</v>
      </c>
      <c r="D1612" s="143">
        <v>30979808</v>
      </c>
      <c r="E1612" s="143">
        <v>0</v>
      </c>
    </row>
    <row r="1613" spans="3:5">
      <c r="C1613" s="142" t="s">
        <v>2164</v>
      </c>
      <c r="D1613" s="143">
        <v>1466974</v>
      </c>
      <c r="E1613" s="143">
        <v>0</v>
      </c>
    </row>
    <row r="1614" spans="3:5">
      <c r="C1614" s="142" t="s">
        <v>2165</v>
      </c>
      <c r="D1614" s="143">
        <v>1466974</v>
      </c>
      <c r="E1614" s="143">
        <v>0</v>
      </c>
    </row>
    <row r="1615" spans="3:5">
      <c r="C1615" s="142" t="s">
        <v>2166</v>
      </c>
      <c r="D1615" s="143">
        <v>38020348</v>
      </c>
      <c r="E1615" s="143">
        <v>10000000</v>
      </c>
    </row>
    <row r="1616" spans="3:5">
      <c r="C1616" s="142" t="s">
        <v>2167</v>
      </c>
      <c r="D1616" s="143">
        <v>38020348</v>
      </c>
      <c r="E1616" s="143">
        <v>10000000</v>
      </c>
    </row>
    <row r="1617" spans="3:5">
      <c r="C1617" s="142" t="s">
        <v>2168</v>
      </c>
      <c r="D1617" s="143">
        <v>10000000</v>
      </c>
      <c r="E1617" s="143">
        <v>0</v>
      </c>
    </row>
    <row r="1618" spans="3:5">
      <c r="C1618" s="142" t="s">
        <v>2169</v>
      </c>
      <c r="D1618" s="143">
        <v>10000000</v>
      </c>
      <c r="E1618" s="143">
        <v>0</v>
      </c>
    </row>
    <row r="1619" spans="3:5">
      <c r="C1619" s="142" t="s">
        <v>2170</v>
      </c>
      <c r="D1619" s="143">
        <v>22611444</v>
      </c>
      <c r="E1619" s="143">
        <v>6463874.9199999999</v>
      </c>
    </row>
    <row r="1620" spans="3:5">
      <c r="C1620" s="142" t="s">
        <v>2171</v>
      </c>
      <c r="D1620" s="143">
        <v>22611444</v>
      </c>
      <c r="E1620" s="143">
        <v>6463874.9199999999</v>
      </c>
    </row>
    <row r="1621" spans="3:5">
      <c r="C1621" s="142" t="s">
        <v>2172</v>
      </c>
      <c r="D1621" s="143">
        <v>22817684</v>
      </c>
      <c r="E1621" s="143">
        <v>0</v>
      </c>
    </row>
    <row r="1622" spans="3:5">
      <c r="C1622" s="142" t="s">
        <v>2173</v>
      </c>
      <c r="D1622" s="143">
        <v>22817684</v>
      </c>
      <c r="E1622" s="143">
        <v>0</v>
      </c>
    </row>
    <row r="1623" spans="3:5">
      <c r="C1623" s="142" t="s">
        <v>1363</v>
      </c>
      <c r="D1623" s="143">
        <v>7348649</v>
      </c>
      <c r="E1623" s="143">
        <v>0</v>
      </c>
    </row>
    <row r="1624" spans="3:5">
      <c r="C1624" s="142" t="s">
        <v>1364</v>
      </c>
      <c r="D1624" s="143">
        <v>7348649</v>
      </c>
      <c r="E1624" s="143">
        <v>0</v>
      </c>
    </row>
    <row r="1625" spans="3:5">
      <c r="C1625" s="142" t="s">
        <v>1365</v>
      </c>
      <c r="D1625" s="143">
        <v>5098639</v>
      </c>
      <c r="E1625" s="143">
        <v>0</v>
      </c>
    </row>
    <row r="1626" spans="3:5">
      <c r="C1626" s="142" t="s">
        <v>1366</v>
      </c>
      <c r="D1626" s="143">
        <v>5098639</v>
      </c>
      <c r="E1626" s="143">
        <v>0</v>
      </c>
    </row>
    <row r="1627" spans="3:5">
      <c r="C1627" s="142" t="s">
        <v>2013</v>
      </c>
      <c r="D1627" s="143">
        <v>10939016</v>
      </c>
      <c r="E1627" s="143">
        <v>0</v>
      </c>
    </row>
    <row r="1628" spans="3:5">
      <c r="C1628" s="142" t="s">
        <v>2014</v>
      </c>
      <c r="D1628" s="143">
        <v>10939016</v>
      </c>
      <c r="E1628" s="143">
        <v>0</v>
      </c>
    </row>
    <row r="1629" spans="3:5">
      <c r="C1629" s="142" t="s">
        <v>2174</v>
      </c>
      <c r="D1629" s="143">
        <v>5000000</v>
      </c>
      <c r="E1629" s="143">
        <v>0</v>
      </c>
    </row>
    <row r="1630" spans="3:5">
      <c r="C1630" s="142" t="s">
        <v>2175</v>
      </c>
      <c r="D1630" s="143">
        <v>5000000</v>
      </c>
      <c r="E1630" s="143">
        <v>0</v>
      </c>
    </row>
    <row r="1631" spans="3:5">
      <c r="C1631" s="142" t="s">
        <v>2176</v>
      </c>
      <c r="D1631" s="143">
        <v>27965372</v>
      </c>
      <c r="E1631" s="143">
        <v>5135100.09</v>
      </c>
    </row>
    <row r="1632" spans="3:5">
      <c r="C1632" s="142" t="s">
        <v>2177</v>
      </c>
      <c r="D1632" s="143">
        <v>27965372</v>
      </c>
      <c r="E1632" s="143">
        <v>5135100.09</v>
      </c>
    </row>
    <row r="1633" spans="3:5">
      <c r="C1633" s="142" t="s">
        <v>778</v>
      </c>
      <c r="D1633" s="143">
        <v>73629686</v>
      </c>
      <c r="E1633" s="143">
        <v>0</v>
      </c>
    </row>
    <row r="1634" spans="3:5">
      <c r="C1634" s="142" t="s">
        <v>779</v>
      </c>
      <c r="D1634" s="143">
        <v>73629686</v>
      </c>
      <c r="E1634" s="143">
        <v>0</v>
      </c>
    </row>
    <row r="1635" spans="3:5">
      <c r="C1635" s="142" t="s">
        <v>2858</v>
      </c>
      <c r="D1635" s="143">
        <v>5787148</v>
      </c>
      <c r="E1635" s="143">
        <v>0</v>
      </c>
    </row>
    <row r="1636" spans="3:5">
      <c r="C1636" s="142" t="s">
        <v>2857</v>
      </c>
      <c r="D1636" s="143">
        <v>5787148</v>
      </c>
      <c r="E1636" s="143">
        <v>0</v>
      </c>
    </row>
    <row r="1637" spans="3:5">
      <c r="C1637" s="144" t="s">
        <v>253</v>
      </c>
      <c r="D1637" s="145">
        <v>12500000</v>
      </c>
      <c r="E1637" s="145">
        <v>0</v>
      </c>
    </row>
    <row r="1638" spans="3:5">
      <c r="C1638" s="142" t="s">
        <v>3023</v>
      </c>
      <c r="D1638" s="143">
        <v>12500000</v>
      </c>
      <c r="E1638" s="143">
        <v>0</v>
      </c>
    </row>
    <row r="1639" spans="3:5">
      <c r="C1639" s="142" t="s">
        <v>2812</v>
      </c>
      <c r="D1639" s="143">
        <v>12500000</v>
      </c>
      <c r="E1639" s="143">
        <v>0</v>
      </c>
    </row>
    <row r="1640" spans="3:5">
      <c r="C1640" s="142" t="s">
        <v>376</v>
      </c>
      <c r="D1640" s="143">
        <v>859715674</v>
      </c>
      <c r="E1640" s="143">
        <v>27128618</v>
      </c>
    </row>
    <row r="1641" spans="3:5">
      <c r="C1641" s="144" t="s">
        <v>251</v>
      </c>
      <c r="D1641" s="145">
        <v>643854280</v>
      </c>
      <c r="E1641" s="145">
        <v>27128618</v>
      </c>
    </row>
    <row r="1642" spans="3:5">
      <c r="C1642" s="142" t="s">
        <v>780</v>
      </c>
      <c r="D1642" s="143">
        <v>63882720</v>
      </c>
      <c r="E1642" s="143">
        <v>0</v>
      </c>
    </row>
    <row r="1643" spans="3:5">
      <c r="C1643" s="142" t="s">
        <v>781</v>
      </c>
      <c r="D1643" s="143">
        <v>63882720</v>
      </c>
      <c r="E1643" s="143">
        <v>0</v>
      </c>
    </row>
    <row r="1644" spans="3:5">
      <c r="C1644" s="142" t="s">
        <v>377</v>
      </c>
      <c r="D1644" s="143">
        <v>95576106</v>
      </c>
      <c r="E1644" s="143">
        <v>0</v>
      </c>
    </row>
    <row r="1645" spans="3:5">
      <c r="C1645" s="142" t="s">
        <v>581</v>
      </c>
      <c r="D1645" s="143">
        <v>95576106</v>
      </c>
      <c r="E1645" s="143">
        <v>0</v>
      </c>
    </row>
    <row r="1646" spans="3:5">
      <c r="C1646" s="142" t="s">
        <v>378</v>
      </c>
      <c r="D1646" s="143">
        <v>29391796</v>
      </c>
      <c r="E1646" s="143">
        <v>0</v>
      </c>
    </row>
    <row r="1647" spans="3:5">
      <c r="C1647" s="142" t="s">
        <v>582</v>
      </c>
      <c r="D1647" s="143">
        <v>29391796</v>
      </c>
      <c r="E1647" s="143">
        <v>0</v>
      </c>
    </row>
    <row r="1648" spans="3:5">
      <c r="C1648" s="142" t="s">
        <v>2856</v>
      </c>
      <c r="D1648" s="143">
        <v>12155794</v>
      </c>
      <c r="E1648" s="143">
        <v>11395504</v>
      </c>
    </row>
    <row r="1649" spans="3:5">
      <c r="C1649" s="142" t="s">
        <v>2855</v>
      </c>
      <c r="D1649" s="143">
        <v>12155794</v>
      </c>
      <c r="E1649" s="143">
        <v>11395504</v>
      </c>
    </row>
    <row r="1650" spans="3:5">
      <c r="C1650" s="142" t="s">
        <v>2672</v>
      </c>
      <c r="D1650" s="143">
        <v>127695291</v>
      </c>
      <c r="E1650" s="143">
        <v>0</v>
      </c>
    </row>
    <row r="1651" spans="3:5">
      <c r="C1651" s="142" t="s">
        <v>2350</v>
      </c>
      <c r="D1651" s="143">
        <v>127695291</v>
      </c>
      <c r="E1651" s="143">
        <v>0</v>
      </c>
    </row>
    <row r="1652" spans="3:5">
      <c r="C1652" s="142" t="s">
        <v>2854</v>
      </c>
      <c r="D1652" s="143">
        <v>6115384</v>
      </c>
      <c r="E1652" s="143">
        <v>5733114</v>
      </c>
    </row>
    <row r="1653" spans="3:5">
      <c r="C1653" s="142" t="s">
        <v>2853</v>
      </c>
      <c r="D1653" s="143">
        <v>6115384</v>
      </c>
      <c r="E1653" s="143">
        <v>5733114</v>
      </c>
    </row>
    <row r="1654" spans="3:5">
      <c r="C1654" s="142" t="s">
        <v>1900</v>
      </c>
      <c r="D1654" s="143">
        <v>55886222</v>
      </c>
      <c r="E1654" s="143">
        <v>0</v>
      </c>
    </row>
    <row r="1655" spans="3:5">
      <c r="C1655" s="142" t="s">
        <v>1901</v>
      </c>
      <c r="D1655" s="143">
        <v>55886222</v>
      </c>
      <c r="E1655" s="143">
        <v>0</v>
      </c>
    </row>
    <row r="1656" spans="3:5">
      <c r="C1656" s="142" t="s">
        <v>2471</v>
      </c>
      <c r="D1656" s="143">
        <v>70399902</v>
      </c>
      <c r="E1656" s="143">
        <v>0</v>
      </c>
    </row>
    <row r="1657" spans="3:5">
      <c r="C1657" s="142" t="s">
        <v>2470</v>
      </c>
      <c r="D1657" s="143">
        <v>70399902</v>
      </c>
      <c r="E1657" s="143">
        <v>0</v>
      </c>
    </row>
    <row r="1658" spans="3:5">
      <c r="C1658" s="142" t="s">
        <v>976</v>
      </c>
      <c r="D1658" s="143">
        <v>4844222</v>
      </c>
      <c r="E1658" s="143">
        <v>0</v>
      </c>
    </row>
    <row r="1659" spans="3:5">
      <c r="C1659" s="142" t="s">
        <v>977</v>
      </c>
      <c r="D1659" s="143">
        <v>4844222</v>
      </c>
      <c r="E1659" s="143">
        <v>0</v>
      </c>
    </row>
    <row r="1660" spans="3:5">
      <c r="C1660" s="142" t="s">
        <v>978</v>
      </c>
      <c r="D1660" s="143">
        <v>11762183</v>
      </c>
      <c r="E1660" s="143">
        <v>0</v>
      </c>
    </row>
    <row r="1661" spans="3:5">
      <c r="C1661" s="142" t="s">
        <v>979</v>
      </c>
      <c r="D1661" s="143">
        <v>11762183</v>
      </c>
      <c r="E1661" s="143">
        <v>0</v>
      </c>
    </row>
    <row r="1662" spans="3:5">
      <c r="C1662" s="142" t="s">
        <v>980</v>
      </c>
      <c r="D1662" s="143">
        <v>6625122</v>
      </c>
      <c r="E1662" s="143">
        <v>0</v>
      </c>
    </row>
    <row r="1663" spans="3:5">
      <c r="C1663" s="142" t="s">
        <v>981</v>
      </c>
      <c r="D1663" s="143">
        <v>6625122</v>
      </c>
      <c r="E1663" s="143">
        <v>0</v>
      </c>
    </row>
    <row r="1664" spans="3:5">
      <c r="C1664" s="142" t="s">
        <v>982</v>
      </c>
      <c r="D1664" s="143">
        <v>2799546</v>
      </c>
      <c r="E1664" s="143">
        <v>0</v>
      </c>
    </row>
    <row r="1665" spans="3:5">
      <c r="C1665" s="142" t="s">
        <v>983</v>
      </c>
      <c r="D1665" s="143">
        <v>2799546</v>
      </c>
      <c r="E1665" s="143">
        <v>0</v>
      </c>
    </row>
    <row r="1666" spans="3:5">
      <c r="C1666" s="142" t="s">
        <v>2852</v>
      </c>
      <c r="D1666" s="143">
        <v>9446153</v>
      </c>
      <c r="E1666" s="143">
        <v>0</v>
      </c>
    </row>
    <row r="1667" spans="3:5">
      <c r="C1667" s="142" t="s">
        <v>2851</v>
      </c>
      <c r="D1667" s="143">
        <v>9446153</v>
      </c>
      <c r="E1667" s="143">
        <v>0</v>
      </c>
    </row>
    <row r="1668" spans="3:5">
      <c r="C1668" s="142" t="s">
        <v>379</v>
      </c>
      <c r="D1668" s="143">
        <v>36427627</v>
      </c>
      <c r="E1668" s="143">
        <v>0</v>
      </c>
    </row>
    <row r="1669" spans="3:5">
      <c r="C1669" s="142" t="s">
        <v>583</v>
      </c>
      <c r="D1669" s="143">
        <v>36427627</v>
      </c>
      <c r="E1669" s="143">
        <v>0</v>
      </c>
    </row>
    <row r="1670" spans="3:5">
      <c r="C1670" s="142" t="s">
        <v>380</v>
      </c>
      <c r="D1670" s="143">
        <v>10508708</v>
      </c>
      <c r="E1670" s="143">
        <v>0</v>
      </c>
    </row>
    <row r="1671" spans="3:5">
      <c r="C1671" s="142" t="s">
        <v>584</v>
      </c>
      <c r="D1671" s="143">
        <v>10508708</v>
      </c>
      <c r="E1671" s="143">
        <v>0</v>
      </c>
    </row>
    <row r="1672" spans="3:5">
      <c r="C1672" s="142" t="s">
        <v>381</v>
      </c>
      <c r="D1672" s="143">
        <v>1500000</v>
      </c>
      <c r="E1672" s="143">
        <v>0</v>
      </c>
    </row>
    <row r="1673" spans="3:5">
      <c r="C1673" s="142" t="s">
        <v>585</v>
      </c>
      <c r="D1673" s="143">
        <v>1500000</v>
      </c>
      <c r="E1673" s="143">
        <v>0</v>
      </c>
    </row>
    <row r="1674" spans="3:5">
      <c r="C1674" s="142" t="s">
        <v>1676</v>
      </c>
      <c r="D1674" s="143">
        <v>2601681</v>
      </c>
      <c r="E1674" s="143">
        <v>0</v>
      </c>
    </row>
    <row r="1675" spans="3:5">
      <c r="C1675" s="142" t="s">
        <v>1677</v>
      </c>
      <c r="D1675" s="143">
        <v>2601681</v>
      </c>
      <c r="E1675" s="143">
        <v>0</v>
      </c>
    </row>
    <row r="1676" spans="3:5">
      <c r="C1676" s="142" t="s">
        <v>1678</v>
      </c>
      <c r="D1676" s="143">
        <v>5119151</v>
      </c>
      <c r="E1676" s="143">
        <v>0</v>
      </c>
    </row>
    <row r="1677" spans="3:5">
      <c r="C1677" s="142" t="s">
        <v>1679</v>
      </c>
      <c r="D1677" s="143">
        <v>5119151</v>
      </c>
      <c r="E1677" s="143">
        <v>0</v>
      </c>
    </row>
    <row r="1678" spans="3:5">
      <c r="C1678" s="142" t="s">
        <v>1680</v>
      </c>
      <c r="D1678" s="143">
        <v>5120551</v>
      </c>
      <c r="E1678" s="143">
        <v>0</v>
      </c>
    </row>
    <row r="1679" spans="3:5">
      <c r="C1679" s="142" t="s">
        <v>1681</v>
      </c>
      <c r="D1679" s="143">
        <v>5120551</v>
      </c>
      <c r="E1679" s="143">
        <v>0</v>
      </c>
    </row>
    <row r="1680" spans="3:5">
      <c r="C1680" s="142" t="s">
        <v>2386</v>
      </c>
      <c r="D1680" s="143">
        <v>10000000</v>
      </c>
      <c r="E1680" s="143">
        <v>10000000</v>
      </c>
    </row>
    <row r="1681" spans="3:5">
      <c r="C1681" s="142" t="s">
        <v>2385</v>
      </c>
      <c r="D1681" s="143">
        <v>10000000</v>
      </c>
      <c r="E1681" s="143">
        <v>10000000</v>
      </c>
    </row>
    <row r="1682" spans="3:5">
      <c r="C1682" s="142" t="s">
        <v>1902</v>
      </c>
      <c r="D1682" s="143">
        <v>75996121</v>
      </c>
      <c r="E1682" s="143">
        <v>0</v>
      </c>
    </row>
    <row r="1683" spans="3:5">
      <c r="C1683" s="142" t="s">
        <v>1903</v>
      </c>
      <c r="D1683" s="143">
        <v>75996121</v>
      </c>
      <c r="E1683" s="143">
        <v>0</v>
      </c>
    </row>
    <row r="1684" spans="3:5">
      <c r="C1684" s="144" t="s">
        <v>253</v>
      </c>
      <c r="D1684" s="145">
        <v>215861394</v>
      </c>
      <c r="E1684" s="145">
        <v>0</v>
      </c>
    </row>
    <row r="1685" spans="3:5">
      <c r="C1685" s="142" t="s">
        <v>2671</v>
      </c>
      <c r="D1685" s="143">
        <v>92139087</v>
      </c>
      <c r="E1685" s="143">
        <v>0</v>
      </c>
    </row>
    <row r="1686" spans="3:5">
      <c r="C1686" s="142" t="s">
        <v>984</v>
      </c>
      <c r="D1686" s="143">
        <v>92139087</v>
      </c>
      <c r="E1686" s="143">
        <v>0</v>
      </c>
    </row>
    <row r="1687" spans="3:5">
      <c r="C1687" s="142" t="s">
        <v>2670</v>
      </c>
      <c r="D1687" s="143">
        <v>322307</v>
      </c>
      <c r="E1687" s="143">
        <v>0</v>
      </c>
    </row>
    <row r="1688" spans="3:5">
      <c r="C1688" s="142" t="s">
        <v>985</v>
      </c>
      <c r="D1688" s="143">
        <v>322307</v>
      </c>
      <c r="E1688" s="143">
        <v>0</v>
      </c>
    </row>
    <row r="1689" spans="3:5">
      <c r="C1689" s="142" t="s">
        <v>2178</v>
      </c>
      <c r="D1689" s="143">
        <v>30000000</v>
      </c>
      <c r="E1689" s="143">
        <v>0</v>
      </c>
    </row>
    <row r="1690" spans="3:5">
      <c r="C1690" s="142" t="s">
        <v>2179</v>
      </c>
      <c r="D1690" s="143">
        <v>30000000</v>
      </c>
      <c r="E1690" s="143">
        <v>0</v>
      </c>
    </row>
    <row r="1691" spans="3:5">
      <c r="C1691" s="142" t="s">
        <v>2328</v>
      </c>
      <c r="D1691" s="143">
        <v>5400000</v>
      </c>
      <c r="E1691" s="143">
        <v>0</v>
      </c>
    </row>
    <row r="1692" spans="3:5">
      <c r="C1692" s="142" t="s">
        <v>2329</v>
      </c>
      <c r="D1692" s="143">
        <v>5400000</v>
      </c>
      <c r="E1692" s="143">
        <v>0</v>
      </c>
    </row>
    <row r="1693" spans="3:5">
      <c r="C1693" s="142" t="s">
        <v>2431</v>
      </c>
      <c r="D1693" s="143">
        <v>88000000</v>
      </c>
      <c r="E1693" s="143">
        <v>0</v>
      </c>
    </row>
    <row r="1694" spans="3:5">
      <c r="C1694" s="142" t="s">
        <v>2430</v>
      </c>
      <c r="D1694" s="143">
        <v>88000000</v>
      </c>
      <c r="E1694" s="143">
        <v>0</v>
      </c>
    </row>
    <row r="1695" spans="3:5">
      <c r="C1695" s="142" t="s">
        <v>262</v>
      </c>
      <c r="D1695" s="143">
        <v>1300879786</v>
      </c>
      <c r="E1695" s="143">
        <v>156072270.97</v>
      </c>
    </row>
    <row r="1696" spans="3:5">
      <c r="C1696" s="144" t="s">
        <v>251</v>
      </c>
      <c r="D1696" s="145">
        <v>1300879786</v>
      </c>
      <c r="E1696" s="145">
        <v>156072270.97</v>
      </c>
    </row>
    <row r="1697" spans="3:5">
      <c r="C1697" s="142" t="s">
        <v>382</v>
      </c>
      <c r="D1697" s="143">
        <v>20747766</v>
      </c>
      <c r="E1697" s="143">
        <v>3686015.48</v>
      </c>
    </row>
    <row r="1698" spans="3:5">
      <c r="C1698" s="142" t="s">
        <v>587</v>
      </c>
      <c r="D1698" s="143">
        <v>20747766</v>
      </c>
      <c r="E1698" s="143">
        <v>3686015.48</v>
      </c>
    </row>
    <row r="1699" spans="3:5">
      <c r="C1699" s="142" t="s">
        <v>2850</v>
      </c>
      <c r="D1699" s="143">
        <v>4807567</v>
      </c>
      <c r="E1699" s="143">
        <v>0</v>
      </c>
    </row>
    <row r="1700" spans="3:5">
      <c r="C1700" s="142" t="s">
        <v>2849</v>
      </c>
      <c r="D1700" s="143">
        <v>4807567</v>
      </c>
      <c r="E1700" s="143">
        <v>0</v>
      </c>
    </row>
    <row r="1701" spans="3:5">
      <c r="C1701" s="142" t="s">
        <v>383</v>
      </c>
      <c r="D1701" s="143">
        <v>311388206</v>
      </c>
      <c r="E1701" s="143">
        <v>35117656.700000003</v>
      </c>
    </row>
    <row r="1702" spans="3:5">
      <c r="C1702" s="142" t="s">
        <v>588</v>
      </c>
      <c r="D1702" s="143">
        <v>311388206</v>
      </c>
      <c r="E1702" s="143">
        <v>35117656.700000003</v>
      </c>
    </row>
    <row r="1703" spans="3:5">
      <c r="C1703" s="142" t="s">
        <v>2669</v>
      </c>
      <c r="D1703" s="143">
        <v>20509966</v>
      </c>
      <c r="E1703" s="143">
        <v>0</v>
      </c>
    </row>
    <row r="1704" spans="3:5">
      <c r="C1704" s="142" t="s">
        <v>2469</v>
      </c>
      <c r="D1704" s="143">
        <v>20509966</v>
      </c>
      <c r="E1704" s="143">
        <v>0</v>
      </c>
    </row>
    <row r="1705" spans="3:5">
      <c r="C1705" s="142" t="s">
        <v>2180</v>
      </c>
      <c r="D1705" s="143">
        <v>5254613</v>
      </c>
      <c r="E1705" s="143">
        <v>0</v>
      </c>
    </row>
    <row r="1706" spans="3:5">
      <c r="C1706" s="142" t="s">
        <v>586</v>
      </c>
      <c r="D1706" s="143">
        <v>5254613</v>
      </c>
      <c r="E1706" s="143">
        <v>0</v>
      </c>
    </row>
    <row r="1707" spans="3:5">
      <c r="C1707" s="142" t="s">
        <v>384</v>
      </c>
      <c r="D1707" s="143">
        <v>70000000</v>
      </c>
      <c r="E1707" s="143">
        <v>0</v>
      </c>
    </row>
    <row r="1708" spans="3:5">
      <c r="C1708" s="142" t="s">
        <v>589</v>
      </c>
      <c r="D1708" s="143">
        <v>70000000</v>
      </c>
      <c r="E1708" s="143">
        <v>0</v>
      </c>
    </row>
    <row r="1709" spans="3:5">
      <c r="C1709" s="142" t="s">
        <v>385</v>
      </c>
      <c r="D1709" s="143">
        <v>458797</v>
      </c>
      <c r="E1709" s="143">
        <v>0</v>
      </c>
    </row>
    <row r="1710" spans="3:5">
      <c r="C1710" s="142" t="s">
        <v>590</v>
      </c>
      <c r="D1710" s="143">
        <v>458797</v>
      </c>
      <c r="E1710" s="143">
        <v>0</v>
      </c>
    </row>
    <row r="1711" spans="3:5">
      <c r="C1711" s="142" t="s">
        <v>3024</v>
      </c>
      <c r="D1711" s="143">
        <v>9173874</v>
      </c>
      <c r="E1711" s="143">
        <v>0</v>
      </c>
    </row>
    <row r="1712" spans="3:5">
      <c r="C1712" s="142" t="s">
        <v>3025</v>
      </c>
      <c r="D1712" s="143">
        <v>9173874</v>
      </c>
      <c r="E1712" s="143">
        <v>0</v>
      </c>
    </row>
    <row r="1713" spans="3:5">
      <c r="C1713" s="142" t="s">
        <v>2848</v>
      </c>
      <c r="D1713" s="143">
        <v>17397527</v>
      </c>
      <c r="E1713" s="143">
        <v>0</v>
      </c>
    </row>
    <row r="1714" spans="3:5">
      <c r="C1714" s="142" t="s">
        <v>2847</v>
      </c>
      <c r="D1714" s="143">
        <v>17397527</v>
      </c>
      <c r="E1714" s="143">
        <v>0</v>
      </c>
    </row>
    <row r="1715" spans="3:5">
      <c r="C1715" s="142" t="s">
        <v>386</v>
      </c>
      <c r="D1715" s="143">
        <v>4734096</v>
      </c>
      <c r="E1715" s="143">
        <v>0</v>
      </c>
    </row>
    <row r="1716" spans="3:5">
      <c r="C1716" s="142" t="s">
        <v>591</v>
      </c>
      <c r="D1716" s="143">
        <v>4734096</v>
      </c>
      <c r="E1716" s="143">
        <v>0</v>
      </c>
    </row>
    <row r="1717" spans="3:5">
      <c r="C1717" s="142" t="s">
        <v>387</v>
      </c>
      <c r="D1717" s="143">
        <v>80247</v>
      </c>
      <c r="E1717" s="143">
        <v>0</v>
      </c>
    </row>
    <row r="1718" spans="3:5">
      <c r="C1718" s="142" t="s">
        <v>592</v>
      </c>
      <c r="D1718" s="143">
        <v>80247</v>
      </c>
      <c r="E1718" s="143">
        <v>0</v>
      </c>
    </row>
    <row r="1719" spans="3:5">
      <c r="C1719" s="142" t="s">
        <v>388</v>
      </c>
      <c r="D1719" s="143">
        <v>75086</v>
      </c>
      <c r="E1719" s="143">
        <v>0</v>
      </c>
    </row>
    <row r="1720" spans="3:5">
      <c r="C1720" s="142" t="s">
        <v>593</v>
      </c>
      <c r="D1720" s="143">
        <v>75086</v>
      </c>
      <c r="E1720" s="143">
        <v>0</v>
      </c>
    </row>
    <row r="1721" spans="3:5">
      <c r="C1721" s="142" t="s">
        <v>2668</v>
      </c>
      <c r="D1721" s="143">
        <v>80247</v>
      </c>
      <c r="E1721" s="143">
        <v>0</v>
      </c>
    </row>
    <row r="1722" spans="3:5">
      <c r="C1722" s="142" t="s">
        <v>594</v>
      </c>
      <c r="D1722" s="143">
        <v>80247</v>
      </c>
      <c r="E1722" s="143">
        <v>0</v>
      </c>
    </row>
    <row r="1723" spans="3:5">
      <c r="C1723" s="142" t="s">
        <v>2846</v>
      </c>
      <c r="D1723" s="143">
        <v>46476764</v>
      </c>
      <c r="E1723" s="143">
        <v>0</v>
      </c>
    </row>
    <row r="1724" spans="3:5">
      <c r="C1724" s="142" t="s">
        <v>2845</v>
      </c>
      <c r="D1724" s="143">
        <v>46476764</v>
      </c>
      <c r="E1724" s="143">
        <v>0</v>
      </c>
    </row>
    <row r="1725" spans="3:5">
      <c r="C1725" s="142" t="s">
        <v>2468</v>
      </c>
      <c r="D1725" s="143">
        <v>3000000</v>
      </c>
      <c r="E1725" s="143">
        <v>0</v>
      </c>
    </row>
    <row r="1726" spans="3:5">
      <c r="C1726" s="142" t="s">
        <v>2467</v>
      </c>
      <c r="D1726" s="143">
        <v>3000000</v>
      </c>
      <c r="E1726" s="143">
        <v>0</v>
      </c>
    </row>
    <row r="1727" spans="3:5">
      <c r="C1727" s="142" t="s">
        <v>389</v>
      </c>
      <c r="D1727" s="143">
        <v>30068537</v>
      </c>
      <c r="E1727" s="143">
        <v>0</v>
      </c>
    </row>
    <row r="1728" spans="3:5">
      <c r="C1728" s="142" t="s">
        <v>595</v>
      </c>
      <c r="D1728" s="143">
        <v>30068537</v>
      </c>
      <c r="E1728" s="143">
        <v>0</v>
      </c>
    </row>
    <row r="1729" spans="3:5">
      <c r="C1729" s="142" t="s">
        <v>1152</v>
      </c>
      <c r="D1729" s="143">
        <v>4237286</v>
      </c>
      <c r="E1729" s="143">
        <v>0</v>
      </c>
    </row>
    <row r="1730" spans="3:5">
      <c r="C1730" s="142" t="s">
        <v>1153</v>
      </c>
      <c r="D1730" s="143">
        <v>4237286</v>
      </c>
      <c r="E1730" s="143">
        <v>0</v>
      </c>
    </row>
    <row r="1731" spans="3:5">
      <c r="C1731" s="142" t="s">
        <v>2667</v>
      </c>
      <c r="D1731" s="143">
        <v>597761</v>
      </c>
      <c r="E1731" s="143">
        <v>0</v>
      </c>
    </row>
    <row r="1732" spans="3:5">
      <c r="C1732" s="142" t="s">
        <v>1154</v>
      </c>
      <c r="D1732" s="143">
        <v>597761</v>
      </c>
      <c r="E1732" s="143">
        <v>0</v>
      </c>
    </row>
    <row r="1733" spans="3:5">
      <c r="C1733" s="142" t="s">
        <v>390</v>
      </c>
      <c r="D1733" s="143">
        <v>25000000</v>
      </c>
      <c r="E1733" s="143">
        <v>0</v>
      </c>
    </row>
    <row r="1734" spans="3:5">
      <c r="C1734" s="142" t="s">
        <v>596</v>
      </c>
      <c r="D1734" s="143">
        <v>25000000</v>
      </c>
      <c r="E1734" s="143">
        <v>0</v>
      </c>
    </row>
    <row r="1735" spans="3:5">
      <c r="C1735" s="142" t="s">
        <v>1155</v>
      </c>
      <c r="D1735" s="143">
        <v>2587656</v>
      </c>
      <c r="E1735" s="143">
        <v>0</v>
      </c>
    </row>
    <row r="1736" spans="3:5">
      <c r="C1736" s="142" t="s">
        <v>1156</v>
      </c>
      <c r="D1736" s="143">
        <v>2587656</v>
      </c>
      <c r="E1736" s="143">
        <v>0</v>
      </c>
    </row>
    <row r="1737" spans="3:5">
      <c r="C1737" s="142" t="s">
        <v>2666</v>
      </c>
      <c r="D1737" s="143">
        <v>31477472</v>
      </c>
      <c r="E1737" s="143">
        <v>0</v>
      </c>
    </row>
    <row r="1738" spans="3:5">
      <c r="C1738" s="142" t="s">
        <v>2466</v>
      </c>
      <c r="D1738" s="143">
        <v>31477472</v>
      </c>
      <c r="E1738" s="143">
        <v>0</v>
      </c>
    </row>
    <row r="1739" spans="3:5">
      <c r="C1739" s="142" t="s">
        <v>1157</v>
      </c>
      <c r="D1739" s="143">
        <v>889724</v>
      </c>
      <c r="E1739" s="143">
        <v>0</v>
      </c>
    </row>
    <row r="1740" spans="3:5">
      <c r="C1740" s="142" t="s">
        <v>1158</v>
      </c>
      <c r="D1740" s="143">
        <v>889724</v>
      </c>
      <c r="E1740" s="143">
        <v>0</v>
      </c>
    </row>
    <row r="1741" spans="3:5">
      <c r="C1741" s="142" t="s">
        <v>1159</v>
      </c>
      <c r="D1741" s="143">
        <v>5051678</v>
      </c>
      <c r="E1741" s="143">
        <v>0</v>
      </c>
    </row>
    <row r="1742" spans="3:5">
      <c r="C1742" s="142" t="s">
        <v>1160</v>
      </c>
      <c r="D1742" s="143">
        <v>5051678</v>
      </c>
      <c r="E1742" s="143">
        <v>0</v>
      </c>
    </row>
    <row r="1743" spans="3:5">
      <c r="C1743" s="142" t="s">
        <v>2665</v>
      </c>
      <c r="D1743" s="143">
        <v>29687478</v>
      </c>
      <c r="E1743" s="143">
        <v>0</v>
      </c>
    </row>
    <row r="1744" spans="3:5">
      <c r="C1744" s="142" t="s">
        <v>2015</v>
      </c>
      <c r="D1744" s="143">
        <v>29687478</v>
      </c>
      <c r="E1744" s="143">
        <v>0</v>
      </c>
    </row>
    <row r="1745" spans="3:5">
      <c r="C1745" s="142" t="s">
        <v>1161</v>
      </c>
      <c r="D1745" s="143">
        <v>9591650</v>
      </c>
      <c r="E1745" s="143">
        <v>0</v>
      </c>
    </row>
    <row r="1746" spans="3:5">
      <c r="C1746" s="142" t="s">
        <v>1162</v>
      </c>
      <c r="D1746" s="143">
        <v>9591650</v>
      </c>
      <c r="E1746" s="143">
        <v>0</v>
      </c>
    </row>
    <row r="1747" spans="3:5">
      <c r="C1747" s="142" t="s">
        <v>2664</v>
      </c>
      <c r="D1747" s="143">
        <v>35161253</v>
      </c>
      <c r="E1747" s="143">
        <v>0</v>
      </c>
    </row>
    <row r="1748" spans="3:5">
      <c r="C1748" s="142" t="s">
        <v>2016</v>
      </c>
      <c r="D1748" s="143">
        <v>35161253</v>
      </c>
      <c r="E1748" s="143">
        <v>0</v>
      </c>
    </row>
    <row r="1749" spans="3:5">
      <c r="C1749" s="142" t="s">
        <v>1163</v>
      </c>
      <c r="D1749" s="143">
        <v>9591650</v>
      </c>
      <c r="E1749" s="143">
        <v>0</v>
      </c>
    </row>
    <row r="1750" spans="3:5">
      <c r="C1750" s="142" t="s">
        <v>1164</v>
      </c>
      <c r="D1750" s="143">
        <v>9591650</v>
      </c>
      <c r="E1750" s="143">
        <v>0</v>
      </c>
    </row>
    <row r="1751" spans="3:5">
      <c r="C1751" s="142" t="s">
        <v>1165</v>
      </c>
      <c r="D1751" s="143">
        <v>3618597</v>
      </c>
      <c r="E1751" s="143">
        <v>0</v>
      </c>
    </row>
    <row r="1752" spans="3:5">
      <c r="C1752" s="142" t="s">
        <v>1166</v>
      </c>
      <c r="D1752" s="143">
        <v>3618597</v>
      </c>
      <c r="E1752" s="143">
        <v>0</v>
      </c>
    </row>
    <row r="1753" spans="3:5">
      <c r="C1753" s="142" t="s">
        <v>2663</v>
      </c>
      <c r="D1753" s="143">
        <v>117367382</v>
      </c>
      <c r="E1753" s="143">
        <v>0</v>
      </c>
    </row>
    <row r="1754" spans="3:5">
      <c r="C1754" s="142" t="s">
        <v>1904</v>
      </c>
      <c r="D1754" s="143">
        <v>117367382</v>
      </c>
      <c r="E1754" s="143">
        <v>0</v>
      </c>
    </row>
    <row r="1755" spans="3:5">
      <c r="C1755" s="142" t="s">
        <v>1167</v>
      </c>
      <c r="D1755" s="143">
        <v>5803815</v>
      </c>
      <c r="E1755" s="143">
        <v>0</v>
      </c>
    </row>
    <row r="1756" spans="3:5">
      <c r="C1756" s="142" t="s">
        <v>1168</v>
      </c>
      <c r="D1756" s="143">
        <v>5803815</v>
      </c>
      <c r="E1756" s="143">
        <v>0</v>
      </c>
    </row>
    <row r="1757" spans="3:5">
      <c r="C1757" s="142" t="s">
        <v>2662</v>
      </c>
      <c r="D1757" s="143">
        <v>53904088</v>
      </c>
      <c r="E1757" s="143">
        <v>0</v>
      </c>
    </row>
    <row r="1758" spans="3:5">
      <c r="C1758" s="142" t="s">
        <v>1905</v>
      </c>
      <c r="D1758" s="143">
        <v>53904088</v>
      </c>
      <c r="E1758" s="143">
        <v>0</v>
      </c>
    </row>
    <row r="1759" spans="3:5">
      <c r="C1759" s="142" t="s">
        <v>1965</v>
      </c>
      <c r="D1759" s="143">
        <v>1181902</v>
      </c>
      <c r="E1759" s="143">
        <v>0</v>
      </c>
    </row>
    <row r="1760" spans="3:5">
      <c r="C1760" s="142" t="s">
        <v>1169</v>
      </c>
      <c r="D1760" s="143">
        <v>1181902</v>
      </c>
      <c r="E1760" s="143">
        <v>0</v>
      </c>
    </row>
    <row r="1761" spans="3:5">
      <c r="C1761" s="142" t="s">
        <v>2661</v>
      </c>
      <c r="D1761" s="143">
        <v>36000000</v>
      </c>
      <c r="E1761" s="143">
        <v>0</v>
      </c>
    </row>
    <row r="1762" spans="3:5">
      <c r="C1762" s="142" t="s">
        <v>2407</v>
      </c>
      <c r="D1762" s="143">
        <v>36000000</v>
      </c>
      <c r="E1762" s="143">
        <v>0</v>
      </c>
    </row>
    <row r="1763" spans="3:5">
      <c r="C1763" s="142" t="s">
        <v>1170</v>
      </c>
      <c r="D1763" s="143">
        <v>1181902</v>
      </c>
      <c r="E1763" s="143">
        <v>0</v>
      </c>
    </row>
    <row r="1764" spans="3:5">
      <c r="C1764" s="142" t="s">
        <v>1171</v>
      </c>
      <c r="D1764" s="143">
        <v>1181902</v>
      </c>
      <c r="E1764" s="143">
        <v>0</v>
      </c>
    </row>
    <row r="1765" spans="3:5">
      <c r="C1765" s="142" t="s">
        <v>1172</v>
      </c>
      <c r="D1765" s="143">
        <v>1181902</v>
      </c>
      <c r="E1765" s="143">
        <v>0</v>
      </c>
    </row>
    <row r="1766" spans="3:5">
      <c r="C1766" s="142" t="s">
        <v>1173</v>
      </c>
      <c r="D1766" s="143">
        <v>1181902</v>
      </c>
      <c r="E1766" s="143">
        <v>0</v>
      </c>
    </row>
    <row r="1767" spans="3:5">
      <c r="C1767" s="142" t="s">
        <v>1174</v>
      </c>
      <c r="D1767" s="143">
        <v>2792959</v>
      </c>
      <c r="E1767" s="143">
        <v>0</v>
      </c>
    </row>
    <row r="1768" spans="3:5">
      <c r="C1768" s="142" t="s">
        <v>1175</v>
      </c>
      <c r="D1768" s="143">
        <v>2792959</v>
      </c>
      <c r="E1768" s="143">
        <v>0</v>
      </c>
    </row>
    <row r="1769" spans="3:5">
      <c r="C1769" s="142" t="s">
        <v>2660</v>
      </c>
      <c r="D1769" s="143">
        <v>33121737</v>
      </c>
      <c r="E1769" s="143">
        <v>0</v>
      </c>
    </row>
    <row r="1770" spans="3:5">
      <c r="C1770" s="142" t="s">
        <v>2017</v>
      </c>
      <c r="D1770" s="143">
        <v>33121737</v>
      </c>
      <c r="E1770" s="143">
        <v>0</v>
      </c>
    </row>
    <row r="1771" spans="3:5">
      <c r="C1771" s="142" t="s">
        <v>1176</v>
      </c>
      <c r="D1771" s="143">
        <v>2579928</v>
      </c>
      <c r="E1771" s="143">
        <v>0</v>
      </c>
    </row>
    <row r="1772" spans="3:5">
      <c r="C1772" s="142" t="s">
        <v>1177</v>
      </c>
      <c r="D1772" s="143">
        <v>2579928</v>
      </c>
      <c r="E1772" s="143">
        <v>0</v>
      </c>
    </row>
    <row r="1773" spans="3:5">
      <c r="C1773" s="142" t="s">
        <v>2659</v>
      </c>
      <c r="D1773" s="143">
        <v>223499064</v>
      </c>
      <c r="E1773" s="143">
        <v>117268598.79000001</v>
      </c>
    </row>
    <row r="1774" spans="3:5">
      <c r="C1774" s="142" t="s">
        <v>2018</v>
      </c>
      <c r="D1774" s="143">
        <v>177338629</v>
      </c>
      <c r="E1774" s="143">
        <v>117268598.79000001</v>
      </c>
    </row>
    <row r="1775" spans="3:5">
      <c r="C1775" s="142" t="s">
        <v>3026</v>
      </c>
      <c r="D1775" s="143">
        <v>46160435</v>
      </c>
      <c r="E1775" s="143">
        <v>0</v>
      </c>
    </row>
    <row r="1776" spans="3:5">
      <c r="C1776" s="142" t="s">
        <v>1178</v>
      </c>
      <c r="D1776" s="143">
        <v>1720224</v>
      </c>
      <c r="E1776" s="143">
        <v>0</v>
      </c>
    </row>
    <row r="1777" spans="3:5">
      <c r="C1777" s="142" t="s">
        <v>1179</v>
      </c>
      <c r="D1777" s="143">
        <v>1720224</v>
      </c>
      <c r="E1777" s="143">
        <v>0</v>
      </c>
    </row>
    <row r="1778" spans="3:5">
      <c r="C1778" s="142" t="s">
        <v>1180</v>
      </c>
      <c r="D1778" s="143">
        <v>805138</v>
      </c>
      <c r="E1778" s="143">
        <v>0</v>
      </c>
    </row>
    <row r="1779" spans="3:5">
      <c r="C1779" s="142" t="s">
        <v>1181</v>
      </c>
      <c r="D1779" s="143">
        <v>805138</v>
      </c>
      <c r="E1779" s="143">
        <v>0</v>
      </c>
    </row>
    <row r="1780" spans="3:5">
      <c r="C1780" s="142" t="s">
        <v>1182</v>
      </c>
      <c r="D1780" s="143">
        <v>2792959</v>
      </c>
      <c r="E1780" s="143">
        <v>0</v>
      </c>
    </row>
    <row r="1781" spans="3:5">
      <c r="C1781" s="142" t="s">
        <v>1183</v>
      </c>
      <c r="D1781" s="143">
        <v>2792959</v>
      </c>
      <c r="E1781" s="143">
        <v>0</v>
      </c>
    </row>
    <row r="1782" spans="3:5">
      <c r="C1782" s="142" t="s">
        <v>1184</v>
      </c>
      <c r="D1782" s="143">
        <v>923196</v>
      </c>
      <c r="E1782" s="143">
        <v>0</v>
      </c>
    </row>
    <row r="1783" spans="3:5">
      <c r="C1783" s="142" t="s">
        <v>1185</v>
      </c>
      <c r="D1783" s="143">
        <v>923196</v>
      </c>
      <c r="E1783" s="143">
        <v>0</v>
      </c>
    </row>
    <row r="1784" spans="3:5">
      <c r="C1784" s="142" t="s">
        <v>1186</v>
      </c>
      <c r="D1784" s="143">
        <v>2579928</v>
      </c>
      <c r="E1784" s="143">
        <v>0</v>
      </c>
    </row>
    <row r="1785" spans="3:5">
      <c r="C1785" s="142" t="s">
        <v>1187</v>
      </c>
      <c r="D1785" s="143">
        <v>2579928</v>
      </c>
      <c r="E1785" s="143">
        <v>0</v>
      </c>
    </row>
    <row r="1786" spans="3:5">
      <c r="C1786" s="142" t="s">
        <v>2658</v>
      </c>
      <c r="D1786" s="143">
        <v>597164</v>
      </c>
      <c r="E1786" s="143">
        <v>0</v>
      </c>
    </row>
    <row r="1787" spans="3:5">
      <c r="C1787" s="142" t="s">
        <v>1188</v>
      </c>
      <c r="D1787" s="143">
        <v>597164</v>
      </c>
      <c r="E1787" s="143">
        <v>0</v>
      </c>
    </row>
    <row r="1788" spans="3:5">
      <c r="C1788" s="142" t="s">
        <v>1966</v>
      </c>
      <c r="D1788" s="143">
        <v>53693227</v>
      </c>
      <c r="E1788" s="143">
        <v>0</v>
      </c>
    </row>
    <row r="1789" spans="3:5">
      <c r="C1789" s="142" t="s">
        <v>782</v>
      </c>
      <c r="D1789" s="143">
        <v>53693227</v>
      </c>
      <c r="E1789" s="143">
        <v>0</v>
      </c>
    </row>
    <row r="1790" spans="3:5">
      <c r="C1790" s="142" t="s">
        <v>1189</v>
      </c>
      <c r="D1790" s="143">
        <v>923196</v>
      </c>
      <c r="E1790" s="143">
        <v>0</v>
      </c>
    </row>
    <row r="1791" spans="3:5">
      <c r="C1791" s="142" t="s">
        <v>1190</v>
      </c>
      <c r="D1791" s="143">
        <v>923196</v>
      </c>
      <c r="E1791" s="143">
        <v>0</v>
      </c>
    </row>
    <row r="1792" spans="3:5">
      <c r="C1792" s="142" t="s">
        <v>1191</v>
      </c>
      <c r="D1792" s="143">
        <v>597164</v>
      </c>
      <c r="E1792" s="143">
        <v>0</v>
      </c>
    </row>
    <row r="1793" spans="3:5">
      <c r="C1793" s="142" t="s">
        <v>1192</v>
      </c>
      <c r="D1793" s="143">
        <v>597164</v>
      </c>
      <c r="E1793" s="143">
        <v>0</v>
      </c>
    </row>
    <row r="1794" spans="3:5">
      <c r="C1794" s="142" t="s">
        <v>1193</v>
      </c>
      <c r="D1794" s="143">
        <v>9591650</v>
      </c>
      <c r="E1794" s="143">
        <v>0</v>
      </c>
    </row>
    <row r="1795" spans="3:5">
      <c r="C1795" s="142" t="s">
        <v>1194</v>
      </c>
      <c r="D1795" s="143">
        <v>9591650</v>
      </c>
      <c r="E1795" s="143">
        <v>0</v>
      </c>
    </row>
    <row r="1796" spans="3:5">
      <c r="C1796" s="142" t="s">
        <v>1195</v>
      </c>
      <c r="D1796" s="143">
        <v>1738075</v>
      </c>
      <c r="E1796" s="143">
        <v>0</v>
      </c>
    </row>
    <row r="1797" spans="3:5">
      <c r="C1797" s="142" t="s">
        <v>1196</v>
      </c>
      <c r="D1797" s="143">
        <v>1738075</v>
      </c>
      <c r="E1797" s="143">
        <v>0</v>
      </c>
    </row>
    <row r="1798" spans="3:5">
      <c r="C1798" s="142" t="s">
        <v>2657</v>
      </c>
      <c r="D1798" s="143">
        <v>13954365</v>
      </c>
      <c r="E1798" s="143">
        <v>0</v>
      </c>
    </row>
    <row r="1799" spans="3:5">
      <c r="C1799" s="142" t="s">
        <v>2287</v>
      </c>
      <c r="D1799" s="143">
        <v>13954365</v>
      </c>
      <c r="E1799" s="143">
        <v>0</v>
      </c>
    </row>
    <row r="1800" spans="3:5">
      <c r="C1800" s="142" t="s">
        <v>1197</v>
      </c>
      <c r="D1800" s="143">
        <v>2280776</v>
      </c>
      <c r="E1800" s="143">
        <v>0</v>
      </c>
    </row>
    <row r="1801" spans="3:5">
      <c r="C1801" s="142" t="s">
        <v>1198</v>
      </c>
      <c r="D1801" s="143">
        <v>2280776</v>
      </c>
      <c r="E1801" s="143">
        <v>0</v>
      </c>
    </row>
    <row r="1802" spans="3:5">
      <c r="C1802" s="142" t="s">
        <v>1199</v>
      </c>
      <c r="D1802" s="143">
        <v>4224262</v>
      </c>
      <c r="E1802" s="143">
        <v>0</v>
      </c>
    </row>
    <row r="1803" spans="3:5">
      <c r="C1803" s="142" t="s">
        <v>1200</v>
      </c>
      <c r="D1803" s="143">
        <v>4224262</v>
      </c>
      <c r="E1803" s="143">
        <v>0</v>
      </c>
    </row>
    <row r="1804" spans="3:5">
      <c r="C1804" s="142" t="s">
        <v>1201</v>
      </c>
      <c r="D1804" s="143">
        <v>1761878</v>
      </c>
      <c r="E1804" s="143">
        <v>0</v>
      </c>
    </row>
    <row r="1805" spans="3:5">
      <c r="C1805" s="142" t="s">
        <v>1202</v>
      </c>
      <c r="D1805" s="143">
        <v>1761878</v>
      </c>
      <c r="E1805" s="143">
        <v>0</v>
      </c>
    </row>
    <row r="1806" spans="3:5">
      <c r="C1806" s="142" t="s">
        <v>1967</v>
      </c>
      <c r="D1806" s="143">
        <v>4272721</v>
      </c>
      <c r="E1806" s="143">
        <v>0</v>
      </c>
    </row>
    <row r="1807" spans="3:5">
      <c r="C1807" s="142" t="s">
        <v>1203</v>
      </c>
      <c r="D1807" s="143">
        <v>4272721</v>
      </c>
      <c r="E1807" s="143">
        <v>0</v>
      </c>
    </row>
    <row r="1808" spans="3:5">
      <c r="C1808" s="142" t="s">
        <v>2656</v>
      </c>
      <c r="D1808" s="143">
        <v>2555844</v>
      </c>
      <c r="E1808" s="143">
        <v>0</v>
      </c>
    </row>
    <row r="1809" spans="3:5">
      <c r="C1809" s="142" t="s">
        <v>1204</v>
      </c>
      <c r="D1809" s="143">
        <v>2555844</v>
      </c>
      <c r="E1809" s="143">
        <v>0</v>
      </c>
    </row>
    <row r="1810" spans="3:5">
      <c r="C1810" s="142" t="s">
        <v>1205</v>
      </c>
      <c r="D1810" s="143">
        <v>2555842</v>
      </c>
      <c r="E1810" s="143">
        <v>0</v>
      </c>
    </row>
    <row r="1811" spans="3:5">
      <c r="C1811" s="142" t="s">
        <v>1206</v>
      </c>
      <c r="D1811" s="143">
        <v>2555842</v>
      </c>
      <c r="E1811" s="143">
        <v>0</v>
      </c>
    </row>
    <row r="1812" spans="3:5">
      <c r="C1812" s="142" t="s">
        <v>1207</v>
      </c>
      <c r="D1812" s="143">
        <v>2611503</v>
      </c>
      <c r="E1812" s="143">
        <v>0</v>
      </c>
    </row>
    <row r="1813" spans="3:5">
      <c r="C1813" s="142" t="s">
        <v>1208</v>
      </c>
      <c r="D1813" s="143">
        <v>2611503</v>
      </c>
      <c r="E1813" s="143">
        <v>0</v>
      </c>
    </row>
    <row r="1814" spans="3:5">
      <c r="C1814" s="142" t="s">
        <v>2655</v>
      </c>
      <c r="D1814" s="143">
        <v>2611503</v>
      </c>
      <c r="E1814" s="143">
        <v>0</v>
      </c>
    </row>
    <row r="1815" spans="3:5">
      <c r="C1815" s="142" t="s">
        <v>1209</v>
      </c>
      <c r="D1815" s="143">
        <v>2611503</v>
      </c>
      <c r="E1815" s="143">
        <v>0</v>
      </c>
    </row>
    <row r="1816" spans="3:5">
      <c r="C1816" s="142" t="s">
        <v>1968</v>
      </c>
      <c r="D1816" s="143">
        <v>4100000</v>
      </c>
      <c r="E1816" s="143">
        <v>0</v>
      </c>
    </row>
    <row r="1817" spans="3:5">
      <c r="C1817" s="142" t="s">
        <v>1210</v>
      </c>
      <c r="D1817" s="143">
        <v>4100000</v>
      </c>
      <c r="E1817" s="143">
        <v>0</v>
      </c>
    </row>
    <row r="1818" spans="3:5">
      <c r="C1818" s="142" t="s">
        <v>2654</v>
      </c>
      <c r="D1818" s="143">
        <v>575149</v>
      </c>
      <c r="E1818" s="143">
        <v>0</v>
      </c>
    </row>
    <row r="1819" spans="3:5">
      <c r="C1819" s="142" t="s">
        <v>1211</v>
      </c>
      <c r="D1819" s="143">
        <v>575149</v>
      </c>
      <c r="E1819" s="143">
        <v>0</v>
      </c>
    </row>
    <row r="1820" spans="3:5">
      <c r="C1820" s="142" t="s">
        <v>1969</v>
      </c>
      <c r="D1820" s="143">
        <v>2555845</v>
      </c>
      <c r="E1820" s="143">
        <v>0</v>
      </c>
    </row>
    <row r="1821" spans="3:5">
      <c r="C1821" s="142" t="s">
        <v>1212</v>
      </c>
      <c r="D1821" s="143">
        <v>2555845</v>
      </c>
      <c r="E1821" s="143">
        <v>0</v>
      </c>
    </row>
    <row r="1822" spans="3:5">
      <c r="C1822" s="142" t="s">
        <v>2288</v>
      </c>
      <c r="D1822" s="143">
        <v>498000</v>
      </c>
      <c r="E1822" s="143">
        <v>0</v>
      </c>
    </row>
    <row r="1823" spans="3:5">
      <c r="C1823" s="142" t="s">
        <v>2289</v>
      </c>
      <c r="D1823" s="143">
        <v>498000</v>
      </c>
      <c r="E1823" s="143">
        <v>0</v>
      </c>
    </row>
    <row r="1824" spans="3:5">
      <c r="C1824" s="142" t="s">
        <v>263</v>
      </c>
      <c r="D1824" s="143">
        <v>835122585</v>
      </c>
      <c r="E1824" s="143">
        <v>14955418.080000002</v>
      </c>
    </row>
    <row r="1825" spans="3:5">
      <c r="C1825" s="144" t="s">
        <v>251</v>
      </c>
      <c r="D1825" s="145">
        <v>835122585</v>
      </c>
      <c r="E1825" s="145">
        <v>14955418.080000002</v>
      </c>
    </row>
    <row r="1826" spans="3:5">
      <c r="C1826" s="142" t="s">
        <v>986</v>
      </c>
      <c r="D1826" s="143">
        <v>2030470</v>
      </c>
      <c r="E1826" s="143">
        <v>0</v>
      </c>
    </row>
    <row r="1827" spans="3:5">
      <c r="C1827" s="142" t="s">
        <v>987</v>
      </c>
      <c r="D1827" s="143">
        <v>2030470</v>
      </c>
      <c r="E1827" s="143">
        <v>0</v>
      </c>
    </row>
    <row r="1828" spans="3:5">
      <c r="C1828" s="142" t="s">
        <v>2653</v>
      </c>
      <c r="D1828" s="143">
        <v>4617578</v>
      </c>
      <c r="E1828" s="143">
        <v>0</v>
      </c>
    </row>
    <row r="1829" spans="3:5">
      <c r="C1829" s="142" t="s">
        <v>988</v>
      </c>
      <c r="D1829" s="143">
        <v>4617578</v>
      </c>
      <c r="E1829" s="143">
        <v>0</v>
      </c>
    </row>
    <row r="1830" spans="3:5">
      <c r="C1830" s="142" t="s">
        <v>2652</v>
      </c>
      <c r="D1830" s="143">
        <v>2030470</v>
      </c>
      <c r="E1830" s="143">
        <v>0</v>
      </c>
    </row>
    <row r="1831" spans="3:5">
      <c r="C1831" s="142" t="s">
        <v>989</v>
      </c>
      <c r="D1831" s="143">
        <v>2030470</v>
      </c>
      <c r="E1831" s="143">
        <v>0</v>
      </c>
    </row>
    <row r="1832" spans="3:5">
      <c r="C1832" s="142" t="s">
        <v>2651</v>
      </c>
      <c r="D1832" s="143">
        <v>6731310</v>
      </c>
      <c r="E1832" s="143">
        <v>0</v>
      </c>
    </row>
    <row r="1833" spans="3:5">
      <c r="C1833" s="142" t="s">
        <v>990</v>
      </c>
      <c r="D1833" s="143">
        <v>6731310</v>
      </c>
      <c r="E1833" s="143">
        <v>0</v>
      </c>
    </row>
    <row r="1834" spans="3:5">
      <c r="C1834" s="142" t="s">
        <v>2650</v>
      </c>
      <c r="D1834" s="143">
        <v>1253439</v>
      </c>
      <c r="E1834" s="143">
        <v>0</v>
      </c>
    </row>
    <row r="1835" spans="3:5">
      <c r="C1835" s="142" t="s">
        <v>991</v>
      </c>
      <c r="D1835" s="143">
        <v>1253439</v>
      </c>
      <c r="E1835" s="143">
        <v>0</v>
      </c>
    </row>
    <row r="1836" spans="3:5">
      <c r="C1836" s="142" t="s">
        <v>2649</v>
      </c>
      <c r="D1836" s="143">
        <v>1073222</v>
      </c>
      <c r="E1836" s="143">
        <v>3714372.2</v>
      </c>
    </row>
    <row r="1837" spans="3:5">
      <c r="C1837" s="142" t="s">
        <v>746</v>
      </c>
      <c r="D1837" s="143">
        <v>1073222</v>
      </c>
      <c r="E1837" s="143">
        <v>3714372.2</v>
      </c>
    </row>
    <row r="1838" spans="3:5">
      <c r="C1838" s="142" t="s">
        <v>1970</v>
      </c>
      <c r="D1838" s="143">
        <v>2790925</v>
      </c>
      <c r="E1838" s="143">
        <v>0</v>
      </c>
    </row>
    <row r="1839" spans="3:5">
      <c r="C1839" s="142" t="s">
        <v>992</v>
      </c>
      <c r="D1839" s="143">
        <v>2790925</v>
      </c>
      <c r="E1839" s="143">
        <v>0</v>
      </c>
    </row>
    <row r="1840" spans="3:5">
      <c r="C1840" s="142" t="s">
        <v>993</v>
      </c>
      <c r="D1840" s="143">
        <v>2790925</v>
      </c>
      <c r="E1840" s="143">
        <v>0</v>
      </c>
    </row>
    <row r="1841" spans="3:5">
      <c r="C1841" s="142" t="s">
        <v>994</v>
      </c>
      <c r="D1841" s="143">
        <v>2790925</v>
      </c>
      <c r="E1841" s="143">
        <v>0</v>
      </c>
    </row>
    <row r="1842" spans="3:5">
      <c r="C1842" s="142" t="s">
        <v>2349</v>
      </c>
      <c r="D1842" s="143">
        <v>777731</v>
      </c>
      <c r="E1842" s="143">
        <v>0</v>
      </c>
    </row>
    <row r="1843" spans="3:5">
      <c r="C1843" s="142" t="s">
        <v>2348</v>
      </c>
      <c r="D1843" s="143">
        <v>777731</v>
      </c>
      <c r="E1843" s="143">
        <v>0</v>
      </c>
    </row>
    <row r="1844" spans="3:5">
      <c r="C1844" s="142" t="s">
        <v>1906</v>
      </c>
      <c r="D1844" s="143">
        <v>22315101</v>
      </c>
      <c r="E1844" s="143">
        <v>0</v>
      </c>
    </row>
    <row r="1845" spans="3:5">
      <c r="C1845" s="142" t="s">
        <v>1907</v>
      </c>
      <c r="D1845" s="143">
        <v>22315101</v>
      </c>
      <c r="E1845" s="143">
        <v>0</v>
      </c>
    </row>
    <row r="1846" spans="3:5">
      <c r="C1846" s="142" t="s">
        <v>1908</v>
      </c>
      <c r="D1846" s="143">
        <v>78916280</v>
      </c>
      <c r="E1846" s="143">
        <v>11241045.880000001</v>
      </c>
    </row>
    <row r="1847" spans="3:5">
      <c r="C1847" s="142" t="s">
        <v>1909</v>
      </c>
      <c r="D1847" s="143">
        <v>78916280</v>
      </c>
      <c r="E1847" s="143">
        <v>11241045.880000001</v>
      </c>
    </row>
    <row r="1848" spans="3:5">
      <c r="C1848" s="142" t="s">
        <v>1367</v>
      </c>
      <c r="D1848" s="143">
        <v>4081155</v>
      </c>
      <c r="E1848" s="143">
        <v>0</v>
      </c>
    </row>
    <row r="1849" spans="3:5">
      <c r="C1849" s="142" t="s">
        <v>1368</v>
      </c>
      <c r="D1849" s="143">
        <v>4081155</v>
      </c>
      <c r="E1849" s="143">
        <v>0</v>
      </c>
    </row>
    <row r="1850" spans="3:5">
      <c r="C1850" s="142" t="s">
        <v>391</v>
      </c>
      <c r="D1850" s="143">
        <v>20000000</v>
      </c>
      <c r="E1850" s="143">
        <v>0</v>
      </c>
    </row>
    <row r="1851" spans="3:5">
      <c r="C1851" s="142" t="s">
        <v>597</v>
      </c>
      <c r="D1851" s="143">
        <v>20000000</v>
      </c>
      <c r="E1851" s="143">
        <v>0</v>
      </c>
    </row>
    <row r="1852" spans="3:5">
      <c r="C1852" s="142" t="s">
        <v>1037</v>
      </c>
      <c r="D1852" s="143">
        <v>4125127</v>
      </c>
      <c r="E1852" s="143">
        <v>0</v>
      </c>
    </row>
    <row r="1853" spans="3:5">
      <c r="C1853" s="142" t="s">
        <v>1038</v>
      </c>
      <c r="D1853" s="143">
        <v>4125127</v>
      </c>
      <c r="E1853" s="143">
        <v>0</v>
      </c>
    </row>
    <row r="1854" spans="3:5">
      <c r="C1854" s="142" t="s">
        <v>1039</v>
      </c>
      <c r="D1854" s="143">
        <v>7364139</v>
      </c>
      <c r="E1854" s="143">
        <v>0</v>
      </c>
    </row>
    <row r="1855" spans="3:5">
      <c r="C1855" s="142" t="s">
        <v>1040</v>
      </c>
      <c r="D1855" s="143">
        <v>7364139</v>
      </c>
      <c r="E1855" s="143">
        <v>0</v>
      </c>
    </row>
    <row r="1856" spans="3:5">
      <c r="C1856" s="142" t="s">
        <v>1041</v>
      </c>
      <c r="D1856" s="143">
        <v>5848496</v>
      </c>
      <c r="E1856" s="143">
        <v>0</v>
      </c>
    </row>
    <row r="1857" spans="3:5">
      <c r="C1857" s="142" t="s">
        <v>1042</v>
      </c>
      <c r="D1857" s="143">
        <v>5848496</v>
      </c>
      <c r="E1857" s="143">
        <v>0</v>
      </c>
    </row>
    <row r="1858" spans="3:5">
      <c r="C1858" s="142" t="s">
        <v>1043</v>
      </c>
      <c r="D1858" s="143">
        <v>4125127</v>
      </c>
      <c r="E1858" s="143">
        <v>0</v>
      </c>
    </row>
    <row r="1859" spans="3:5">
      <c r="C1859" s="142" t="s">
        <v>1044</v>
      </c>
      <c r="D1859" s="143">
        <v>4125127</v>
      </c>
      <c r="E1859" s="143">
        <v>0</v>
      </c>
    </row>
    <row r="1860" spans="3:5">
      <c r="C1860" s="142" t="s">
        <v>1045</v>
      </c>
      <c r="D1860" s="143">
        <v>1411678</v>
      </c>
      <c r="E1860" s="143">
        <v>0</v>
      </c>
    </row>
    <row r="1861" spans="3:5">
      <c r="C1861" s="142" t="s">
        <v>1046</v>
      </c>
      <c r="D1861" s="143">
        <v>1411678</v>
      </c>
      <c r="E1861" s="143">
        <v>0</v>
      </c>
    </row>
    <row r="1862" spans="3:5">
      <c r="C1862" s="142" t="s">
        <v>1047</v>
      </c>
      <c r="D1862" s="143">
        <v>2080338</v>
      </c>
      <c r="E1862" s="143">
        <v>0</v>
      </c>
    </row>
    <row r="1863" spans="3:5">
      <c r="C1863" s="142" t="s">
        <v>1048</v>
      </c>
      <c r="D1863" s="143">
        <v>2080338</v>
      </c>
      <c r="E1863" s="143">
        <v>0</v>
      </c>
    </row>
    <row r="1864" spans="3:5">
      <c r="C1864" s="142" t="s">
        <v>1213</v>
      </c>
      <c r="D1864" s="143">
        <v>1901132</v>
      </c>
      <c r="E1864" s="143">
        <v>0</v>
      </c>
    </row>
    <row r="1865" spans="3:5">
      <c r="C1865" s="142" t="s">
        <v>1214</v>
      </c>
      <c r="D1865" s="143">
        <v>1901132</v>
      </c>
      <c r="E1865" s="143">
        <v>0</v>
      </c>
    </row>
    <row r="1866" spans="3:5">
      <c r="C1866" s="142" t="s">
        <v>2648</v>
      </c>
      <c r="D1866" s="143">
        <v>2589059</v>
      </c>
      <c r="E1866" s="143">
        <v>0</v>
      </c>
    </row>
    <row r="1867" spans="3:5">
      <c r="C1867" s="142" t="s">
        <v>1215</v>
      </c>
      <c r="D1867" s="143">
        <v>2589059</v>
      </c>
      <c r="E1867" s="143">
        <v>0</v>
      </c>
    </row>
    <row r="1868" spans="3:5">
      <c r="C1868" s="142" t="s">
        <v>392</v>
      </c>
      <c r="D1868" s="143">
        <v>22105301</v>
      </c>
      <c r="E1868" s="143">
        <v>0</v>
      </c>
    </row>
    <row r="1869" spans="3:5">
      <c r="C1869" s="142" t="s">
        <v>598</v>
      </c>
      <c r="D1869" s="143">
        <v>22105301</v>
      </c>
      <c r="E1869" s="143">
        <v>0</v>
      </c>
    </row>
    <row r="1870" spans="3:5">
      <c r="C1870" s="142" t="s">
        <v>2647</v>
      </c>
      <c r="D1870" s="143">
        <v>5881088</v>
      </c>
      <c r="E1870" s="143">
        <v>0</v>
      </c>
    </row>
    <row r="1871" spans="3:5">
      <c r="C1871" s="142" t="s">
        <v>1216</v>
      </c>
      <c r="D1871" s="143">
        <v>5881088</v>
      </c>
      <c r="E1871" s="143">
        <v>0</v>
      </c>
    </row>
    <row r="1872" spans="3:5">
      <c r="C1872" s="142" t="s">
        <v>393</v>
      </c>
      <c r="D1872" s="143">
        <v>3000000</v>
      </c>
      <c r="E1872" s="143">
        <v>0</v>
      </c>
    </row>
    <row r="1873" spans="3:5">
      <c r="C1873" s="142" t="s">
        <v>599</v>
      </c>
      <c r="D1873" s="143">
        <v>3000000</v>
      </c>
      <c r="E1873" s="143">
        <v>0</v>
      </c>
    </row>
    <row r="1874" spans="3:5">
      <c r="C1874" s="142" t="s">
        <v>2646</v>
      </c>
      <c r="D1874" s="143">
        <v>5404360</v>
      </c>
      <c r="E1874" s="143">
        <v>0</v>
      </c>
    </row>
    <row r="1875" spans="3:5">
      <c r="C1875" s="142" t="s">
        <v>600</v>
      </c>
      <c r="D1875" s="143">
        <v>5404360</v>
      </c>
      <c r="E1875" s="143">
        <v>0</v>
      </c>
    </row>
    <row r="1876" spans="3:5">
      <c r="C1876" s="142" t="s">
        <v>1217</v>
      </c>
      <c r="D1876" s="143">
        <v>1759695</v>
      </c>
      <c r="E1876" s="143">
        <v>0</v>
      </c>
    </row>
    <row r="1877" spans="3:5">
      <c r="C1877" s="142" t="s">
        <v>1218</v>
      </c>
      <c r="D1877" s="143">
        <v>1759695</v>
      </c>
      <c r="E1877" s="143">
        <v>0</v>
      </c>
    </row>
    <row r="1878" spans="3:5">
      <c r="C1878" s="142" t="s">
        <v>3027</v>
      </c>
      <c r="D1878" s="143">
        <v>5881088</v>
      </c>
      <c r="E1878" s="143">
        <v>0</v>
      </c>
    </row>
    <row r="1879" spans="3:5">
      <c r="C1879" s="142" t="s">
        <v>1219</v>
      </c>
      <c r="D1879" s="143">
        <v>5881088</v>
      </c>
      <c r="E1879" s="143">
        <v>0</v>
      </c>
    </row>
    <row r="1880" spans="3:5">
      <c r="C1880" s="142" t="s">
        <v>2645</v>
      </c>
      <c r="D1880" s="143">
        <v>1104373</v>
      </c>
      <c r="E1880" s="143">
        <v>0</v>
      </c>
    </row>
    <row r="1881" spans="3:5">
      <c r="C1881" s="142" t="s">
        <v>2465</v>
      </c>
      <c r="D1881" s="143">
        <v>1104373</v>
      </c>
      <c r="E1881" s="143">
        <v>0</v>
      </c>
    </row>
    <row r="1882" spans="3:5">
      <c r="C1882" s="142" t="s">
        <v>2644</v>
      </c>
      <c r="D1882" s="143">
        <v>4076234</v>
      </c>
      <c r="E1882" s="143">
        <v>0</v>
      </c>
    </row>
    <row r="1883" spans="3:5">
      <c r="C1883" s="142" t="s">
        <v>1220</v>
      </c>
      <c r="D1883" s="143">
        <v>4076234</v>
      </c>
      <c r="E1883" s="143">
        <v>0</v>
      </c>
    </row>
    <row r="1884" spans="3:5">
      <c r="C1884" s="142" t="s">
        <v>1221</v>
      </c>
      <c r="D1884" s="143">
        <v>4076234</v>
      </c>
      <c r="E1884" s="143">
        <v>0</v>
      </c>
    </row>
    <row r="1885" spans="3:5">
      <c r="C1885" s="142" t="s">
        <v>1222</v>
      </c>
      <c r="D1885" s="143">
        <v>4076234</v>
      </c>
      <c r="E1885" s="143">
        <v>0</v>
      </c>
    </row>
    <row r="1886" spans="3:5">
      <c r="C1886" s="142" t="s">
        <v>1223</v>
      </c>
      <c r="D1886" s="143">
        <v>2080338</v>
      </c>
      <c r="E1886" s="143">
        <v>0</v>
      </c>
    </row>
    <row r="1887" spans="3:5">
      <c r="C1887" s="142" t="s">
        <v>1224</v>
      </c>
      <c r="D1887" s="143">
        <v>2080338</v>
      </c>
      <c r="E1887" s="143">
        <v>0</v>
      </c>
    </row>
    <row r="1888" spans="3:5">
      <c r="C1888" s="142" t="s">
        <v>1225</v>
      </c>
      <c r="D1888" s="143">
        <v>779923</v>
      </c>
      <c r="E1888" s="143">
        <v>0</v>
      </c>
    </row>
    <row r="1889" spans="3:5">
      <c r="C1889" s="142" t="s">
        <v>1226</v>
      </c>
      <c r="D1889" s="143">
        <v>779923</v>
      </c>
      <c r="E1889" s="143">
        <v>0</v>
      </c>
    </row>
    <row r="1890" spans="3:5">
      <c r="C1890" s="142" t="s">
        <v>1227</v>
      </c>
      <c r="D1890" s="143">
        <v>1769301</v>
      </c>
      <c r="E1890" s="143">
        <v>0</v>
      </c>
    </row>
    <row r="1891" spans="3:5">
      <c r="C1891" s="142" t="s">
        <v>1228</v>
      </c>
      <c r="D1891" s="143">
        <v>1769301</v>
      </c>
      <c r="E1891" s="143">
        <v>0</v>
      </c>
    </row>
    <row r="1892" spans="3:5">
      <c r="C1892" s="142" t="s">
        <v>1229</v>
      </c>
      <c r="D1892" s="143">
        <v>779923</v>
      </c>
      <c r="E1892" s="143">
        <v>0</v>
      </c>
    </row>
    <row r="1893" spans="3:5">
      <c r="C1893" s="142" t="s">
        <v>1230</v>
      </c>
      <c r="D1893" s="143">
        <v>779923</v>
      </c>
      <c r="E1893" s="143">
        <v>0</v>
      </c>
    </row>
    <row r="1894" spans="3:5">
      <c r="C1894" s="142" t="s">
        <v>1231</v>
      </c>
      <c r="D1894" s="143">
        <v>779923</v>
      </c>
      <c r="E1894" s="143">
        <v>0</v>
      </c>
    </row>
    <row r="1895" spans="3:5">
      <c r="C1895" s="142" t="s">
        <v>1232</v>
      </c>
      <c r="D1895" s="143">
        <v>779923</v>
      </c>
      <c r="E1895" s="143">
        <v>0</v>
      </c>
    </row>
    <row r="1896" spans="3:5">
      <c r="C1896" s="142" t="s">
        <v>2643</v>
      </c>
      <c r="D1896" s="143">
        <v>141034127</v>
      </c>
      <c r="E1896" s="143">
        <v>0</v>
      </c>
    </row>
    <row r="1897" spans="3:5">
      <c r="C1897" s="142" t="s">
        <v>2464</v>
      </c>
      <c r="D1897" s="143">
        <v>141034127</v>
      </c>
      <c r="E1897" s="143">
        <v>0</v>
      </c>
    </row>
    <row r="1898" spans="3:5">
      <c r="C1898" s="142" t="s">
        <v>1233</v>
      </c>
      <c r="D1898" s="143">
        <v>3856383</v>
      </c>
      <c r="E1898" s="143">
        <v>0</v>
      </c>
    </row>
    <row r="1899" spans="3:5">
      <c r="C1899" s="142" t="s">
        <v>1234</v>
      </c>
      <c r="D1899" s="143">
        <v>3856383</v>
      </c>
      <c r="E1899" s="143">
        <v>0</v>
      </c>
    </row>
    <row r="1900" spans="3:5">
      <c r="C1900" s="142" t="s">
        <v>2642</v>
      </c>
      <c r="D1900" s="143">
        <v>46924815</v>
      </c>
      <c r="E1900" s="143">
        <v>0</v>
      </c>
    </row>
    <row r="1901" spans="3:5">
      <c r="C1901" s="142" t="s">
        <v>2181</v>
      </c>
      <c r="D1901" s="143">
        <v>46924815</v>
      </c>
      <c r="E1901" s="143">
        <v>0</v>
      </c>
    </row>
    <row r="1902" spans="3:5">
      <c r="C1902" s="142" t="s">
        <v>1235</v>
      </c>
      <c r="D1902" s="143">
        <v>5499812</v>
      </c>
      <c r="E1902" s="143">
        <v>0</v>
      </c>
    </row>
    <row r="1903" spans="3:5">
      <c r="C1903" s="142" t="s">
        <v>1236</v>
      </c>
      <c r="D1903" s="143">
        <v>5499812</v>
      </c>
      <c r="E1903" s="143">
        <v>0</v>
      </c>
    </row>
    <row r="1904" spans="3:5">
      <c r="C1904" s="142" t="s">
        <v>2641</v>
      </c>
      <c r="D1904" s="143">
        <v>38071704</v>
      </c>
      <c r="E1904" s="143">
        <v>0</v>
      </c>
    </row>
    <row r="1905" spans="3:5">
      <c r="C1905" s="142" t="s">
        <v>2019</v>
      </c>
      <c r="D1905" s="143">
        <v>38071704</v>
      </c>
      <c r="E1905" s="143">
        <v>0</v>
      </c>
    </row>
    <row r="1906" spans="3:5">
      <c r="C1906" s="142" t="s">
        <v>1237</v>
      </c>
      <c r="D1906" s="143">
        <v>3850402</v>
      </c>
      <c r="E1906" s="143">
        <v>0</v>
      </c>
    </row>
    <row r="1907" spans="3:5">
      <c r="C1907" s="142" t="s">
        <v>1238</v>
      </c>
      <c r="D1907" s="143">
        <v>3850402</v>
      </c>
      <c r="E1907" s="143">
        <v>0</v>
      </c>
    </row>
    <row r="1908" spans="3:5">
      <c r="C1908" s="142" t="s">
        <v>1239</v>
      </c>
      <c r="D1908" s="143">
        <v>4783393</v>
      </c>
      <c r="E1908" s="143">
        <v>0</v>
      </c>
    </row>
    <row r="1909" spans="3:5">
      <c r="C1909" s="142" t="s">
        <v>1240</v>
      </c>
      <c r="D1909" s="143">
        <v>4783393</v>
      </c>
      <c r="E1909" s="143">
        <v>0</v>
      </c>
    </row>
    <row r="1910" spans="3:5">
      <c r="C1910" s="142" t="s">
        <v>1241</v>
      </c>
      <c r="D1910" s="143">
        <v>1376080</v>
      </c>
      <c r="E1910" s="143">
        <v>0</v>
      </c>
    </row>
    <row r="1911" spans="3:5">
      <c r="C1911" s="142" t="s">
        <v>1242</v>
      </c>
      <c r="D1911" s="143">
        <v>1376080</v>
      </c>
      <c r="E1911" s="143">
        <v>0</v>
      </c>
    </row>
    <row r="1912" spans="3:5">
      <c r="C1912" s="142" t="s">
        <v>1243</v>
      </c>
      <c r="D1912" s="143">
        <v>5881087</v>
      </c>
      <c r="E1912" s="143">
        <v>0</v>
      </c>
    </row>
    <row r="1913" spans="3:5">
      <c r="C1913" s="142" t="s">
        <v>1244</v>
      </c>
      <c r="D1913" s="143">
        <v>5881087</v>
      </c>
      <c r="E1913" s="143">
        <v>0</v>
      </c>
    </row>
    <row r="1914" spans="3:5">
      <c r="C1914" s="142" t="s">
        <v>1245</v>
      </c>
      <c r="D1914" s="143">
        <v>9721888</v>
      </c>
      <c r="E1914" s="143">
        <v>0</v>
      </c>
    </row>
    <row r="1915" spans="3:5">
      <c r="C1915" s="142" t="s">
        <v>1246</v>
      </c>
      <c r="D1915" s="143">
        <v>9721888</v>
      </c>
      <c r="E1915" s="143">
        <v>0</v>
      </c>
    </row>
    <row r="1916" spans="3:5">
      <c r="C1916" s="142" t="s">
        <v>2640</v>
      </c>
      <c r="D1916" s="143">
        <v>10000000</v>
      </c>
      <c r="E1916" s="143">
        <v>0</v>
      </c>
    </row>
    <row r="1917" spans="3:5">
      <c r="C1917" s="142" t="s">
        <v>2182</v>
      </c>
      <c r="D1917" s="143">
        <v>10000000</v>
      </c>
      <c r="E1917" s="143">
        <v>0</v>
      </c>
    </row>
    <row r="1918" spans="3:5">
      <c r="C1918" s="142" t="s">
        <v>1247</v>
      </c>
      <c r="D1918" s="143">
        <v>4076234</v>
      </c>
      <c r="E1918" s="143">
        <v>0</v>
      </c>
    </row>
    <row r="1919" spans="3:5">
      <c r="C1919" s="142" t="s">
        <v>1248</v>
      </c>
      <c r="D1919" s="143">
        <v>4076234</v>
      </c>
      <c r="E1919" s="143">
        <v>0</v>
      </c>
    </row>
    <row r="1920" spans="3:5">
      <c r="C1920" s="142" t="s">
        <v>1249</v>
      </c>
      <c r="D1920" s="143">
        <v>4076234</v>
      </c>
      <c r="E1920" s="143">
        <v>0</v>
      </c>
    </row>
    <row r="1921" spans="3:5">
      <c r="C1921" s="142" t="s">
        <v>1250</v>
      </c>
      <c r="D1921" s="143">
        <v>4076234</v>
      </c>
      <c r="E1921" s="143">
        <v>0</v>
      </c>
    </row>
    <row r="1922" spans="3:5">
      <c r="C1922" s="142" t="s">
        <v>1251</v>
      </c>
      <c r="D1922" s="143">
        <v>5881088</v>
      </c>
      <c r="E1922" s="143">
        <v>0</v>
      </c>
    </row>
    <row r="1923" spans="3:5">
      <c r="C1923" s="142" t="s">
        <v>1252</v>
      </c>
      <c r="D1923" s="143">
        <v>5881088</v>
      </c>
      <c r="E1923" s="143">
        <v>0</v>
      </c>
    </row>
    <row r="1924" spans="3:5">
      <c r="C1924" s="142" t="s">
        <v>2639</v>
      </c>
      <c r="D1924" s="143">
        <v>5963974</v>
      </c>
      <c r="E1924" s="143">
        <v>0</v>
      </c>
    </row>
    <row r="1925" spans="3:5">
      <c r="C1925" s="142" t="s">
        <v>1253</v>
      </c>
      <c r="D1925" s="143">
        <v>5963974</v>
      </c>
      <c r="E1925" s="143">
        <v>0</v>
      </c>
    </row>
    <row r="1926" spans="3:5">
      <c r="C1926" s="142" t="s">
        <v>394</v>
      </c>
      <c r="D1926" s="143">
        <v>26126598</v>
      </c>
      <c r="E1926" s="143">
        <v>0</v>
      </c>
    </row>
    <row r="1927" spans="3:5">
      <c r="C1927" s="142" t="s">
        <v>601</v>
      </c>
      <c r="D1927" s="143">
        <v>26126598</v>
      </c>
      <c r="E1927" s="143">
        <v>0</v>
      </c>
    </row>
    <row r="1928" spans="3:5">
      <c r="C1928" s="142" t="s">
        <v>2638</v>
      </c>
      <c r="D1928" s="143">
        <v>61031571</v>
      </c>
      <c r="E1928" s="143">
        <v>0</v>
      </c>
    </row>
    <row r="1929" spans="3:5">
      <c r="C1929" s="142" t="s">
        <v>602</v>
      </c>
      <c r="D1929" s="143">
        <v>61031571</v>
      </c>
      <c r="E1929" s="143">
        <v>0</v>
      </c>
    </row>
    <row r="1930" spans="3:5">
      <c r="C1930" s="142" t="s">
        <v>1254</v>
      </c>
      <c r="D1930" s="143">
        <v>5963974</v>
      </c>
      <c r="E1930" s="143">
        <v>0</v>
      </c>
    </row>
    <row r="1931" spans="3:5">
      <c r="C1931" s="142" t="s">
        <v>1255</v>
      </c>
      <c r="D1931" s="143">
        <v>5963974</v>
      </c>
      <c r="E1931" s="143">
        <v>0</v>
      </c>
    </row>
    <row r="1932" spans="3:5">
      <c r="C1932" s="142" t="s">
        <v>2637</v>
      </c>
      <c r="D1932" s="143">
        <v>4073271</v>
      </c>
      <c r="E1932" s="143">
        <v>0</v>
      </c>
    </row>
    <row r="1933" spans="3:5">
      <c r="C1933" s="142" t="s">
        <v>1256</v>
      </c>
      <c r="D1933" s="143">
        <v>4073271</v>
      </c>
      <c r="E1933" s="143">
        <v>0</v>
      </c>
    </row>
    <row r="1934" spans="3:5">
      <c r="C1934" s="142" t="s">
        <v>395</v>
      </c>
      <c r="D1934" s="143">
        <v>15000000</v>
      </c>
      <c r="E1934" s="143">
        <v>0</v>
      </c>
    </row>
    <row r="1935" spans="3:5">
      <c r="C1935" s="142" t="s">
        <v>603</v>
      </c>
      <c r="D1935" s="143">
        <v>15000000</v>
      </c>
      <c r="E1935" s="143">
        <v>0</v>
      </c>
    </row>
    <row r="1936" spans="3:5">
      <c r="C1936" s="142" t="s">
        <v>396</v>
      </c>
      <c r="D1936" s="143">
        <v>9000000</v>
      </c>
      <c r="E1936" s="143">
        <v>0</v>
      </c>
    </row>
    <row r="1937" spans="3:5">
      <c r="C1937" s="142" t="s">
        <v>604</v>
      </c>
      <c r="D1937" s="143">
        <v>9000000</v>
      </c>
      <c r="E1937" s="143">
        <v>0</v>
      </c>
    </row>
    <row r="1938" spans="3:5">
      <c r="C1938" s="142" t="s">
        <v>783</v>
      </c>
      <c r="D1938" s="143">
        <v>183602467</v>
      </c>
      <c r="E1938" s="143">
        <v>0</v>
      </c>
    </row>
    <row r="1939" spans="3:5">
      <c r="C1939" s="142" t="s">
        <v>784</v>
      </c>
      <c r="D1939" s="143">
        <v>183602467</v>
      </c>
      <c r="E1939" s="143">
        <v>0</v>
      </c>
    </row>
    <row r="1940" spans="3:5">
      <c r="C1940" s="142" t="s">
        <v>2290</v>
      </c>
      <c r="D1940" s="143">
        <v>498000</v>
      </c>
      <c r="E1940" s="143">
        <v>0</v>
      </c>
    </row>
    <row r="1941" spans="3:5">
      <c r="C1941" s="142" t="s">
        <v>2291</v>
      </c>
      <c r="D1941" s="143">
        <v>498000</v>
      </c>
      <c r="E1941" s="143">
        <v>0</v>
      </c>
    </row>
    <row r="1942" spans="3:5">
      <c r="C1942" s="142" t="s">
        <v>2636</v>
      </c>
      <c r="D1942" s="143">
        <v>498000</v>
      </c>
      <c r="E1942" s="143">
        <v>0</v>
      </c>
    </row>
    <row r="1943" spans="3:5">
      <c r="C1943" s="142" t="s">
        <v>2292</v>
      </c>
      <c r="D1943" s="143">
        <v>498000</v>
      </c>
      <c r="E1943" s="143">
        <v>0</v>
      </c>
    </row>
    <row r="1944" spans="3:5">
      <c r="C1944" s="142" t="s">
        <v>397</v>
      </c>
      <c r="D1944" s="143">
        <v>1670250027</v>
      </c>
      <c r="E1944" s="143">
        <v>133238813.19</v>
      </c>
    </row>
    <row r="1945" spans="3:5">
      <c r="C1945" s="144" t="s">
        <v>251</v>
      </c>
      <c r="D1945" s="145">
        <v>1328199092</v>
      </c>
      <c r="E1945" s="145">
        <v>119622114.69</v>
      </c>
    </row>
    <row r="1946" spans="3:5">
      <c r="C1946" s="142" t="s">
        <v>727</v>
      </c>
      <c r="D1946" s="143">
        <v>21411478</v>
      </c>
      <c r="E1946" s="143">
        <v>0</v>
      </c>
    </row>
    <row r="1947" spans="3:5">
      <c r="C1947" s="142" t="s">
        <v>728</v>
      </c>
      <c r="D1947" s="143">
        <v>21411478</v>
      </c>
      <c r="E1947" s="143">
        <v>0</v>
      </c>
    </row>
    <row r="1948" spans="3:5">
      <c r="C1948" s="142" t="s">
        <v>2635</v>
      </c>
      <c r="D1948" s="143">
        <v>44000000</v>
      </c>
      <c r="E1948" s="143">
        <v>0</v>
      </c>
    </row>
    <row r="1949" spans="3:5">
      <c r="C1949" s="142" t="s">
        <v>1806</v>
      </c>
      <c r="D1949" s="143">
        <v>44000000</v>
      </c>
      <c r="E1949" s="143">
        <v>0</v>
      </c>
    </row>
    <row r="1950" spans="3:5">
      <c r="C1950" s="142" t="s">
        <v>1257</v>
      </c>
      <c r="D1950" s="143">
        <v>1111230</v>
      </c>
      <c r="E1950" s="143">
        <v>0</v>
      </c>
    </row>
    <row r="1951" spans="3:5">
      <c r="C1951" s="142" t="s">
        <v>1258</v>
      </c>
      <c r="D1951" s="143">
        <v>1111230</v>
      </c>
      <c r="E1951" s="143">
        <v>0</v>
      </c>
    </row>
    <row r="1952" spans="3:5">
      <c r="C1952" s="142" t="s">
        <v>2634</v>
      </c>
      <c r="D1952" s="143">
        <v>8000000</v>
      </c>
      <c r="E1952" s="143">
        <v>0</v>
      </c>
    </row>
    <row r="1953" spans="3:5">
      <c r="C1953" s="142" t="s">
        <v>2426</v>
      </c>
      <c r="D1953" s="143">
        <v>8000000</v>
      </c>
      <c r="E1953" s="143">
        <v>0</v>
      </c>
    </row>
    <row r="1954" spans="3:5">
      <c r="C1954" s="142" t="s">
        <v>1259</v>
      </c>
      <c r="D1954" s="143">
        <v>5001203</v>
      </c>
      <c r="E1954" s="143">
        <v>0</v>
      </c>
    </row>
    <row r="1955" spans="3:5">
      <c r="C1955" s="142" t="s">
        <v>1260</v>
      </c>
      <c r="D1955" s="143">
        <v>5001203</v>
      </c>
      <c r="E1955" s="143">
        <v>0</v>
      </c>
    </row>
    <row r="1956" spans="3:5">
      <c r="C1956" s="142" t="s">
        <v>1261</v>
      </c>
      <c r="D1956" s="143">
        <v>7256885</v>
      </c>
      <c r="E1956" s="143">
        <v>0</v>
      </c>
    </row>
    <row r="1957" spans="3:5">
      <c r="C1957" s="142" t="s">
        <v>1262</v>
      </c>
      <c r="D1957" s="143">
        <v>7256885</v>
      </c>
      <c r="E1957" s="143">
        <v>0</v>
      </c>
    </row>
    <row r="1958" spans="3:5">
      <c r="C1958" s="142" t="s">
        <v>3028</v>
      </c>
      <c r="D1958" s="143">
        <v>430669</v>
      </c>
      <c r="E1958" s="143">
        <v>0</v>
      </c>
    </row>
    <row r="1959" spans="3:5">
      <c r="C1959" s="142" t="s">
        <v>1263</v>
      </c>
      <c r="D1959" s="143">
        <v>430669</v>
      </c>
      <c r="E1959" s="143">
        <v>0</v>
      </c>
    </row>
    <row r="1960" spans="3:5">
      <c r="C1960" s="142" t="s">
        <v>2633</v>
      </c>
      <c r="D1960" s="143">
        <v>9831681</v>
      </c>
      <c r="E1960" s="143">
        <v>0</v>
      </c>
    </row>
    <row r="1961" spans="3:5">
      <c r="C1961" s="142" t="s">
        <v>605</v>
      </c>
      <c r="D1961" s="143">
        <v>3000000</v>
      </c>
      <c r="E1961" s="143">
        <v>0</v>
      </c>
    </row>
    <row r="1962" spans="3:5">
      <c r="C1962" s="142" t="s">
        <v>1263</v>
      </c>
      <c r="D1962" s="143">
        <v>6831681</v>
      </c>
      <c r="E1962" s="143">
        <v>0</v>
      </c>
    </row>
    <row r="1963" spans="3:5">
      <c r="C1963" s="142" t="s">
        <v>1264</v>
      </c>
      <c r="D1963" s="143">
        <v>4989515</v>
      </c>
      <c r="E1963" s="143">
        <v>0</v>
      </c>
    </row>
    <row r="1964" spans="3:5">
      <c r="C1964" s="142" t="s">
        <v>1265</v>
      </c>
      <c r="D1964" s="143">
        <v>4989515</v>
      </c>
      <c r="E1964" s="143">
        <v>0</v>
      </c>
    </row>
    <row r="1965" spans="3:5">
      <c r="C1965" s="142" t="s">
        <v>2632</v>
      </c>
      <c r="D1965" s="143">
        <v>7804941</v>
      </c>
      <c r="E1965" s="143">
        <v>5000000</v>
      </c>
    </row>
    <row r="1966" spans="3:5">
      <c r="C1966" s="142" t="s">
        <v>2185</v>
      </c>
      <c r="D1966" s="143">
        <v>7804941</v>
      </c>
      <c r="E1966" s="143">
        <v>5000000</v>
      </c>
    </row>
    <row r="1967" spans="3:5">
      <c r="C1967" s="142" t="s">
        <v>3029</v>
      </c>
      <c r="D1967" s="143">
        <v>3386383</v>
      </c>
      <c r="E1967" s="143">
        <v>0</v>
      </c>
    </row>
    <row r="1968" spans="3:5">
      <c r="C1968" s="142" t="s">
        <v>3030</v>
      </c>
      <c r="D1968" s="143">
        <v>3386383</v>
      </c>
      <c r="E1968" s="143">
        <v>0</v>
      </c>
    </row>
    <row r="1969" spans="3:5">
      <c r="C1969" s="142" t="s">
        <v>399</v>
      </c>
      <c r="D1969" s="143">
        <v>56402241</v>
      </c>
      <c r="E1969" s="143">
        <v>0</v>
      </c>
    </row>
    <row r="1970" spans="3:5">
      <c r="C1970" s="142" t="s">
        <v>607</v>
      </c>
      <c r="D1970" s="143">
        <v>56402241</v>
      </c>
      <c r="E1970" s="143">
        <v>0</v>
      </c>
    </row>
    <row r="1971" spans="3:5">
      <c r="C1971" s="142" t="s">
        <v>2406</v>
      </c>
      <c r="D1971" s="143">
        <v>19404819</v>
      </c>
      <c r="E1971" s="143">
        <v>0</v>
      </c>
    </row>
    <row r="1972" spans="3:5">
      <c r="C1972" s="142" t="s">
        <v>2405</v>
      </c>
      <c r="D1972" s="143">
        <v>19404819</v>
      </c>
      <c r="E1972" s="143">
        <v>0</v>
      </c>
    </row>
    <row r="1973" spans="3:5">
      <c r="C1973" s="142" t="s">
        <v>2186</v>
      </c>
      <c r="D1973" s="143">
        <v>5000000</v>
      </c>
      <c r="E1973" s="143">
        <v>0</v>
      </c>
    </row>
    <row r="1974" spans="3:5">
      <c r="C1974" s="142" t="s">
        <v>2187</v>
      </c>
      <c r="D1974" s="143">
        <v>5000000</v>
      </c>
      <c r="E1974" s="143">
        <v>0</v>
      </c>
    </row>
    <row r="1975" spans="3:5">
      <c r="C1975" s="142" t="s">
        <v>1266</v>
      </c>
      <c r="D1975" s="143">
        <v>1170135</v>
      </c>
      <c r="E1975" s="143">
        <v>0</v>
      </c>
    </row>
    <row r="1976" spans="3:5">
      <c r="C1976" s="142" t="s">
        <v>1267</v>
      </c>
      <c r="D1976" s="143">
        <v>1170135</v>
      </c>
      <c r="E1976" s="143">
        <v>0</v>
      </c>
    </row>
    <row r="1977" spans="3:5">
      <c r="C1977" s="142" t="s">
        <v>1268</v>
      </c>
      <c r="D1977" s="143">
        <v>16594591</v>
      </c>
      <c r="E1977" s="143">
        <v>0</v>
      </c>
    </row>
    <row r="1978" spans="3:5">
      <c r="C1978" s="142" t="s">
        <v>1269</v>
      </c>
      <c r="D1978" s="143">
        <v>16594591</v>
      </c>
      <c r="E1978" s="143">
        <v>0</v>
      </c>
    </row>
    <row r="1979" spans="3:5">
      <c r="C1979" s="142" t="s">
        <v>2631</v>
      </c>
      <c r="D1979" s="143">
        <v>2469363</v>
      </c>
      <c r="E1979" s="143">
        <v>0</v>
      </c>
    </row>
    <row r="1980" spans="3:5">
      <c r="C1980" s="142" t="s">
        <v>2188</v>
      </c>
      <c r="D1980" s="143">
        <v>2469363</v>
      </c>
      <c r="E1980" s="143">
        <v>0</v>
      </c>
    </row>
    <row r="1981" spans="3:5">
      <c r="C1981" s="142" t="s">
        <v>1270</v>
      </c>
      <c r="D1981" s="143">
        <v>5042740</v>
      </c>
      <c r="E1981" s="143">
        <v>0</v>
      </c>
    </row>
    <row r="1982" spans="3:5">
      <c r="C1982" s="142" t="s">
        <v>1271</v>
      </c>
      <c r="D1982" s="143">
        <v>5042740</v>
      </c>
      <c r="E1982" s="143">
        <v>0</v>
      </c>
    </row>
    <row r="1983" spans="3:5">
      <c r="C1983" s="142" t="s">
        <v>2630</v>
      </c>
      <c r="D1983" s="143">
        <v>111166406</v>
      </c>
      <c r="E1983" s="143">
        <v>54619652.640000001</v>
      </c>
    </row>
    <row r="1984" spans="3:5">
      <c r="C1984" s="142" t="s">
        <v>1910</v>
      </c>
      <c r="D1984" s="143">
        <v>111166406</v>
      </c>
      <c r="E1984" s="143">
        <v>54619652.640000001</v>
      </c>
    </row>
    <row r="1985" spans="3:5">
      <c r="C1985" s="142" t="s">
        <v>2629</v>
      </c>
      <c r="D1985" s="143">
        <v>56720062</v>
      </c>
      <c r="E1985" s="143">
        <v>0</v>
      </c>
    </row>
    <row r="1986" spans="3:5">
      <c r="C1986" s="142" t="s">
        <v>1911</v>
      </c>
      <c r="D1986" s="143">
        <v>56720062</v>
      </c>
      <c r="E1986" s="143">
        <v>0</v>
      </c>
    </row>
    <row r="1987" spans="3:5">
      <c r="C1987" s="142" t="s">
        <v>2628</v>
      </c>
      <c r="D1987" s="143">
        <v>5525987</v>
      </c>
      <c r="E1987" s="143">
        <v>0</v>
      </c>
    </row>
    <row r="1988" spans="3:5">
      <c r="C1988" s="142" t="s">
        <v>2189</v>
      </c>
      <c r="D1988" s="143">
        <v>5525987</v>
      </c>
      <c r="E1988" s="143">
        <v>0</v>
      </c>
    </row>
    <row r="1989" spans="3:5">
      <c r="C1989" s="142" t="s">
        <v>400</v>
      </c>
      <c r="D1989" s="143">
        <v>40942547</v>
      </c>
      <c r="E1989" s="143">
        <v>11552511.220000001</v>
      </c>
    </row>
    <row r="1990" spans="3:5">
      <c r="C1990" s="142" t="s">
        <v>608</v>
      </c>
      <c r="D1990" s="143">
        <v>40942547</v>
      </c>
      <c r="E1990" s="143">
        <v>11552511.220000001</v>
      </c>
    </row>
    <row r="1991" spans="3:5">
      <c r="C1991" s="142" t="s">
        <v>1272</v>
      </c>
      <c r="D1991" s="143">
        <v>6669416</v>
      </c>
      <c r="E1991" s="143">
        <v>0</v>
      </c>
    </row>
    <row r="1992" spans="3:5">
      <c r="C1992" s="142" t="s">
        <v>1273</v>
      </c>
      <c r="D1992" s="143">
        <v>6669416</v>
      </c>
      <c r="E1992" s="143">
        <v>0</v>
      </c>
    </row>
    <row r="1993" spans="3:5">
      <c r="C1993" s="142" t="s">
        <v>3031</v>
      </c>
      <c r="D1993" s="143">
        <v>30000000</v>
      </c>
      <c r="E1993" s="143">
        <v>0</v>
      </c>
    </row>
    <row r="1994" spans="3:5">
      <c r="C1994" s="142" t="s">
        <v>2810</v>
      </c>
      <c r="D1994" s="143">
        <v>30000000</v>
      </c>
      <c r="E1994" s="143">
        <v>0</v>
      </c>
    </row>
    <row r="1995" spans="3:5">
      <c r="C1995" s="142" t="s">
        <v>401</v>
      </c>
      <c r="D1995" s="143">
        <v>103374369</v>
      </c>
      <c r="E1995" s="143">
        <v>0</v>
      </c>
    </row>
    <row r="1996" spans="3:5">
      <c r="C1996" s="142" t="s">
        <v>609</v>
      </c>
      <c r="D1996" s="143">
        <v>103374369</v>
      </c>
      <c r="E1996" s="143">
        <v>0</v>
      </c>
    </row>
    <row r="1997" spans="3:5">
      <c r="C1997" s="142" t="s">
        <v>2627</v>
      </c>
      <c r="D1997" s="143">
        <v>13511580</v>
      </c>
      <c r="E1997" s="143">
        <v>0</v>
      </c>
    </row>
    <row r="1998" spans="3:5">
      <c r="C1998" s="142" t="s">
        <v>1274</v>
      </c>
      <c r="D1998" s="143">
        <v>13511580</v>
      </c>
      <c r="E1998" s="143">
        <v>0</v>
      </c>
    </row>
    <row r="1999" spans="3:5">
      <c r="C1999" s="142" t="s">
        <v>402</v>
      </c>
      <c r="D1999" s="143">
        <v>538658</v>
      </c>
      <c r="E1999" s="143">
        <v>0</v>
      </c>
    </row>
    <row r="2000" spans="3:5">
      <c r="C2000" s="142" t="s">
        <v>610</v>
      </c>
      <c r="D2000" s="143">
        <v>538658</v>
      </c>
      <c r="E2000" s="143">
        <v>0</v>
      </c>
    </row>
    <row r="2001" spans="3:5">
      <c r="C2001" s="142" t="s">
        <v>403</v>
      </c>
      <c r="D2001" s="143">
        <v>67056947</v>
      </c>
      <c r="E2001" s="143">
        <v>0</v>
      </c>
    </row>
    <row r="2002" spans="3:5">
      <c r="C2002" s="142" t="s">
        <v>611</v>
      </c>
      <c r="D2002" s="143">
        <v>67056947</v>
      </c>
      <c r="E2002" s="143">
        <v>0</v>
      </c>
    </row>
    <row r="2003" spans="3:5">
      <c r="C2003" s="142" t="s">
        <v>1912</v>
      </c>
      <c r="D2003" s="143">
        <v>155656045</v>
      </c>
      <c r="E2003" s="143">
        <v>20401008.059999999</v>
      </c>
    </row>
    <row r="2004" spans="3:5">
      <c r="C2004" s="142" t="s">
        <v>1913</v>
      </c>
      <c r="D2004" s="143">
        <v>155656045</v>
      </c>
      <c r="E2004" s="143">
        <v>20401008.059999999</v>
      </c>
    </row>
    <row r="2005" spans="3:5">
      <c r="C2005" s="142" t="s">
        <v>404</v>
      </c>
      <c r="D2005" s="143">
        <v>8000000</v>
      </c>
      <c r="E2005" s="143">
        <v>0</v>
      </c>
    </row>
    <row r="2006" spans="3:5">
      <c r="C2006" s="142" t="s">
        <v>612</v>
      </c>
      <c r="D2006" s="143">
        <v>8000000</v>
      </c>
      <c r="E2006" s="143">
        <v>0</v>
      </c>
    </row>
    <row r="2007" spans="3:5">
      <c r="C2007" s="142" t="s">
        <v>405</v>
      </c>
      <c r="D2007" s="143">
        <v>230794055</v>
      </c>
      <c r="E2007" s="143">
        <v>3986964</v>
      </c>
    </row>
    <row r="2008" spans="3:5">
      <c r="C2008" s="142" t="s">
        <v>613</v>
      </c>
      <c r="D2008" s="143">
        <v>230794055</v>
      </c>
      <c r="E2008" s="143">
        <v>3986964</v>
      </c>
    </row>
    <row r="2009" spans="3:5">
      <c r="C2009" s="142" t="s">
        <v>785</v>
      </c>
      <c r="D2009" s="143">
        <v>103935146</v>
      </c>
      <c r="E2009" s="143">
        <v>17706675.899999999</v>
      </c>
    </row>
    <row r="2010" spans="3:5">
      <c r="C2010" s="142" t="s">
        <v>786</v>
      </c>
      <c r="D2010" s="143">
        <v>103935146</v>
      </c>
      <c r="E2010" s="143">
        <v>17706675.899999999</v>
      </c>
    </row>
    <row r="2011" spans="3:5">
      <c r="C2011" s="142" t="s">
        <v>2190</v>
      </c>
      <c r="D2011" s="143">
        <v>135000000</v>
      </c>
      <c r="E2011" s="143">
        <v>6355302.8700000001</v>
      </c>
    </row>
    <row r="2012" spans="3:5">
      <c r="C2012" s="142" t="s">
        <v>613</v>
      </c>
      <c r="D2012" s="143">
        <v>135000000</v>
      </c>
      <c r="E2012" s="143">
        <v>6355302.8700000001</v>
      </c>
    </row>
    <row r="2013" spans="3:5">
      <c r="C2013" s="142" t="s">
        <v>2384</v>
      </c>
      <c r="D2013" s="143">
        <v>40000000</v>
      </c>
      <c r="E2013" s="143">
        <v>0</v>
      </c>
    </row>
    <row r="2014" spans="3:5">
      <c r="C2014" s="142" t="s">
        <v>2383</v>
      </c>
      <c r="D2014" s="143">
        <v>40000000</v>
      </c>
      <c r="E2014" s="143">
        <v>0</v>
      </c>
    </row>
    <row r="2015" spans="3:5">
      <c r="C2015" s="144" t="s">
        <v>253</v>
      </c>
      <c r="D2015" s="145">
        <v>67749732</v>
      </c>
      <c r="E2015" s="145">
        <v>13616698.5</v>
      </c>
    </row>
    <row r="2016" spans="3:5">
      <c r="C2016" s="142" t="s">
        <v>995</v>
      </c>
      <c r="D2016" s="143">
        <v>57208005</v>
      </c>
      <c r="E2016" s="143">
        <v>13616698.5</v>
      </c>
    </row>
    <row r="2017" spans="3:5">
      <c r="C2017" s="142" t="s">
        <v>996</v>
      </c>
      <c r="D2017" s="143">
        <v>57208005</v>
      </c>
      <c r="E2017" s="143">
        <v>13616698.5</v>
      </c>
    </row>
    <row r="2018" spans="3:5">
      <c r="C2018" s="142" t="s">
        <v>2183</v>
      </c>
      <c r="D2018" s="143">
        <v>3555960</v>
      </c>
      <c r="E2018" s="143">
        <v>0</v>
      </c>
    </row>
    <row r="2019" spans="3:5">
      <c r="C2019" s="142" t="s">
        <v>2184</v>
      </c>
      <c r="D2019" s="143">
        <v>3555960</v>
      </c>
      <c r="E2019" s="143">
        <v>0</v>
      </c>
    </row>
    <row r="2020" spans="3:5">
      <c r="C2020" s="142" t="s">
        <v>2626</v>
      </c>
      <c r="D2020" s="143">
        <v>6985767</v>
      </c>
      <c r="E2020" s="143">
        <v>0</v>
      </c>
    </row>
    <row r="2021" spans="3:5">
      <c r="C2021" s="142" t="s">
        <v>1813</v>
      </c>
      <c r="D2021" s="143">
        <v>6985767</v>
      </c>
      <c r="E2021" s="143">
        <v>0</v>
      </c>
    </row>
    <row r="2022" spans="3:5">
      <c r="C2022" s="144" t="s">
        <v>254</v>
      </c>
      <c r="D2022" s="145">
        <v>274301203</v>
      </c>
      <c r="E2022" s="145">
        <v>0</v>
      </c>
    </row>
    <row r="2023" spans="3:5">
      <c r="C2023" s="142" t="s">
        <v>398</v>
      </c>
      <c r="D2023" s="143">
        <v>274301203</v>
      </c>
      <c r="E2023" s="143">
        <v>0</v>
      </c>
    </row>
    <row r="2024" spans="3:5">
      <c r="C2024" s="142" t="s">
        <v>606</v>
      </c>
      <c r="D2024" s="143">
        <v>274301203</v>
      </c>
      <c r="E2024" s="143">
        <v>0</v>
      </c>
    </row>
    <row r="2025" spans="3:5">
      <c r="C2025" s="142" t="s">
        <v>406</v>
      </c>
      <c r="D2025" s="143">
        <v>4088437272</v>
      </c>
      <c r="E2025" s="143">
        <v>98380064.860000014</v>
      </c>
    </row>
    <row r="2026" spans="3:5">
      <c r="C2026" s="144" t="s">
        <v>251</v>
      </c>
      <c r="D2026" s="145">
        <v>691977336</v>
      </c>
      <c r="E2026" s="145">
        <v>30204244.300000001</v>
      </c>
    </row>
    <row r="2027" spans="3:5">
      <c r="C2027" s="142" t="s">
        <v>2463</v>
      </c>
      <c r="D2027" s="143">
        <v>34603615</v>
      </c>
      <c r="E2027" s="143">
        <v>0</v>
      </c>
    </row>
    <row r="2028" spans="3:5">
      <c r="C2028" s="142" t="s">
        <v>2462</v>
      </c>
      <c r="D2028" s="143">
        <v>34603615</v>
      </c>
      <c r="E2028" s="143">
        <v>0</v>
      </c>
    </row>
    <row r="2029" spans="3:5">
      <c r="C2029" s="142" t="s">
        <v>3032</v>
      </c>
      <c r="D2029" s="143">
        <v>21000000</v>
      </c>
      <c r="E2029" s="143">
        <v>0</v>
      </c>
    </row>
    <row r="2030" spans="3:5">
      <c r="C2030" s="142" t="s">
        <v>3033</v>
      </c>
      <c r="D2030" s="143">
        <v>21000000</v>
      </c>
      <c r="E2030" s="143">
        <v>0</v>
      </c>
    </row>
    <row r="2031" spans="3:5">
      <c r="C2031" s="142" t="s">
        <v>2906</v>
      </c>
      <c r="D2031" s="143">
        <v>73507758</v>
      </c>
      <c r="E2031" s="143">
        <v>0</v>
      </c>
    </row>
    <row r="2032" spans="3:5">
      <c r="C2032" s="142" t="s">
        <v>2907</v>
      </c>
      <c r="D2032" s="143">
        <v>73507758</v>
      </c>
      <c r="E2032" s="143">
        <v>0</v>
      </c>
    </row>
    <row r="2033" spans="3:5">
      <c r="C2033" s="142" t="s">
        <v>407</v>
      </c>
      <c r="D2033" s="143">
        <v>84027878</v>
      </c>
      <c r="E2033" s="143">
        <v>0</v>
      </c>
    </row>
    <row r="2034" spans="3:5">
      <c r="C2034" s="142" t="s">
        <v>614</v>
      </c>
      <c r="D2034" s="143">
        <v>84027878</v>
      </c>
      <c r="E2034" s="143">
        <v>0</v>
      </c>
    </row>
    <row r="2035" spans="3:5">
      <c r="C2035" s="142" t="s">
        <v>3034</v>
      </c>
      <c r="D2035" s="143">
        <v>51610779</v>
      </c>
      <c r="E2035" s="143">
        <v>0</v>
      </c>
    </row>
    <row r="2036" spans="3:5">
      <c r="C2036" s="142" t="s">
        <v>3035</v>
      </c>
      <c r="D2036" s="143">
        <v>51610779</v>
      </c>
      <c r="E2036" s="143">
        <v>0</v>
      </c>
    </row>
    <row r="2037" spans="3:5">
      <c r="C2037" s="142" t="s">
        <v>3036</v>
      </c>
      <c r="D2037" s="143">
        <v>2542220</v>
      </c>
      <c r="E2037" s="143">
        <v>0</v>
      </c>
    </row>
    <row r="2038" spans="3:5">
      <c r="C2038" s="142" t="s">
        <v>1682</v>
      </c>
      <c r="D2038" s="143">
        <v>2542220</v>
      </c>
      <c r="E2038" s="143">
        <v>0</v>
      </c>
    </row>
    <row r="2039" spans="3:5">
      <c r="C2039" s="142" t="s">
        <v>1683</v>
      </c>
      <c r="D2039" s="143">
        <v>2542220</v>
      </c>
      <c r="E2039" s="143">
        <v>0</v>
      </c>
    </row>
    <row r="2040" spans="3:5">
      <c r="C2040" s="142" t="s">
        <v>1684</v>
      </c>
      <c r="D2040" s="143">
        <v>2542220</v>
      </c>
      <c r="E2040" s="143">
        <v>0</v>
      </c>
    </row>
    <row r="2041" spans="3:5">
      <c r="C2041" s="142" t="s">
        <v>1685</v>
      </c>
      <c r="D2041" s="143">
        <v>2523769</v>
      </c>
      <c r="E2041" s="143">
        <v>0</v>
      </c>
    </row>
    <row r="2042" spans="3:5">
      <c r="C2042" s="142" t="s">
        <v>1686</v>
      </c>
      <c r="D2042" s="143">
        <v>2523769</v>
      </c>
      <c r="E2042" s="143">
        <v>0</v>
      </c>
    </row>
    <row r="2043" spans="3:5">
      <c r="C2043" s="142" t="s">
        <v>1687</v>
      </c>
      <c r="D2043" s="143">
        <v>6071992</v>
      </c>
      <c r="E2043" s="143">
        <v>0</v>
      </c>
    </row>
    <row r="2044" spans="3:5">
      <c r="C2044" s="142" t="s">
        <v>1688</v>
      </c>
      <c r="D2044" s="143">
        <v>6071992</v>
      </c>
      <c r="E2044" s="143">
        <v>0</v>
      </c>
    </row>
    <row r="2045" spans="3:5">
      <c r="C2045" s="142" t="s">
        <v>1689</v>
      </c>
      <c r="D2045" s="143">
        <v>3689328</v>
      </c>
      <c r="E2045" s="143">
        <v>0</v>
      </c>
    </row>
    <row r="2046" spans="3:5">
      <c r="C2046" s="142" t="s">
        <v>1690</v>
      </c>
      <c r="D2046" s="143">
        <v>3689328</v>
      </c>
      <c r="E2046" s="143">
        <v>0</v>
      </c>
    </row>
    <row r="2047" spans="3:5">
      <c r="C2047" s="142" t="s">
        <v>1691</v>
      </c>
      <c r="D2047" s="143">
        <v>3689328</v>
      </c>
      <c r="E2047" s="143">
        <v>0</v>
      </c>
    </row>
    <row r="2048" spans="3:5">
      <c r="C2048" s="142" t="s">
        <v>1692</v>
      </c>
      <c r="D2048" s="143">
        <v>3689328</v>
      </c>
      <c r="E2048" s="143">
        <v>0</v>
      </c>
    </row>
    <row r="2049" spans="3:5">
      <c r="C2049" s="142" t="s">
        <v>1693</v>
      </c>
      <c r="D2049" s="143">
        <v>3689328</v>
      </c>
      <c r="E2049" s="143">
        <v>0</v>
      </c>
    </row>
    <row r="2050" spans="3:5">
      <c r="C2050" s="142" t="s">
        <v>1694</v>
      </c>
      <c r="D2050" s="143">
        <v>3689328</v>
      </c>
      <c r="E2050" s="143">
        <v>0</v>
      </c>
    </row>
    <row r="2051" spans="3:5">
      <c r="C2051" s="142" t="s">
        <v>1695</v>
      </c>
      <c r="D2051" s="143">
        <v>2523767</v>
      </c>
      <c r="E2051" s="143">
        <v>0</v>
      </c>
    </row>
    <row r="2052" spans="3:5">
      <c r="C2052" s="142" t="s">
        <v>1696</v>
      </c>
      <c r="D2052" s="143">
        <v>2523767</v>
      </c>
      <c r="E2052" s="143">
        <v>0</v>
      </c>
    </row>
    <row r="2053" spans="3:5">
      <c r="C2053" s="142" t="s">
        <v>1697</v>
      </c>
      <c r="D2053" s="143">
        <v>3689328</v>
      </c>
      <c r="E2053" s="143">
        <v>0</v>
      </c>
    </row>
    <row r="2054" spans="3:5">
      <c r="C2054" s="142" t="s">
        <v>1698</v>
      </c>
      <c r="D2054" s="143">
        <v>3689328</v>
      </c>
      <c r="E2054" s="143">
        <v>0</v>
      </c>
    </row>
    <row r="2055" spans="3:5">
      <c r="C2055" s="142" t="s">
        <v>1699</v>
      </c>
      <c r="D2055" s="143">
        <v>3689328</v>
      </c>
      <c r="E2055" s="143">
        <v>0</v>
      </c>
    </row>
    <row r="2056" spans="3:5">
      <c r="C2056" s="142" t="s">
        <v>1700</v>
      </c>
      <c r="D2056" s="143">
        <v>3689328</v>
      </c>
      <c r="E2056" s="143">
        <v>0</v>
      </c>
    </row>
    <row r="2057" spans="3:5">
      <c r="C2057" s="142" t="s">
        <v>1701</v>
      </c>
      <c r="D2057" s="143">
        <v>3689328</v>
      </c>
      <c r="E2057" s="143">
        <v>0</v>
      </c>
    </row>
    <row r="2058" spans="3:5">
      <c r="C2058" s="142" t="s">
        <v>1702</v>
      </c>
      <c r="D2058" s="143">
        <v>3689328</v>
      </c>
      <c r="E2058" s="143">
        <v>0</v>
      </c>
    </row>
    <row r="2059" spans="3:5">
      <c r="C2059" s="142" t="s">
        <v>1703</v>
      </c>
      <c r="D2059" s="143">
        <v>1407491</v>
      </c>
      <c r="E2059" s="143">
        <v>0</v>
      </c>
    </row>
    <row r="2060" spans="3:5">
      <c r="C2060" s="142" t="s">
        <v>1704</v>
      </c>
      <c r="D2060" s="143">
        <v>1407491</v>
      </c>
      <c r="E2060" s="143">
        <v>0</v>
      </c>
    </row>
    <row r="2061" spans="3:5">
      <c r="C2061" s="142" t="s">
        <v>1705</v>
      </c>
      <c r="D2061" s="143">
        <v>2113557</v>
      </c>
      <c r="E2061" s="143">
        <v>0</v>
      </c>
    </row>
    <row r="2062" spans="3:5">
      <c r="C2062" s="142" t="s">
        <v>1706</v>
      </c>
      <c r="D2062" s="143">
        <v>2113557</v>
      </c>
      <c r="E2062" s="143">
        <v>0</v>
      </c>
    </row>
    <row r="2063" spans="3:5">
      <c r="C2063" s="142" t="s">
        <v>1707</v>
      </c>
      <c r="D2063" s="143">
        <v>5103177</v>
      </c>
      <c r="E2063" s="143">
        <v>0</v>
      </c>
    </row>
    <row r="2064" spans="3:5">
      <c r="C2064" s="142" t="s">
        <v>1708</v>
      </c>
      <c r="D2064" s="143">
        <v>5103177</v>
      </c>
      <c r="E2064" s="143">
        <v>0</v>
      </c>
    </row>
    <row r="2065" spans="3:5">
      <c r="C2065" s="142" t="s">
        <v>1709</v>
      </c>
      <c r="D2065" s="143">
        <v>6071992</v>
      </c>
      <c r="E2065" s="143">
        <v>0</v>
      </c>
    </row>
    <row r="2066" spans="3:5">
      <c r="C2066" s="142" t="s">
        <v>1710</v>
      </c>
      <c r="D2066" s="143">
        <v>6071992</v>
      </c>
      <c r="E2066" s="143">
        <v>0</v>
      </c>
    </row>
    <row r="2067" spans="3:5">
      <c r="C2067" s="142" t="s">
        <v>1711</v>
      </c>
      <c r="D2067" s="143">
        <v>3609752</v>
      </c>
      <c r="E2067" s="143">
        <v>0</v>
      </c>
    </row>
    <row r="2068" spans="3:5">
      <c r="C2068" s="142" t="s">
        <v>1712</v>
      </c>
      <c r="D2068" s="143">
        <v>3609752</v>
      </c>
      <c r="E2068" s="143">
        <v>0</v>
      </c>
    </row>
    <row r="2069" spans="3:5">
      <c r="C2069" s="142" t="s">
        <v>2625</v>
      </c>
      <c r="D2069" s="143">
        <v>3689328</v>
      </c>
      <c r="E2069" s="143">
        <v>0</v>
      </c>
    </row>
    <row r="2070" spans="3:5">
      <c r="C2070" s="142" t="s">
        <v>1713</v>
      </c>
      <c r="D2070" s="143">
        <v>3689328</v>
      </c>
      <c r="E2070" s="143">
        <v>0</v>
      </c>
    </row>
    <row r="2071" spans="3:5">
      <c r="C2071" s="142" t="s">
        <v>2020</v>
      </c>
      <c r="D2071" s="143">
        <v>59238928</v>
      </c>
      <c r="E2071" s="143">
        <v>0</v>
      </c>
    </row>
    <row r="2072" spans="3:5">
      <c r="C2072" s="142" t="s">
        <v>2021</v>
      </c>
      <c r="D2072" s="143">
        <v>59238928</v>
      </c>
      <c r="E2072" s="143">
        <v>0</v>
      </c>
    </row>
    <row r="2073" spans="3:5">
      <c r="C2073" s="142" t="s">
        <v>2191</v>
      </c>
      <c r="D2073" s="143">
        <v>92860473</v>
      </c>
      <c r="E2073" s="143">
        <v>0</v>
      </c>
    </row>
    <row r="2074" spans="3:5">
      <c r="C2074" s="142" t="s">
        <v>2192</v>
      </c>
      <c r="D2074" s="143">
        <v>92860473</v>
      </c>
      <c r="E2074" s="143">
        <v>0</v>
      </c>
    </row>
    <row r="2075" spans="3:5">
      <c r="C2075" s="142" t="s">
        <v>1714</v>
      </c>
      <c r="D2075" s="143">
        <v>3689328</v>
      </c>
      <c r="E2075" s="143">
        <v>0</v>
      </c>
    </row>
    <row r="2076" spans="3:5">
      <c r="C2076" s="142" t="s">
        <v>1715</v>
      </c>
      <c r="D2076" s="143">
        <v>3689328</v>
      </c>
      <c r="E2076" s="143">
        <v>0</v>
      </c>
    </row>
    <row r="2077" spans="3:5">
      <c r="C2077" s="142" t="s">
        <v>1716</v>
      </c>
      <c r="D2077" s="143">
        <v>6071992</v>
      </c>
      <c r="E2077" s="143">
        <v>0</v>
      </c>
    </row>
    <row r="2078" spans="3:5">
      <c r="C2078" s="142" t="s">
        <v>1717</v>
      </c>
      <c r="D2078" s="143">
        <v>6071992</v>
      </c>
      <c r="E2078" s="143">
        <v>0</v>
      </c>
    </row>
    <row r="2079" spans="3:5">
      <c r="C2079" s="142" t="s">
        <v>1914</v>
      </c>
      <c r="D2079" s="143">
        <v>57592521</v>
      </c>
      <c r="E2079" s="143">
        <v>0</v>
      </c>
    </row>
    <row r="2080" spans="3:5">
      <c r="C2080" s="142" t="s">
        <v>1915</v>
      </c>
      <c r="D2080" s="143">
        <v>57592521</v>
      </c>
      <c r="E2080" s="143">
        <v>0</v>
      </c>
    </row>
    <row r="2081" spans="3:5">
      <c r="C2081" s="142" t="s">
        <v>2193</v>
      </c>
      <c r="D2081" s="143">
        <v>10000000</v>
      </c>
      <c r="E2081" s="143">
        <v>0</v>
      </c>
    </row>
    <row r="2082" spans="3:5">
      <c r="C2082" s="142" t="s">
        <v>2194</v>
      </c>
      <c r="D2082" s="143">
        <v>10000000</v>
      </c>
      <c r="E2082" s="143">
        <v>0</v>
      </c>
    </row>
    <row r="2083" spans="3:5">
      <c r="C2083" s="142" t="s">
        <v>787</v>
      </c>
      <c r="D2083" s="143">
        <v>137438831</v>
      </c>
      <c r="E2083" s="143">
        <v>30204244.300000001</v>
      </c>
    </row>
    <row r="2084" spans="3:5">
      <c r="C2084" s="142" t="s">
        <v>788</v>
      </c>
      <c r="D2084" s="143">
        <v>137438831</v>
      </c>
      <c r="E2084" s="143">
        <v>30204244.300000001</v>
      </c>
    </row>
    <row r="2085" spans="3:5">
      <c r="C2085" s="144" t="s">
        <v>253</v>
      </c>
      <c r="D2085" s="145">
        <v>240959936</v>
      </c>
      <c r="E2085" s="145">
        <v>50503325.159999996</v>
      </c>
    </row>
    <row r="2086" spans="3:5">
      <c r="C2086" s="142" t="s">
        <v>2901</v>
      </c>
      <c r="D2086" s="143">
        <v>207951833</v>
      </c>
      <c r="E2086" s="143">
        <v>22147719.149999999</v>
      </c>
    </row>
    <row r="2087" spans="3:5">
      <c r="C2087" s="142" t="s">
        <v>2900</v>
      </c>
      <c r="D2087" s="143">
        <v>207951833</v>
      </c>
      <c r="E2087" s="143">
        <v>22147719.149999999</v>
      </c>
    </row>
    <row r="2088" spans="3:5">
      <c r="C2088" s="142" t="s">
        <v>3037</v>
      </c>
      <c r="D2088" s="143">
        <v>33008103</v>
      </c>
      <c r="E2088" s="143">
        <v>28355606.010000002</v>
      </c>
    </row>
    <row r="2089" spans="3:5">
      <c r="C2089" s="142" t="s">
        <v>3038</v>
      </c>
      <c r="D2089" s="143">
        <v>33008103</v>
      </c>
      <c r="E2089" s="143">
        <v>28355606.010000002</v>
      </c>
    </row>
    <row r="2090" spans="3:5">
      <c r="C2090" s="144" t="s">
        <v>254</v>
      </c>
      <c r="D2090" s="145">
        <v>3155500000</v>
      </c>
      <c r="E2090" s="145">
        <v>17672495.399999999</v>
      </c>
    </row>
    <row r="2091" spans="3:5">
      <c r="C2091" s="142" t="s">
        <v>460</v>
      </c>
      <c r="D2091" s="143">
        <v>3155500000</v>
      </c>
      <c r="E2091" s="143">
        <v>17672495.399999999</v>
      </c>
    </row>
    <row r="2092" spans="3:5">
      <c r="C2092" s="142" t="s">
        <v>677</v>
      </c>
      <c r="D2092" s="143">
        <v>3155500000</v>
      </c>
      <c r="E2092" s="143">
        <v>17672495.399999999</v>
      </c>
    </row>
    <row r="2093" spans="3:5">
      <c r="C2093" s="142" t="s">
        <v>264</v>
      </c>
      <c r="D2093" s="143">
        <v>3391840772</v>
      </c>
      <c r="E2093" s="143">
        <v>69049074.810000002</v>
      </c>
    </row>
    <row r="2094" spans="3:5">
      <c r="C2094" s="144" t="s">
        <v>251</v>
      </c>
      <c r="D2094" s="145">
        <v>3044735772</v>
      </c>
      <c r="E2094" s="145">
        <v>69049074.810000002</v>
      </c>
    </row>
    <row r="2095" spans="3:5">
      <c r="C2095" s="142" t="s">
        <v>2022</v>
      </c>
      <c r="D2095" s="143">
        <v>100001</v>
      </c>
      <c r="E2095" s="143">
        <v>0</v>
      </c>
    </row>
    <row r="2096" spans="3:5">
      <c r="C2096" s="142" t="s">
        <v>2023</v>
      </c>
      <c r="D2096" s="143">
        <v>100001</v>
      </c>
      <c r="E2096" s="143">
        <v>0</v>
      </c>
    </row>
    <row r="2097" spans="3:5">
      <c r="C2097" s="142" t="s">
        <v>2601</v>
      </c>
      <c r="D2097" s="143">
        <v>887087444</v>
      </c>
      <c r="E2097" s="143">
        <v>0</v>
      </c>
    </row>
    <row r="2098" spans="3:5">
      <c r="C2098" s="142" t="s">
        <v>615</v>
      </c>
      <c r="D2098" s="143">
        <v>887087444</v>
      </c>
      <c r="E2098" s="143">
        <v>0</v>
      </c>
    </row>
    <row r="2099" spans="3:5">
      <c r="C2099" s="142" t="s">
        <v>3039</v>
      </c>
      <c r="D2099" s="143">
        <v>130146458</v>
      </c>
      <c r="E2099" s="143">
        <v>0</v>
      </c>
    </row>
    <row r="2100" spans="3:5">
      <c r="C2100" s="142" t="s">
        <v>3040</v>
      </c>
      <c r="D2100" s="143">
        <v>130146458</v>
      </c>
      <c r="E2100" s="143">
        <v>0</v>
      </c>
    </row>
    <row r="2101" spans="3:5">
      <c r="C2101" s="142" t="s">
        <v>2347</v>
      </c>
      <c r="D2101" s="143">
        <v>11196288</v>
      </c>
      <c r="E2101" s="143">
        <v>0</v>
      </c>
    </row>
    <row r="2102" spans="3:5">
      <c r="C2102" s="142" t="s">
        <v>2346</v>
      </c>
      <c r="D2102" s="143">
        <v>11196288</v>
      </c>
      <c r="E2102" s="143">
        <v>0</v>
      </c>
    </row>
    <row r="2103" spans="3:5">
      <c r="C2103" s="142" t="s">
        <v>3041</v>
      </c>
      <c r="D2103" s="143">
        <v>16077858</v>
      </c>
      <c r="E2103" s="143">
        <v>0</v>
      </c>
    </row>
    <row r="2104" spans="3:5">
      <c r="C2104" s="142" t="s">
        <v>3042</v>
      </c>
      <c r="D2104" s="143">
        <v>16077858</v>
      </c>
      <c r="E2104" s="143">
        <v>0</v>
      </c>
    </row>
    <row r="2105" spans="3:5">
      <c r="C2105" s="142" t="s">
        <v>2624</v>
      </c>
      <c r="D2105" s="143">
        <v>3492752</v>
      </c>
      <c r="E2105" s="143">
        <v>0</v>
      </c>
    </row>
    <row r="2106" spans="3:5">
      <c r="C2106" s="142" t="s">
        <v>2345</v>
      </c>
      <c r="D2106" s="143">
        <v>3492752</v>
      </c>
      <c r="E2106" s="143">
        <v>0</v>
      </c>
    </row>
    <row r="2107" spans="3:5">
      <c r="C2107" s="142" t="s">
        <v>408</v>
      </c>
      <c r="D2107" s="143">
        <v>3835091</v>
      </c>
      <c r="E2107" s="143">
        <v>3402857.55</v>
      </c>
    </row>
    <row r="2108" spans="3:5">
      <c r="C2108" s="142" t="s">
        <v>616</v>
      </c>
      <c r="D2108" s="143">
        <v>3835091</v>
      </c>
      <c r="E2108" s="143">
        <v>3402857.55</v>
      </c>
    </row>
    <row r="2109" spans="3:5">
      <c r="C2109" s="142" t="s">
        <v>409</v>
      </c>
      <c r="D2109" s="143">
        <v>2783204</v>
      </c>
      <c r="E2109" s="143">
        <v>2633104</v>
      </c>
    </row>
    <row r="2110" spans="3:5">
      <c r="C2110" s="142" t="s">
        <v>617</v>
      </c>
      <c r="D2110" s="143">
        <v>2783204</v>
      </c>
      <c r="E2110" s="143">
        <v>2633104</v>
      </c>
    </row>
    <row r="2111" spans="3:5">
      <c r="C2111" s="142" t="s">
        <v>410</v>
      </c>
      <c r="D2111" s="143">
        <v>1521692</v>
      </c>
      <c r="E2111" s="143">
        <v>0</v>
      </c>
    </row>
    <row r="2112" spans="3:5">
      <c r="C2112" s="142" t="s">
        <v>618</v>
      </c>
      <c r="D2112" s="143">
        <v>1521692</v>
      </c>
      <c r="E2112" s="143">
        <v>0</v>
      </c>
    </row>
    <row r="2113" spans="3:5">
      <c r="C2113" s="142" t="s">
        <v>2623</v>
      </c>
      <c r="D2113" s="143">
        <v>10000000</v>
      </c>
      <c r="E2113" s="143">
        <v>8593594.4900000002</v>
      </c>
    </row>
    <row r="2114" spans="3:5">
      <c r="C2114" s="142" t="s">
        <v>619</v>
      </c>
      <c r="D2114" s="143">
        <v>10000000</v>
      </c>
      <c r="E2114" s="143">
        <v>8593594.4900000002</v>
      </c>
    </row>
    <row r="2115" spans="3:5">
      <c r="C2115" s="142" t="s">
        <v>411</v>
      </c>
      <c r="D2115" s="143">
        <v>75000000</v>
      </c>
      <c r="E2115" s="143">
        <v>7404149.5899999999</v>
      </c>
    </row>
    <row r="2116" spans="3:5">
      <c r="C2116" s="142" t="s">
        <v>620</v>
      </c>
      <c r="D2116" s="143">
        <v>75000000</v>
      </c>
      <c r="E2116" s="143">
        <v>7404149.5899999999</v>
      </c>
    </row>
    <row r="2117" spans="3:5">
      <c r="C2117" s="142" t="s">
        <v>2435</v>
      </c>
      <c r="D2117" s="143">
        <v>131058</v>
      </c>
      <c r="E2117" s="143">
        <v>0</v>
      </c>
    </row>
    <row r="2118" spans="3:5">
      <c r="C2118" s="142" t="s">
        <v>2434</v>
      </c>
      <c r="D2118" s="143">
        <v>131058</v>
      </c>
      <c r="E2118" s="143">
        <v>0</v>
      </c>
    </row>
    <row r="2119" spans="3:5">
      <c r="C2119" s="142" t="s">
        <v>1916</v>
      </c>
      <c r="D2119" s="143">
        <v>50250419</v>
      </c>
      <c r="E2119" s="143">
        <v>0</v>
      </c>
    </row>
    <row r="2120" spans="3:5">
      <c r="C2120" s="142" t="s">
        <v>1917</v>
      </c>
      <c r="D2120" s="143">
        <v>50250419</v>
      </c>
      <c r="E2120" s="143">
        <v>0</v>
      </c>
    </row>
    <row r="2121" spans="3:5">
      <c r="C2121" s="142" t="s">
        <v>1918</v>
      </c>
      <c r="D2121" s="143">
        <v>45904305</v>
      </c>
      <c r="E2121" s="143">
        <v>0</v>
      </c>
    </row>
    <row r="2122" spans="3:5">
      <c r="C2122" s="142" t="s">
        <v>1919</v>
      </c>
      <c r="D2122" s="143">
        <v>45904305</v>
      </c>
      <c r="E2122" s="143">
        <v>0</v>
      </c>
    </row>
    <row r="2123" spans="3:5">
      <c r="C2123" s="142" t="s">
        <v>1920</v>
      </c>
      <c r="D2123" s="143">
        <v>70496679</v>
      </c>
      <c r="E2123" s="143">
        <v>17253289.989999998</v>
      </c>
    </row>
    <row r="2124" spans="3:5">
      <c r="C2124" s="142" t="s">
        <v>1921</v>
      </c>
      <c r="D2124" s="143">
        <v>58496679</v>
      </c>
      <c r="E2124" s="143">
        <v>17253289.989999998</v>
      </c>
    </row>
    <row r="2125" spans="3:5">
      <c r="C2125" s="142" t="s">
        <v>2461</v>
      </c>
      <c r="D2125" s="143">
        <v>12000000</v>
      </c>
      <c r="E2125" s="143">
        <v>0</v>
      </c>
    </row>
    <row r="2126" spans="3:5">
      <c r="C2126" s="142" t="s">
        <v>2382</v>
      </c>
      <c r="D2126" s="143">
        <v>9261623</v>
      </c>
      <c r="E2126" s="143">
        <v>0</v>
      </c>
    </row>
    <row r="2127" spans="3:5">
      <c r="C2127" s="142" t="s">
        <v>2381</v>
      </c>
      <c r="D2127" s="143">
        <v>9261623</v>
      </c>
      <c r="E2127" s="143">
        <v>0</v>
      </c>
    </row>
    <row r="2128" spans="3:5">
      <c r="C2128" s="142" t="s">
        <v>2622</v>
      </c>
      <c r="D2128" s="143">
        <v>92033458</v>
      </c>
      <c r="E2128" s="143">
        <v>0</v>
      </c>
    </row>
    <row r="2129" spans="3:5">
      <c r="C2129" s="142" t="s">
        <v>2024</v>
      </c>
      <c r="D2129" s="143">
        <v>92033458</v>
      </c>
      <c r="E2129" s="143">
        <v>0</v>
      </c>
    </row>
    <row r="2130" spans="3:5">
      <c r="C2130" s="142" t="s">
        <v>2621</v>
      </c>
      <c r="D2130" s="143">
        <v>811151</v>
      </c>
      <c r="E2130" s="143">
        <v>0</v>
      </c>
    </row>
    <row r="2131" spans="3:5">
      <c r="C2131" s="142" t="s">
        <v>1369</v>
      </c>
      <c r="D2131" s="143">
        <v>811151</v>
      </c>
      <c r="E2131" s="143">
        <v>0</v>
      </c>
    </row>
    <row r="2132" spans="3:5">
      <c r="C2132" s="142" t="s">
        <v>2620</v>
      </c>
      <c r="D2132" s="143">
        <v>38549089</v>
      </c>
      <c r="E2132" s="143">
        <v>0</v>
      </c>
    </row>
    <row r="2133" spans="3:5">
      <c r="C2133" s="142" t="s">
        <v>1922</v>
      </c>
      <c r="D2133" s="143">
        <v>38549089</v>
      </c>
      <c r="E2133" s="143">
        <v>0</v>
      </c>
    </row>
    <row r="2134" spans="3:5">
      <c r="C2134" s="142" t="s">
        <v>412</v>
      </c>
      <c r="D2134" s="143">
        <v>121446905</v>
      </c>
      <c r="E2134" s="143">
        <v>0</v>
      </c>
    </row>
    <row r="2135" spans="3:5">
      <c r="C2135" s="142" t="s">
        <v>621</v>
      </c>
      <c r="D2135" s="143">
        <v>121446905</v>
      </c>
      <c r="E2135" s="143">
        <v>0</v>
      </c>
    </row>
    <row r="2136" spans="3:5">
      <c r="C2136" s="142" t="s">
        <v>1370</v>
      </c>
      <c r="D2136" s="143">
        <v>811351</v>
      </c>
      <c r="E2136" s="143">
        <v>0</v>
      </c>
    </row>
    <row r="2137" spans="3:5">
      <c r="C2137" s="142" t="s">
        <v>1371</v>
      </c>
      <c r="D2137" s="143">
        <v>811351</v>
      </c>
      <c r="E2137" s="143">
        <v>0</v>
      </c>
    </row>
    <row r="2138" spans="3:5">
      <c r="C2138" s="142" t="s">
        <v>2619</v>
      </c>
      <c r="D2138" s="143">
        <v>72982996</v>
      </c>
      <c r="E2138" s="143">
        <v>0</v>
      </c>
    </row>
    <row r="2139" spans="3:5">
      <c r="C2139" s="142" t="s">
        <v>2025</v>
      </c>
      <c r="D2139" s="143">
        <v>72982996</v>
      </c>
      <c r="E2139" s="143">
        <v>0</v>
      </c>
    </row>
    <row r="2140" spans="3:5">
      <c r="C2140" s="142" t="s">
        <v>2618</v>
      </c>
      <c r="D2140" s="143">
        <v>2047022</v>
      </c>
      <c r="E2140" s="143">
        <v>0</v>
      </c>
    </row>
    <row r="2141" spans="3:5">
      <c r="C2141" s="142" t="s">
        <v>1372</v>
      </c>
      <c r="D2141" s="143">
        <v>2047022</v>
      </c>
      <c r="E2141" s="143">
        <v>0</v>
      </c>
    </row>
    <row r="2142" spans="3:5">
      <c r="C2142" s="142" t="s">
        <v>2195</v>
      </c>
      <c r="D2142" s="143">
        <v>24381867</v>
      </c>
      <c r="E2142" s="143">
        <v>0</v>
      </c>
    </row>
    <row r="2143" spans="3:5">
      <c r="C2143" s="142" t="s">
        <v>2196</v>
      </c>
      <c r="D2143" s="143">
        <v>24381867</v>
      </c>
      <c r="E2143" s="143">
        <v>0</v>
      </c>
    </row>
    <row r="2144" spans="3:5">
      <c r="C2144" s="142" t="s">
        <v>3043</v>
      </c>
      <c r="D2144" s="143">
        <v>93836919</v>
      </c>
      <c r="E2144" s="143">
        <v>0</v>
      </c>
    </row>
    <row r="2145" spans="3:5">
      <c r="C2145" s="142" t="s">
        <v>2844</v>
      </c>
      <c r="D2145" s="143">
        <v>93836919</v>
      </c>
      <c r="E2145" s="143">
        <v>0</v>
      </c>
    </row>
    <row r="2146" spans="3:5">
      <c r="C2146" s="142" t="s">
        <v>1373</v>
      </c>
      <c r="D2146" s="143">
        <v>787856</v>
      </c>
      <c r="E2146" s="143">
        <v>0</v>
      </c>
    </row>
    <row r="2147" spans="3:5">
      <c r="C2147" s="142" t="s">
        <v>1374</v>
      </c>
      <c r="D2147" s="143">
        <v>787856</v>
      </c>
      <c r="E2147" s="143">
        <v>0</v>
      </c>
    </row>
    <row r="2148" spans="3:5">
      <c r="C2148" s="142" t="s">
        <v>2617</v>
      </c>
      <c r="D2148" s="143">
        <v>28490997</v>
      </c>
      <c r="E2148" s="143">
        <v>0</v>
      </c>
    </row>
    <row r="2149" spans="3:5">
      <c r="C2149" s="142" t="s">
        <v>2026</v>
      </c>
      <c r="D2149" s="143">
        <v>28490997</v>
      </c>
      <c r="E2149" s="143">
        <v>0</v>
      </c>
    </row>
    <row r="2150" spans="3:5">
      <c r="C2150" s="142" t="s">
        <v>1375</v>
      </c>
      <c r="D2150" s="143">
        <v>1578136</v>
      </c>
      <c r="E2150" s="143">
        <v>0</v>
      </c>
    </row>
    <row r="2151" spans="3:5">
      <c r="C2151" s="142" t="s">
        <v>1376</v>
      </c>
      <c r="D2151" s="143">
        <v>1578136</v>
      </c>
      <c r="E2151" s="143">
        <v>0</v>
      </c>
    </row>
    <row r="2152" spans="3:5">
      <c r="C2152" s="142" t="s">
        <v>2616</v>
      </c>
      <c r="D2152" s="143">
        <v>681879</v>
      </c>
      <c r="E2152" s="143">
        <v>0</v>
      </c>
    </row>
    <row r="2153" spans="3:5">
      <c r="C2153" s="142" t="s">
        <v>2460</v>
      </c>
      <c r="D2153" s="143">
        <v>681879</v>
      </c>
      <c r="E2153" s="143">
        <v>0</v>
      </c>
    </row>
    <row r="2154" spans="3:5">
      <c r="C2154" s="142" t="s">
        <v>3044</v>
      </c>
      <c r="D2154" s="143">
        <v>861339</v>
      </c>
      <c r="E2154" s="143">
        <v>0</v>
      </c>
    </row>
    <row r="2155" spans="3:5">
      <c r="C2155" s="142" t="s">
        <v>1377</v>
      </c>
      <c r="D2155" s="143">
        <v>861339</v>
      </c>
      <c r="E2155" s="143">
        <v>0</v>
      </c>
    </row>
    <row r="2156" spans="3:5">
      <c r="C2156" s="142" t="s">
        <v>2615</v>
      </c>
      <c r="D2156" s="143">
        <v>21532897</v>
      </c>
      <c r="E2156" s="143">
        <v>0</v>
      </c>
    </row>
    <row r="2157" spans="3:5">
      <c r="C2157" s="142" t="s">
        <v>2330</v>
      </c>
      <c r="D2157" s="143">
        <v>20000000</v>
      </c>
      <c r="E2157" s="143">
        <v>0</v>
      </c>
    </row>
    <row r="2158" spans="3:5">
      <c r="C2158" s="142" t="s">
        <v>1377</v>
      </c>
      <c r="D2158" s="143">
        <v>1532897</v>
      </c>
      <c r="E2158" s="143">
        <v>0</v>
      </c>
    </row>
    <row r="2159" spans="3:5">
      <c r="C2159" s="142" t="s">
        <v>2614</v>
      </c>
      <c r="D2159" s="143">
        <v>1375936</v>
      </c>
      <c r="E2159" s="143">
        <v>0</v>
      </c>
    </row>
    <row r="2160" spans="3:5">
      <c r="C2160" s="142" t="s">
        <v>1378</v>
      </c>
      <c r="D2160" s="143">
        <v>1375936</v>
      </c>
      <c r="E2160" s="143">
        <v>0</v>
      </c>
    </row>
    <row r="2161" spans="3:5">
      <c r="C2161" s="142" t="s">
        <v>413</v>
      </c>
      <c r="D2161" s="143">
        <v>61878395</v>
      </c>
      <c r="E2161" s="143">
        <v>0</v>
      </c>
    </row>
    <row r="2162" spans="3:5">
      <c r="C2162" s="142" t="s">
        <v>622</v>
      </c>
      <c r="D2162" s="143">
        <v>61878395</v>
      </c>
      <c r="E2162" s="143">
        <v>0</v>
      </c>
    </row>
    <row r="2163" spans="3:5">
      <c r="C2163" s="142" t="s">
        <v>2613</v>
      </c>
      <c r="D2163" s="143">
        <v>2658544</v>
      </c>
      <c r="E2163" s="143">
        <v>0</v>
      </c>
    </row>
    <row r="2164" spans="3:5">
      <c r="C2164" s="142" t="s">
        <v>1379</v>
      </c>
      <c r="D2164" s="143">
        <v>2658544</v>
      </c>
      <c r="E2164" s="143">
        <v>0</v>
      </c>
    </row>
    <row r="2165" spans="3:5">
      <c r="C2165" s="142" t="s">
        <v>414</v>
      </c>
      <c r="D2165" s="143">
        <v>9413897</v>
      </c>
      <c r="E2165" s="143">
        <v>0</v>
      </c>
    </row>
    <row r="2166" spans="3:5">
      <c r="C2166" s="142" t="s">
        <v>623</v>
      </c>
      <c r="D2166" s="143">
        <v>9413897</v>
      </c>
      <c r="E2166" s="143">
        <v>0</v>
      </c>
    </row>
    <row r="2167" spans="3:5">
      <c r="C2167" s="142" t="s">
        <v>2612</v>
      </c>
      <c r="D2167" s="143">
        <v>2658544</v>
      </c>
      <c r="E2167" s="143">
        <v>0</v>
      </c>
    </row>
    <row r="2168" spans="3:5">
      <c r="C2168" s="142" t="s">
        <v>1380</v>
      </c>
      <c r="D2168" s="143">
        <v>2658544</v>
      </c>
      <c r="E2168" s="143">
        <v>0</v>
      </c>
    </row>
    <row r="2169" spans="3:5">
      <c r="C2169" s="142" t="s">
        <v>1381</v>
      </c>
      <c r="D2169" s="143">
        <v>4988020</v>
      </c>
      <c r="E2169" s="143">
        <v>0</v>
      </c>
    </row>
    <row r="2170" spans="3:5">
      <c r="C2170" s="142" t="s">
        <v>1382</v>
      </c>
      <c r="D2170" s="143">
        <v>4988020</v>
      </c>
      <c r="E2170" s="143">
        <v>0</v>
      </c>
    </row>
    <row r="2171" spans="3:5">
      <c r="C2171" s="142" t="s">
        <v>2611</v>
      </c>
      <c r="D2171" s="143">
        <v>1366852</v>
      </c>
      <c r="E2171" s="143">
        <v>0</v>
      </c>
    </row>
    <row r="2172" spans="3:5">
      <c r="C2172" s="142" t="s">
        <v>1383</v>
      </c>
      <c r="D2172" s="143">
        <v>1366852</v>
      </c>
      <c r="E2172" s="143">
        <v>0</v>
      </c>
    </row>
    <row r="2173" spans="3:5">
      <c r="C2173" s="142" t="s">
        <v>415</v>
      </c>
      <c r="D2173" s="143">
        <v>250000000</v>
      </c>
      <c r="E2173" s="143">
        <v>0</v>
      </c>
    </row>
    <row r="2174" spans="3:5">
      <c r="C2174" s="142" t="s">
        <v>624</v>
      </c>
      <c r="D2174" s="143">
        <v>250000000</v>
      </c>
      <c r="E2174" s="143">
        <v>0</v>
      </c>
    </row>
    <row r="2175" spans="3:5">
      <c r="C2175" s="142" t="s">
        <v>1384</v>
      </c>
      <c r="D2175" s="143">
        <v>1173513</v>
      </c>
      <c r="E2175" s="143">
        <v>0</v>
      </c>
    </row>
    <row r="2176" spans="3:5">
      <c r="C2176" s="142" t="s">
        <v>1385</v>
      </c>
      <c r="D2176" s="143">
        <v>1173513</v>
      </c>
      <c r="E2176" s="143">
        <v>0</v>
      </c>
    </row>
    <row r="2177" spans="3:5">
      <c r="C2177" s="142" t="s">
        <v>1386</v>
      </c>
      <c r="D2177" s="143">
        <v>334551</v>
      </c>
      <c r="E2177" s="143">
        <v>0</v>
      </c>
    </row>
    <row r="2178" spans="3:5">
      <c r="C2178" s="142" t="s">
        <v>1387</v>
      </c>
      <c r="D2178" s="143">
        <v>334551</v>
      </c>
      <c r="E2178" s="143">
        <v>0</v>
      </c>
    </row>
    <row r="2179" spans="3:5">
      <c r="C2179" s="142" t="s">
        <v>1388</v>
      </c>
      <c r="D2179" s="143">
        <v>926225</v>
      </c>
      <c r="E2179" s="143">
        <v>0</v>
      </c>
    </row>
    <row r="2180" spans="3:5">
      <c r="C2180" s="142" t="s">
        <v>1389</v>
      </c>
      <c r="D2180" s="143">
        <v>926225</v>
      </c>
      <c r="E2180" s="143">
        <v>0</v>
      </c>
    </row>
    <row r="2181" spans="3:5">
      <c r="C2181" s="142" t="s">
        <v>1390</v>
      </c>
      <c r="D2181" s="143">
        <v>7299770</v>
      </c>
      <c r="E2181" s="143">
        <v>0</v>
      </c>
    </row>
    <row r="2182" spans="3:5">
      <c r="C2182" s="142" t="s">
        <v>1391</v>
      </c>
      <c r="D2182" s="143">
        <v>7299770</v>
      </c>
      <c r="E2182" s="143">
        <v>0</v>
      </c>
    </row>
    <row r="2183" spans="3:5">
      <c r="C2183" s="142" t="s">
        <v>1392</v>
      </c>
      <c r="D2183" s="143">
        <v>5047821</v>
      </c>
      <c r="E2183" s="143">
        <v>0</v>
      </c>
    </row>
    <row r="2184" spans="3:5">
      <c r="C2184" s="142" t="s">
        <v>1393</v>
      </c>
      <c r="D2184" s="143">
        <v>5047821</v>
      </c>
      <c r="E2184" s="143">
        <v>0</v>
      </c>
    </row>
    <row r="2185" spans="3:5">
      <c r="C2185" s="142" t="s">
        <v>1971</v>
      </c>
      <c r="D2185" s="143">
        <v>2423798</v>
      </c>
      <c r="E2185" s="143">
        <v>0</v>
      </c>
    </row>
    <row r="2186" spans="3:5">
      <c r="C2186" s="142" t="s">
        <v>1394</v>
      </c>
      <c r="D2186" s="143">
        <v>2423798</v>
      </c>
      <c r="E2186" s="143">
        <v>0</v>
      </c>
    </row>
    <row r="2187" spans="3:5">
      <c r="C2187" s="142" t="s">
        <v>1395</v>
      </c>
      <c r="D2187" s="143">
        <v>12177968</v>
      </c>
      <c r="E2187" s="143">
        <v>0</v>
      </c>
    </row>
    <row r="2188" spans="3:5">
      <c r="C2188" s="142" t="s">
        <v>1396</v>
      </c>
      <c r="D2188" s="143">
        <v>12177968</v>
      </c>
      <c r="E2188" s="143">
        <v>0</v>
      </c>
    </row>
    <row r="2189" spans="3:5">
      <c r="C2189" s="142" t="s">
        <v>1397</v>
      </c>
      <c r="D2189" s="143">
        <v>1307788</v>
      </c>
      <c r="E2189" s="143">
        <v>0</v>
      </c>
    </row>
    <row r="2190" spans="3:5">
      <c r="C2190" s="142" t="s">
        <v>1398</v>
      </c>
      <c r="D2190" s="143">
        <v>1307788</v>
      </c>
      <c r="E2190" s="143">
        <v>0</v>
      </c>
    </row>
    <row r="2191" spans="3:5">
      <c r="C2191" s="142" t="s">
        <v>1399</v>
      </c>
      <c r="D2191" s="143">
        <v>2419653</v>
      </c>
      <c r="E2191" s="143">
        <v>0</v>
      </c>
    </row>
    <row r="2192" spans="3:5">
      <c r="C2192" s="142" t="s">
        <v>1400</v>
      </c>
      <c r="D2192" s="143">
        <v>2419653</v>
      </c>
      <c r="E2192" s="143">
        <v>0</v>
      </c>
    </row>
    <row r="2193" spans="3:5">
      <c r="C2193" s="142" t="s">
        <v>2610</v>
      </c>
      <c r="D2193" s="143">
        <v>1523118</v>
      </c>
      <c r="E2193" s="143">
        <v>0</v>
      </c>
    </row>
    <row r="2194" spans="3:5">
      <c r="C2194" s="142" t="s">
        <v>1401</v>
      </c>
      <c r="D2194" s="143">
        <v>1523118</v>
      </c>
      <c r="E2194" s="143">
        <v>0</v>
      </c>
    </row>
    <row r="2195" spans="3:5">
      <c r="C2195" s="142" t="s">
        <v>1402</v>
      </c>
      <c r="D2195" s="143">
        <v>1523118</v>
      </c>
      <c r="E2195" s="143">
        <v>0</v>
      </c>
    </row>
    <row r="2196" spans="3:5">
      <c r="C2196" s="142" t="s">
        <v>1403</v>
      </c>
      <c r="D2196" s="143">
        <v>1523118</v>
      </c>
      <c r="E2196" s="143">
        <v>0</v>
      </c>
    </row>
    <row r="2197" spans="3:5">
      <c r="C2197" s="142" t="s">
        <v>1404</v>
      </c>
      <c r="D2197" s="143">
        <v>1493665</v>
      </c>
      <c r="E2197" s="143">
        <v>0</v>
      </c>
    </row>
    <row r="2198" spans="3:5">
      <c r="C2198" s="142" t="s">
        <v>1405</v>
      </c>
      <c r="D2198" s="143">
        <v>1493665</v>
      </c>
      <c r="E2198" s="143">
        <v>0</v>
      </c>
    </row>
    <row r="2199" spans="3:5">
      <c r="C2199" s="142" t="s">
        <v>1406</v>
      </c>
      <c r="D2199" s="143">
        <v>2413782</v>
      </c>
      <c r="E2199" s="143">
        <v>0</v>
      </c>
    </row>
    <row r="2200" spans="3:5">
      <c r="C2200" s="142" t="s">
        <v>1407</v>
      </c>
      <c r="D2200" s="143">
        <v>2413782</v>
      </c>
      <c r="E2200" s="143">
        <v>0</v>
      </c>
    </row>
    <row r="2201" spans="3:5">
      <c r="C2201" s="142" t="s">
        <v>1408</v>
      </c>
      <c r="D2201" s="143">
        <v>1493665</v>
      </c>
      <c r="E2201" s="143">
        <v>0</v>
      </c>
    </row>
    <row r="2202" spans="3:5">
      <c r="C2202" s="142" t="s">
        <v>1409</v>
      </c>
      <c r="D2202" s="143">
        <v>1493665</v>
      </c>
      <c r="E2202" s="143">
        <v>0</v>
      </c>
    </row>
    <row r="2203" spans="3:5">
      <c r="C2203" s="142" t="s">
        <v>1410</v>
      </c>
      <c r="D2203" s="143">
        <v>2731352</v>
      </c>
      <c r="E2203" s="143">
        <v>0</v>
      </c>
    </row>
    <row r="2204" spans="3:5">
      <c r="C2204" s="142" t="s">
        <v>1411</v>
      </c>
      <c r="D2204" s="143">
        <v>2731352</v>
      </c>
      <c r="E2204" s="143">
        <v>0</v>
      </c>
    </row>
    <row r="2205" spans="3:5">
      <c r="C2205" s="142" t="s">
        <v>2609</v>
      </c>
      <c r="D2205" s="143">
        <v>1665477</v>
      </c>
      <c r="E2205" s="143">
        <v>0</v>
      </c>
    </row>
    <row r="2206" spans="3:5">
      <c r="C2206" s="142" t="s">
        <v>1412</v>
      </c>
      <c r="D2206" s="143">
        <v>1665477</v>
      </c>
      <c r="E2206" s="143">
        <v>0</v>
      </c>
    </row>
    <row r="2207" spans="3:5">
      <c r="C2207" s="142" t="s">
        <v>2608</v>
      </c>
      <c r="D2207" s="143">
        <v>1000000</v>
      </c>
      <c r="E2207" s="143">
        <v>0</v>
      </c>
    </row>
    <row r="2208" spans="3:5">
      <c r="C2208" s="142" t="s">
        <v>628</v>
      </c>
      <c r="D2208" s="143">
        <v>1000000</v>
      </c>
      <c r="E2208" s="143">
        <v>0</v>
      </c>
    </row>
    <row r="2209" spans="3:5">
      <c r="C2209" s="142" t="s">
        <v>416</v>
      </c>
      <c r="D2209" s="143">
        <v>23000000</v>
      </c>
      <c r="E2209" s="143">
        <v>0</v>
      </c>
    </row>
    <row r="2210" spans="3:5">
      <c r="C2210" s="142" t="s">
        <v>625</v>
      </c>
      <c r="D2210" s="143">
        <v>23000000</v>
      </c>
      <c r="E2210" s="143">
        <v>0</v>
      </c>
    </row>
    <row r="2211" spans="3:5">
      <c r="C2211" s="142" t="s">
        <v>1413</v>
      </c>
      <c r="D2211" s="143">
        <v>1665477</v>
      </c>
      <c r="E2211" s="143">
        <v>0</v>
      </c>
    </row>
    <row r="2212" spans="3:5">
      <c r="C2212" s="142" t="s">
        <v>1414</v>
      </c>
      <c r="D2212" s="143">
        <v>1665477</v>
      </c>
      <c r="E2212" s="143">
        <v>0</v>
      </c>
    </row>
    <row r="2213" spans="3:5">
      <c r="C2213" s="142" t="s">
        <v>1415</v>
      </c>
      <c r="D2213" s="143">
        <v>1880812</v>
      </c>
      <c r="E2213" s="143">
        <v>0</v>
      </c>
    </row>
    <row r="2214" spans="3:5">
      <c r="C2214" s="142" t="s">
        <v>1416</v>
      </c>
      <c r="D2214" s="143">
        <v>1880812</v>
      </c>
      <c r="E2214" s="143">
        <v>0</v>
      </c>
    </row>
    <row r="2215" spans="3:5">
      <c r="C2215" s="142" t="s">
        <v>1417</v>
      </c>
      <c r="D2215" s="143">
        <v>2420044</v>
      </c>
      <c r="E2215" s="143">
        <v>0</v>
      </c>
    </row>
    <row r="2216" spans="3:5">
      <c r="C2216" s="142" t="s">
        <v>1418</v>
      </c>
      <c r="D2216" s="143">
        <v>2420044</v>
      </c>
      <c r="E2216" s="143">
        <v>0</v>
      </c>
    </row>
    <row r="2217" spans="3:5">
      <c r="C2217" s="142" t="s">
        <v>2607</v>
      </c>
      <c r="D2217" s="143">
        <v>2420044</v>
      </c>
      <c r="E2217" s="143">
        <v>0</v>
      </c>
    </row>
    <row r="2218" spans="3:5">
      <c r="C2218" s="142" t="s">
        <v>1419</v>
      </c>
      <c r="D2218" s="143">
        <v>2420044</v>
      </c>
      <c r="E2218" s="143">
        <v>0</v>
      </c>
    </row>
    <row r="2219" spans="3:5">
      <c r="C2219" s="142" t="s">
        <v>417</v>
      </c>
      <c r="D2219" s="143">
        <v>105000000</v>
      </c>
      <c r="E2219" s="143">
        <v>0</v>
      </c>
    </row>
    <row r="2220" spans="3:5">
      <c r="C2220" s="142" t="s">
        <v>626</v>
      </c>
      <c r="D2220" s="143">
        <v>105000000</v>
      </c>
      <c r="E2220" s="143">
        <v>0</v>
      </c>
    </row>
    <row r="2221" spans="3:5">
      <c r="C2221" s="142" t="s">
        <v>1420</v>
      </c>
      <c r="D2221" s="143">
        <v>1378176</v>
      </c>
      <c r="E2221" s="143">
        <v>0</v>
      </c>
    </row>
    <row r="2222" spans="3:5">
      <c r="C2222" s="142" t="s">
        <v>1421</v>
      </c>
      <c r="D2222" s="143">
        <v>1378176</v>
      </c>
      <c r="E2222" s="143">
        <v>0</v>
      </c>
    </row>
    <row r="2223" spans="3:5">
      <c r="C2223" s="142" t="s">
        <v>1422</v>
      </c>
      <c r="D2223" s="143">
        <v>1641497</v>
      </c>
      <c r="E2223" s="143">
        <v>0</v>
      </c>
    </row>
    <row r="2224" spans="3:5">
      <c r="C2224" s="142" t="s">
        <v>1423</v>
      </c>
      <c r="D2224" s="143">
        <v>1641497</v>
      </c>
      <c r="E2224" s="143">
        <v>0</v>
      </c>
    </row>
    <row r="2225" spans="3:5">
      <c r="C2225" s="142" t="s">
        <v>1424</v>
      </c>
      <c r="D2225" s="143">
        <v>1991636</v>
      </c>
      <c r="E2225" s="143">
        <v>0</v>
      </c>
    </row>
    <row r="2226" spans="3:5">
      <c r="C2226" s="142" t="s">
        <v>1425</v>
      </c>
      <c r="D2226" s="143">
        <v>1991636</v>
      </c>
      <c r="E2226" s="143">
        <v>0</v>
      </c>
    </row>
    <row r="2227" spans="3:5">
      <c r="C2227" s="142" t="s">
        <v>1426</v>
      </c>
      <c r="D2227" s="143">
        <v>1991636</v>
      </c>
      <c r="E2227" s="143">
        <v>0</v>
      </c>
    </row>
    <row r="2228" spans="3:5">
      <c r="C2228" s="142" t="s">
        <v>1427</v>
      </c>
      <c r="D2228" s="143">
        <v>1991636</v>
      </c>
      <c r="E2228" s="143">
        <v>0</v>
      </c>
    </row>
    <row r="2229" spans="3:5">
      <c r="C2229" s="142" t="s">
        <v>1428</v>
      </c>
      <c r="D2229" s="143">
        <v>466982</v>
      </c>
      <c r="E2229" s="143">
        <v>0</v>
      </c>
    </row>
    <row r="2230" spans="3:5">
      <c r="C2230" s="142" t="s">
        <v>1429</v>
      </c>
      <c r="D2230" s="143">
        <v>466982</v>
      </c>
      <c r="E2230" s="143">
        <v>0</v>
      </c>
    </row>
    <row r="2231" spans="3:5">
      <c r="C2231" s="142" t="s">
        <v>3045</v>
      </c>
      <c r="D2231" s="143">
        <v>646004</v>
      </c>
      <c r="E2231" s="143">
        <v>0</v>
      </c>
    </row>
    <row r="2232" spans="3:5">
      <c r="C2232" s="142" t="s">
        <v>1430</v>
      </c>
      <c r="D2232" s="143">
        <v>646004</v>
      </c>
      <c r="E2232" s="143">
        <v>0</v>
      </c>
    </row>
    <row r="2233" spans="3:5">
      <c r="C2233" s="142" t="s">
        <v>418</v>
      </c>
      <c r="D2233" s="143">
        <v>36345632</v>
      </c>
      <c r="E2233" s="143">
        <v>0</v>
      </c>
    </row>
    <row r="2234" spans="3:5">
      <c r="C2234" s="142" t="s">
        <v>627</v>
      </c>
      <c r="D2234" s="143">
        <v>35000000</v>
      </c>
      <c r="E2234" s="143">
        <v>0</v>
      </c>
    </row>
    <row r="2235" spans="3:5">
      <c r="C2235" s="142" t="s">
        <v>1430</v>
      </c>
      <c r="D2235" s="143">
        <v>1345632</v>
      </c>
      <c r="E2235" s="143">
        <v>0</v>
      </c>
    </row>
    <row r="2236" spans="3:5">
      <c r="C2236" s="142" t="s">
        <v>1431</v>
      </c>
      <c r="D2236" s="143">
        <v>1230541</v>
      </c>
      <c r="E2236" s="143">
        <v>0</v>
      </c>
    </row>
    <row r="2237" spans="3:5">
      <c r="C2237" s="142" t="s">
        <v>1432</v>
      </c>
      <c r="D2237" s="143">
        <v>1230541</v>
      </c>
      <c r="E2237" s="143">
        <v>0</v>
      </c>
    </row>
    <row r="2238" spans="3:5">
      <c r="C2238" s="142" t="s">
        <v>1433</v>
      </c>
      <c r="D2238" s="143">
        <v>2654072</v>
      </c>
      <c r="E2238" s="143">
        <v>0</v>
      </c>
    </row>
    <row r="2239" spans="3:5">
      <c r="C2239" s="142" t="s">
        <v>1434</v>
      </c>
      <c r="D2239" s="143">
        <v>2654072</v>
      </c>
      <c r="E2239" s="143">
        <v>0</v>
      </c>
    </row>
    <row r="2240" spans="3:5">
      <c r="C2240" s="142" t="s">
        <v>1435</v>
      </c>
      <c r="D2240" s="143">
        <v>2654072</v>
      </c>
      <c r="E2240" s="143">
        <v>0</v>
      </c>
    </row>
    <row r="2241" spans="3:5">
      <c r="C2241" s="142" t="s">
        <v>1436</v>
      </c>
      <c r="D2241" s="143">
        <v>2654072</v>
      </c>
      <c r="E2241" s="143">
        <v>0</v>
      </c>
    </row>
    <row r="2242" spans="3:5">
      <c r="C2242" s="142" t="s">
        <v>1972</v>
      </c>
      <c r="D2242" s="143">
        <v>1375936</v>
      </c>
      <c r="E2242" s="143">
        <v>0</v>
      </c>
    </row>
    <row r="2243" spans="3:5">
      <c r="C2243" s="142" t="s">
        <v>1437</v>
      </c>
      <c r="D2243" s="143">
        <v>1375936</v>
      </c>
      <c r="E2243" s="143">
        <v>0</v>
      </c>
    </row>
    <row r="2244" spans="3:5">
      <c r="C2244" s="142" t="s">
        <v>1438</v>
      </c>
      <c r="D2244" s="143">
        <v>2309159</v>
      </c>
      <c r="E2244" s="143">
        <v>0</v>
      </c>
    </row>
    <row r="2245" spans="3:5">
      <c r="C2245" s="142" t="s">
        <v>1439</v>
      </c>
      <c r="D2245" s="143">
        <v>2309159</v>
      </c>
      <c r="E2245" s="143">
        <v>0</v>
      </c>
    </row>
    <row r="2246" spans="3:5">
      <c r="C2246" s="142" t="s">
        <v>1440</v>
      </c>
      <c r="D2246" s="143">
        <v>2654072</v>
      </c>
      <c r="E2246" s="143">
        <v>0</v>
      </c>
    </row>
    <row r="2247" spans="3:5">
      <c r="C2247" s="142" t="s">
        <v>1441</v>
      </c>
      <c r="D2247" s="143">
        <v>2654072</v>
      </c>
      <c r="E2247" s="143">
        <v>0</v>
      </c>
    </row>
    <row r="2248" spans="3:5">
      <c r="C2248" s="142" t="s">
        <v>1442</v>
      </c>
      <c r="D2248" s="143">
        <v>215335</v>
      </c>
      <c r="E2248" s="143">
        <v>0</v>
      </c>
    </row>
    <row r="2249" spans="3:5">
      <c r="C2249" s="142" t="s">
        <v>1443</v>
      </c>
      <c r="D2249" s="143">
        <v>215335</v>
      </c>
      <c r="E2249" s="143">
        <v>0</v>
      </c>
    </row>
    <row r="2250" spans="3:5">
      <c r="C2250" s="142" t="s">
        <v>1444</v>
      </c>
      <c r="D2250" s="143">
        <v>2654072</v>
      </c>
      <c r="E2250" s="143">
        <v>0</v>
      </c>
    </row>
    <row r="2251" spans="3:5">
      <c r="C2251" s="142" t="s">
        <v>1445</v>
      </c>
      <c r="D2251" s="143">
        <v>2654072</v>
      </c>
      <c r="E2251" s="143">
        <v>0</v>
      </c>
    </row>
    <row r="2252" spans="3:5">
      <c r="C2252" s="142" t="s">
        <v>3046</v>
      </c>
      <c r="D2252" s="143">
        <v>18377817</v>
      </c>
      <c r="E2252" s="143">
        <v>0</v>
      </c>
    </row>
    <row r="2253" spans="3:5">
      <c r="C2253" s="142" t="s">
        <v>3047</v>
      </c>
      <c r="D2253" s="143">
        <v>18377817</v>
      </c>
      <c r="E2253" s="143">
        <v>0</v>
      </c>
    </row>
    <row r="2254" spans="3:5">
      <c r="C2254" s="142" t="s">
        <v>1446</v>
      </c>
      <c r="D2254" s="143">
        <v>2654072</v>
      </c>
      <c r="E2254" s="143">
        <v>0</v>
      </c>
    </row>
    <row r="2255" spans="3:5">
      <c r="C2255" s="142" t="s">
        <v>1447</v>
      </c>
      <c r="D2255" s="143">
        <v>2654072</v>
      </c>
      <c r="E2255" s="143">
        <v>0</v>
      </c>
    </row>
    <row r="2256" spans="3:5">
      <c r="C2256" s="142" t="s">
        <v>2606</v>
      </c>
      <c r="D2256" s="143">
        <v>1375936</v>
      </c>
      <c r="E2256" s="143">
        <v>0</v>
      </c>
    </row>
    <row r="2257" spans="3:5">
      <c r="C2257" s="142" t="s">
        <v>1448</v>
      </c>
      <c r="D2257" s="143">
        <v>1375936</v>
      </c>
      <c r="E2257" s="143">
        <v>0</v>
      </c>
    </row>
    <row r="2258" spans="3:5">
      <c r="C2258" s="142" t="s">
        <v>2600</v>
      </c>
      <c r="D2258" s="143">
        <v>85248595</v>
      </c>
      <c r="E2258" s="143">
        <v>27073938.879999999</v>
      </c>
    </row>
    <row r="2259" spans="3:5">
      <c r="C2259" s="142" t="s">
        <v>789</v>
      </c>
      <c r="D2259" s="143">
        <v>85248595</v>
      </c>
      <c r="E2259" s="143">
        <v>27073938.879999999</v>
      </c>
    </row>
    <row r="2260" spans="3:5">
      <c r="C2260" s="142" t="s">
        <v>2605</v>
      </c>
      <c r="D2260" s="143">
        <v>2654072</v>
      </c>
      <c r="E2260" s="143">
        <v>0</v>
      </c>
    </row>
    <row r="2261" spans="3:5">
      <c r="C2261" s="142" t="s">
        <v>1449</v>
      </c>
      <c r="D2261" s="143">
        <v>2654072</v>
      </c>
      <c r="E2261" s="143">
        <v>0</v>
      </c>
    </row>
    <row r="2262" spans="3:5">
      <c r="C2262" s="142" t="s">
        <v>1450</v>
      </c>
      <c r="D2262" s="143">
        <v>1312634</v>
      </c>
      <c r="E2262" s="143">
        <v>0</v>
      </c>
    </row>
    <row r="2263" spans="3:5">
      <c r="C2263" s="142" t="s">
        <v>1451</v>
      </c>
      <c r="D2263" s="143">
        <v>1312634</v>
      </c>
      <c r="E2263" s="143">
        <v>0</v>
      </c>
    </row>
    <row r="2264" spans="3:5">
      <c r="C2264" s="142" t="s">
        <v>1452</v>
      </c>
      <c r="D2264" s="143">
        <v>2445396</v>
      </c>
      <c r="E2264" s="143">
        <v>0</v>
      </c>
    </row>
    <row r="2265" spans="3:5">
      <c r="C2265" s="142" t="s">
        <v>1453</v>
      </c>
      <c r="D2265" s="143">
        <v>2445396</v>
      </c>
      <c r="E2265" s="143">
        <v>0</v>
      </c>
    </row>
    <row r="2266" spans="3:5">
      <c r="C2266" s="142" t="s">
        <v>1454</v>
      </c>
      <c r="D2266" s="143">
        <v>2445396</v>
      </c>
      <c r="E2266" s="143">
        <v>0</v>
      </c>
    </row>
    <row r="2267" spans="3:5">
      <c r="C2267" s="142" t="s">
        <v>1455</v>
      </c>
      <c r="D2267" s="143">
        <v>2445396</v>
      </c>
      <c r="E2267" s="143">
        <v>0</v>
      </c>
    </row>
    <row r="2268" spans="3:5">
      <c r="C2268" s="142" t="s">
        <v>2604</v>
      </c>
      <c r="D2268" s="143">
        <v>21704683</v>
      </c>
      <c r="E2268" s="143">
        <v>0</v>
      </c>
    </row>
    <row r="2269" spans="3:5">
      <c r="C2269" s="142" t="s">
        <v>2293</v>
      </c>
      <c r="D2269" s="143">
        <v>21704683</v>
      </c>
      <c r="E2269" s="143">
        <v>0</v>
      </c>
    </row>
    <row r="2270" spans="3:5">
      <c r="C2270" s="142" t="s">
        <v>1456</v>
      </c>
      <c r="D2270" s="143">
        <v>2445396</v>
      </c>
      <c r="E2270" s="143">
        <v>0</v>
      </c>
    </row>
    <row r="2271" spans="3:5">
      <c r="C2271" s="142" t="s">
        <v>1457</v>
      </c>
      <c r="D2271" s="143">
        <v>2445396</v>
      </c>
      <c r="E2271" s="143">
        <v>0</v>
      </c>
    </row>
    <row r="2272" spans="3:5">
      <c r="C2272" s="142" t="s">
        <v>1458</v>
      </c>
      <c r="D2272" s="143">
        <v>2454667</v>
      </c>
      <c r="E2272" s="143">
        <v>0</v>
      </c>
    </row>
    <row r="2273" spans="3:5">
      <c r="C2273" s="142" t="s">
        <v>1459</v>
      </c>
      <c r="D2273" s="143">
        <v>2454667</v>
      </c>
      <c r="E2273" s="143">
        <v>0</v>
      </c>
    </row>
    <row r="2274" spans="3:5">
      <c r="C2274" s="142" t="s">
        <v>1460</v>
      </c>
      <c r="D2274" s="143">
        <v>1284813</v>
      </c>
      <c r="E2274" s="143">
        <v>0</v>
      </c>
    </row>
    <row r="2275" spans="3:5">
      <c r="C2275" s="142" t="s">
        <v>1461</v>
      </c>
      <c r="D2275" s="143">
        <v>1284813</v>
      </c>
      <c r="E2275" s="143">
        <v>0</v>
      </c>
    </row>
    <row r="2276" spans="3:5">
      <c r="C2276" s="142" t="s">
        <v>1462</v>
      </c>
      <c r="D2276" s="143">
        <v>2454667</v>
      </c>
      <c r="E2276" s="143">
        <v>0</v>
      </c>
    </row>
    <row r="2277" spans="3:5">
      <c r="C2277" s="142" t="s">
        <v>1463</v>
      </c>
      <c r="D2277" s="143">
        <v>2454667</v>
      </c>
      <c r="E2277" s="143">
        <v>0</v>
      </c>
    </row>
    <row r="2278" spans="3:5">
      <c r="C2278" s="142" t="s">
        <v>1464</v>
      </c>
      <c r="D2278" s="143">
        <v>496723</v>
      </c>
      <c r="E2278" s="143">
        <v>0</v>
      </c>
    </row>
    <row r="2279" spans="3:5">
      <c r="C2279" s="142" t="s">
        <v>1465</v>
      </c>
      <c r="D2279" s="143">
        <v>496723</v>
      </c>
      <c r="E2279" s="143">
        <v>0</v>
      </c>
    </row>
    <row r="2280" spans="3:5">
      <c r="C2280" s="142" t="s">
        <v>1973</v>
      </c>
      <c r="D2280" s="143">
        <v>474875</v>
      </c>
      <c r="E2280" s="143">
        <v>0</v>
      </c>
    </row>
    <row r="2281" spans="3:5">
      <c r="C2281" s="142" t="s">
        <v>1466</v>
      </c>
      <c r="D2281" s="143">
        <v>474875</v>
      </c>
      <c r="E2281" s="143">
        <v>0</v>
      </c>
    </row>
    <row r="2282" spans="3:5">
      <c r="C2282" s="142" t="s">
        <v>2603</v>
      </c>
      <c r="D2282" s="143">
        <v>60378413</v>
      </c>
      <c r="E2282" s="143">
        <v>0</v>
      </c>
    </row>
    <row r="2283" spans="3:5">
      <c r="C2283" s="142" t="s">
        <v>1923</v>
      </c>
      <c r="D2283" s="143">
        <v>60378413</v>
      </c>
      <c r="E2283" s="143">
        <v>0</v>
      </c>
    </row>
    <row r="2284" spans="3:5">
      <c r="C2284" s="142" t="s">
        <v>1467</v>
      </c>
      <c r="D2284" s="143">
        <v>496723</v>
      </c>
      <c r="E2284" s="143">
        <v>0</v>
      </c>
    </row>
    <row r="2285" spans="3:5">
      <c r="C2285" s="142" t="s">
        <v>1468</v>
      </c>
      <c r="D2285" s="143">
        <v>496723</v>
      </c>
      <c r="E2285" s="143">
        <v>0</v>
      </c>
    </row>
    <row r="2286" spans="3:5">
      <c r="C2286" s="142" t="s">
        <v>3048</v>
      </c>
      <c r="D2286" s="143">
        <v>306326996</v>
      </c>
      <c r="E2286" s="143">
        <v>0</v>
      </c>
    </row>
    <row r="2287" spans="3:5">
      <c r="C2287" s="142" t="s">
        <v>3049</v>
      </c>
      <c r="D2287" s="143">
        <v>306326996</v>
      </c>
      <c r="E2287" s="143">
        <v>0</v>
      </c>
    </row>
    <row r="2288" spans="3:5">
      <c r="C2288" s="142" t="s">
        <v>1469</v>
      </c>
      <c r="D2288" s="143">
        <v>760823</v>
      </c>
      <c r="E2288" s="143">
        <v>0</v>
      </c>
    </row>
    <row r="2289" spans="3:5">
      <c r="C2289" s="142" t="s">
        <v>1470</v>
      </c>
      <c r="D2289" s="143">
        <v>760823</v>
      </c>
      <c r="E2289" s="143">
        <v>0</v>
      </c>
    </row>
    <row r="2290" spans="3:5">
      <c r="C2290" s="142" t="s">
        <v>1471</v>
      </c>
      <c r="D2290" s="143">
        <v>760823</v>
      </c>
      <c r="E2290" s="143">
        <v>0</v>
      </c>
    </row>
    <row r="2291" spans="3:5">
      <c r="C2291" s="142" t="s">
        <v>1472</v>
      </c>
      <c r="D2291" s="143">
        <v>760823</v>
      </c>
      <c r="E2291" s="143">
        <v>0</v>
      </c>
    </row>
    <row r="2292" spans="3:5">
      <c r="C2292" s="142" t="s">
        <v>1473</v>
      </c>
      <c r="D2292" s="143">
        <v>5056888</v>
      </c>
      <c r="E2292" s="143">
        <v>0</v>
      </c>
    </row>
    <row r="2293" spans="3:5">
      <c r="C2293" s="142" t="s">
        <v>1474</v>
      </c>
      <c r="D2293" s="143">
        <v>5056888</v>
      </c>
      <c r="E2293" s="143">
        <v>0</v>
      </c>
    </row>
    <row r="2294" spans="3:5">
      <c r="C2294" s="142" t="s">
        <v>1475</v>
      </c>
      <c r="D2294" s="143">
        <v>3128008</v>
      </c>
      <c r="E2294" s="143">
        <v>0</v>
      </c>
    </row>
    <row r="2295" spans="3:5">
      <c r="C2295" s="142" t="s">
        <v>1476</v>
      </c>
      <c r="D2295" s="143">
        <v>3128008</v>
      </c>
      <c r="E2295" s="143">
        <v>0</v>
      </c>
    </row>
    <row r="2296" spans="3:5">
      <c r="C2296" s="142" t="s">
        <v>2602</v>
      </c>
      <c r="D2296" s="143">
        <v>114292123</v>
      </c>
      <c r="E2296" s="143">
        <v>2688140.31</v>
      </c>
    </row>
    <row r="2297" spans="3:5">
      <c r="C2297" s="142" t="s">
        <v>2294</v>
      </c>
      <c r="D2297" s="143">
        <v>114292123</v>
      </c>
      <c r="E2297" s="143">
        <v>2688140.31</v>
      </c>
    </row>
    <row r="2298" spans="3:5">
      <c r="C2298" s="142" t="s">
        <v>1477</v>
      </c>
      <c r="D2298" s="143">
        <v>2367205</v>
      </c>
      <c r="E2298" s="143">
        <v>0</v>
      </c>
    </row>
    <row r="2299" spans="3:5">
      <c r="C2299" s="142" t="s">
        <v>1478</v>
      </c>
      <c r="D2299" s="143">
        <v>2367205</v>
      </c>
      <c r="E2299" s="143">
        <v>0</v>
      </c>
    </row>
    <row r="2300" spans="3:5">
      <c r="C2300" s="142" t="s">
        <v>1479</v>
      </c>
      <c r="D2300" s="143">
        <v>1492003</v>
      </c>
      <c r="E2300" s="143">
        <v>0</v>
      </c>
    </row>
    <row r="2301" spans="3:5">
      <c r="C2301" s="142" t="s">
        <v>1480</v>
      </c>
      <c r="D2301" s="143">
        <v>1492003</v>
      </c>
      <c r="E2301" s="143">
        <v>0</v>
      </c>
    </row>
    <row r="2302" spans="3:5">
      <c r="C2302" s="142" t="s">
        <v>1481</v>
      </c>
      <c r="D2302" s="143">
        <v>1375936</v>
      </c>
      <c r="E2302" s="143">
        <v>0</v>
      </c>
    </row>
    <row r="2303" spans="3:5">
      <c r="C2303" s="142" t="s">
        <v>1482</v>
      </c>
      <c r="D2303" s="143">
        <v>1375936</v>
      </c>
      <c r="E2303" s="143">
        <v>0</v>
      </c>
    </row>
    <row r="2304" spans="3:5">
      <c r="C2304" s="142" t="s">
        <v>1483</v>
      </c>
      <c r="D2304" s="143">
        <v>2046922</v>
      </c>
      <c r="E2304" s="143">
        <v>0</v>
      </c>
    </row>
    <row r="2305" spans="3:5">
      <c r="C2305" s="142" t="s">
        <v>1484</v>
      </c>
      <c r="D2305" s="143">
        <v>2046922</v>
      </c>
      <c r="E2305" s="143">
        <v>0</v>
      </c>
    </row>
    <row r="2306" spans="3:5">
      <c r="C2306" s="142" t="s">
        <v>1485</v>
      </c>
      <c r="D2306" s="143">
        <v>2413782</v>
      </c>
      <c r="E2306" s="143">
        <v>0</v>
      </c>
    </row>
    <row r="2307" spans="3:5">
      <c r="C2307" s="142" t="s">
        <v>1486</v>
      </c>
      <c r="D2307" s="143">
        <v>2413782</v>
      </c>
      <c r="E2307" s="143">
        <v>0</v>
      </c>
    </row>
    <row r="2308" spans="3:5">
      <c r="C2308" s="144" t="s">
        <v>268</v>
      </c>
      <c r="D2308" s="145">
        <v>0</v>
      </c>
      <c r="E2308" s="145">
        <v>0</v>
      </c>
    </row>
    <row r="2309" spans="3:5">
      <c r="C2309" s="142" t="s">
        <v>2601</v>
      </c>
      <c r="D2309" s="143">
        <v>0</v>
      </c>
      <c r="E2309" s="143">
        <v>0</v>
      </c>
    </row>
    <row r="2310" spans="3:5">
      <c r="C2310" s="142" t="s">
        <v>615</v>
      </c>
      <c r="D2310" s="143">
        <v>0</v>
      </c>
      <c r="E2310" s="143">
        <v>0</v>
      </c>
    </row>
    <row r="2311" spans="3:5">
      <c r="C2311" s="144" t="s">
        <v>254</v>
      </c>
      <c r="D2311" s="145">
        <v>347105000</v>
      </c>
      <c r="E2311" s="145">
        <v>0</v>
      </c>
    </row>
    <row r="2312" spans="3:5">
      <c r="C2312" s="142" t="s">
        <v>252</v>
      </c>
      <c r="D2312" s="143">
        <v>347105000</v>
      </c>
      <c r="E2312" s="143">
        <v>0</v>
      </c>
    </row>
    <row r="2313" spans="3:5">
      <c r="C2313" s="142" t="s">
        <v>629</v>
      </c>
      <c r="D2313" s="143">
        <v>347105000</v>
      </c>
      <c r="E2313" s="143">
        <v>0</v>
      </c>
    </row>
    <row r="2314" spans="3:5">
      <c r="C2314" s="142" t="s">
        <v>2601</v>
      </c>
      <c r="D2314" s="143">
        <v>0</v>
      </c>
      <c r="E2314" s="143">
        <v>0</v>
      </c>
    </row>
    <row r="2315" spans="3:5">
      <c r="C2315" s="142" t="s">
        <v>615</v>
      </c>
      <c r="D2315" s="143">
        <v>0</v>
      </c>
      <c r="E2315" s="143">
        <v>0</v>
      </c>
    </row>
    <row r="2316" spans="3:5">
      <c r="C2316" s="142" t="s">
        <v>419</v>
      </c>
      <c r="D2316" s="143">
        <v>224237198</v>
      </c>
      <c r="E2316" s="143">
        <v>46565946.079999998</v>
      </c>
    </row>
    <row r="2317" spans="3:5">
      <c r="C2317" s="144" t="s">
        <v>251</v>
      </c>
      <c r="D2317" s="145">
        <v>219237198</v>
      </c>
      <c r="E2317" s="145">
        <v>46565946.079999998</v>
      </c>
    </row>
    <row r="2318" spans="3:5">
      <c r="C2318" s="142" t="s">
        <v>1487</v>
      </c>
      <c r="D2318" s="143">
        <v>2000000</v>
      </c>
      <c r="E2318" s="143">
        <v>0</v>
      </c>
    </row>
    <row r="2319" spans="3:5">
      <c r="C2319" s="142" t="s">
        <v>1488</v>
      </c>
      <c r="D2319" s="143">
        <v>2000000</v>
      </c>
      <c r="E2319" s="143">
        <v>0</v>
      </c>
    </row>
    <row r="2320" spans="3:5">
      <c r="C2320" s="142" t="s">
        <v>2380</v>
      </c>
      <c r="D2320" s="143">
        <v>5000000</v>
      </c>
      <c r="E2320" s="143">
        <v>4193227.87</v>
      </c>
    </row>
    <row r="2321" spans="3:5">
      <c r="C2321" s="142" t="s">
        <v>2379</v>
      </c>
      <c r="D2321" s="143">
        <v>5000000</v>
      </c>
      <c r="E2321" s="143">
        <v>4193227.87</v>
      </c>
    </row>
    <row r="2322" spans="3:5">
      <c r="C2322" s="142" t="s">
        <v>1489</v>
      </c>
      <c r="D2322" s="143">
        <v>4826380</v>
      </c>
      <c r="E2322" s="143">
        <v>0</v>
      </c>
    </row>
    <row r="2323" spans="3:5">
      <c r="C2323" s="142" t="s">
        <v>1490</v>
      </c>
      <c r="D2323" s="143">
        <v>4826380</v>
      </c>
      <c r="E2323" s="143">
        <v>0</v>
      </c>
    </row>
    <row r="2324" spans="3:5">
      <c r="C2324" s="142" t="s">
        <v>1491</v>
      </c>
      <c r="D2324" s="143">
        <v>2448638</v>
      </c>
      <c r="E2324" s="143">
        <v>0</v>
      </c>
    </row>
    <row r="2325" spans="3:5">
      <c r="C2325" s="142" t="s">
        <v>1492</v>
      </c>
      <c r="D2325" s="143">
        <v>2448638</v>
      </c>
      <c r="E2325" s="143">
        <v>0</v>
      </c>
    </row>
    <row r="2326" spans="3:5">
      <c r="C2326" s="142" t="s">
        <v>1974</v>
      </c>
      <c r="D2326" s="143">
        <v>2425754</v>
      </c>
      <c r="E2326" s="143">
        <v>0</v>
      </c>
    </row>
    <row r="2327" spans="3:5">
      <c r="C2327" s="142" t="s">
        <v>1493</v>
      </c>
      <c r="D2327" s="143">
        <v>2425754</v>
      </c>
      <c r="E2327" s="143">
        <v>0</v>
      </c>
    </row>
    <row r="2328" spans="3:5">
      <c r="C2328" s="142" t="s">
        <v>1494</v>
      </c>
      <c r="D2328" s="143">
        <v>2425754</v>
      </c>
      <c r="E2328" s="143">
        <v>0</v>
      </c>
    </row>
    <row r="2329" spans="3:5">
      <c r="C2329" s="142" t="s">
        <v>1495</v>
      </c>
      <c r="D2329" s="143">
        <v>2425754</v>
      </c>
      <c r="E2329" s="143">
        <v>0</v>
      </c>
    </row>
    <row r="2330" spans="3:5">
      <c r="C2330" s="142" t="s">
        <v>1496</v>
      </c>
      <c r="D2330" s="143">
        <v>1556180</v>
      </c>
      <c r="E2330" s="143">
        <v>0</v>
      </c>
    </row>
    <row r="2331" spans="3:5">
      <c r="C2331" s="142" t="s">
        <v>1497</v>
      </c>
      <c r="D2331" s="143">
        <v>1556180</v>
      </c>
      <c r="E2331" s="143">
        <v>0</v>
      </c>
    </row>
    <row r="2332" spans="3:5">
      <c r="C2332" s="142" t="s">
        <v>2599</v>
      </c>
      <c r="D2332" s="143">
        <v>31787417</v>
      </c>
      <c r="E2332" s="143">
        <v>17296946</v>
      </c>
    </row>
    <row r="2333" spans="3:5">
      <c r="C2333" s="142" t="s">
        <v>1924</v>
      </c>
      <c r="D2333" s="143">
        <v>31787417</v>
      </c>
      <c r="E2333" s="143">
        <v>17296946</v>
      </c>
    </row>
    <row r="2334" spans="3:5">
      <c r="C2334" s="142" t="s">
        <v>1498</v>
      </c>
      <c r="D2334" s="143">
        <v>1556180</v>
      </c>
      <c r="E2334" s="143">
        <v>0</v>
      </c>
    </row>
    <row r="2335" spans="3:5">
      <c r="C2335" s="142" t="s">
        <v>1499</v>
      </c>
      <c r="D2335" s="143">
        <v>1556180</v>
      </c>
      <c r="E2335" s="143">
        <v>0</v>
      </c>
    </row>
    <row r="2336" spans="3:5">
      <c r="C2336" s="142" t="s">
        <v>1500</v>
      </c>
      <c r="D2336" s="143">
        <v>4067285</v>
      </c>
      <c r="E2336" s="143">
        <v>0</v>
      </c>
    </row>
    <row r="2337" spans="3:5">
      <c r="C2337" s="142" t="s">
        <v>1501</v>
      </c>
      <c r="D2337" s="143">
        <v>4067285</v>
      </c>
      <c r="E2337" s="143">
        <v>0</v>
      </c>
    </row>
    <row r="2338" spans="3:5">
      <c r="C2338" s="142" t="s">
        <v>2598</v>
      </c>
      <c r="D2338" s="143">
        <v>33147489</v>
      </c>
      <c r="E2338" s="143">
        <v>25075772.210000001</v>
      </c>
    </row>
    <row r="2339" spans="3:5">
      <c r="C2339" s="142" t="s">
        <v>2027</v>
      </c>
      <c r="D2339" s="143">
        <v>33147489</v>
      </c>
      <c r="E2339" s="143">
        <v>25075772.210000001</v>
      </c>
    </row>
    <row r="2340" spans="3:5">
      <c r="C2340" s="142" t="s">
        <v>1502</v>
      </c>
      <c r="D2340" s="143">
        <v>892319</v>
      </c>
      <c r="E2340" s="143">
        <v>0</v>
      </c>
    </row>
    <row r="2341" spans="3:5">
      <c r="C2341" s="142" t="s">
        <v>1503</v>
      </c>
      <c r="D2341" s="143">
        <v>892319</v>
      </c>
      <c r="E2341" s="143">
        <v>0</v>
      </c>
    </row>
    <row r="2342" spans="3:5">
      <c r="C2342" s="142" t="s">
        <v>1504</v>
      </c>
      <c r="D2342" s="143">
        <v>2052030</v>
      </c>
      <c r="E2342" s="143">
        <v>0</v>
      </c>
    </row>
    <row r="2343" spans="3:5">
      <c r="C2343" s="142" t="s">
        <v>1505</v>
      </c>
      <c r="D2343" s="143">
        <v>2052030</v>
      </c>
      <c r="E2343" s="143">
        <v>0</v>
      </c>
    </row>
    <row r="2344" spans="3:5">
      <c r="C2344" s="142" t="s">
        <v>1506</v>
      </c>
      <c r="D2344" s="143">
        <v>2052030</v>
      </c>
      <c r="E2344" s="143">
        <v>0</v>
      </c>
    </row>
    <row r="2345" spans="3:5">
      <c r="C2345" s="142" t="s">
        <v>1507</v>
      </c>
      <c r="D2345" s="143">
        <v>2052030</v>
      </c>
      <c r="E2345" s="143">
        <v>0</v>
      </c>
    </row>
    <row r="2346" spans="3:5">
      <c r="C2346" s="142" t="s">
        <v>420</v>
      </c>
      <c r="D2346" s="143">
        <v>95168846</v>
      </c>
      <c r="E2346" s="143">
        <v>0</v>
      </c>
    </row>
    <row r="2347" spans="3:5">
      <c r="C2347" s="142" t="s">
        <v>630</v>
      </c>
      <c r="D2347" s="143">
        <v>95168846</v>
      </c>
      <c r="E2347" s="143">
        <v>0</v>
      </c>
    </row>
    <row r="2348" spans="3:5">
      <c r="C2348" s="142" t="s">
        <v>421</v>
      </c>
      <c r="D2348" s="143">
        <v>5000000</v>
      </c>
      <c r="E2348" s="143">
        <v>0</v>
      </c>
    </row>
    <row r="2349" spans="3:5">
      <c r="C2349" s="142" t="s">
        <v>631</v>
      </c>
      <c r="D2349" s="143">
        <v>5000000</v>
      </c>
      <c r="E2349" s="143">
        <v>0</v>
      </c>
    </row>
    <row r="2350" spans="3:5">
      <c r="C2350" s="142" t="s">
        <v>790</v>
      </c>
      <c r="D2350" s="143">
        <v>22830896</v>
      </c>
      <c r="E2350" s="143">
        <v>0</v>
      </c>
    </row>
    <row r="2351" spans="3:5">
      <c r="C2351" s="142" t="s">
        <v>791</v>
      </c>
      <c r="D2351" s="143">
        <v>22830896</v>
      </c>
      <c r="E2351" s="143">
        <v>0</v>
      </c>
    </row>
    <row r="2352" spans="3:5">
      <c r="C2352" s="144" t="s">
        <v>253</v>
      </c>
      <c r="D2352" s="145">
        <v>5000000</v>
      </c>
      <c r="E2352" s="145">
        <v>0</v>
      </c>
    </row>
    <row r="2353" spans="3:5">
      <c r="C2353" s="142" t="s">
        <v>2344</v>
      </c>
      <c r="D2353" s="143">
        <v>5000000</v>
      </c>
      <c r="E2353" s="143">
        <v>0</v>
      </c>
    </row>
    <row r="2354" spans="3:5">
      <c r="C2354" s="142" t="s">
        <v>2343</v>
      </c>
      <c r="D2354" s="143">
        <v>5000000</v>
      </c>
      <c r="E2354" s="143">
        <v>0</v>
      </c>
    </row>
    <row r="2355" spans="3:5">
      <c r="C2355" s="142" t="s">
        <v>265</v>
      </c>
      <c r="D2355" s="143">
        <v>257316285</v>
      </c>
      <c r="E2355" s="143">
        <v>19871672.09</v>
      </c>
    </row>
    <row r="2356" spans="3:5">
      <c r="C2356" s="144" t="s">
        <v>251</v>
      </c>
      <c r="D2356" s="145">
        <v>257316285</v>
      </c>
      <c r="E2356" s="145">
        <v>19871672.09</v>
      </c>
    </row>
    <row r="2357" spans="3:5">
      <c r="C2357" s="142" t="s">
        <v>1508</v>
      </c>
      <c r="D2357" s="143">
        <v>2434110</v>
      </c>
      <c r="E2357" s="143">
        <v>0</v>
      </c>
    </row>
    <row r="2358" spans="3:5">
      <c r="C2358" s="142" t="s">
        <v>1509</v>
      </c>
      <c r="D2358" s="143">
        <v>2434110</v>
      </c>
      <c r="E2358" s="143">
        <v>0</v>
      </c>
    </row>
    <row r="2359" spans="3:5">
      <c r="C2359" s="142" t="s">
        <v>1510</v>
      </c>
      <c r="D2359" s="143">
        <v>1534460</v>
      </c>
      <c r="E2359" s="143">
        <v>0</v>
      </c>
    </row>
    <row r="2360" spans="3:5">
      <c r="C2360" s="142" t="s">
        <v>1511</v>
      </c>
      <c r="D2360" s="143">
        <v>1534460</v>
      </c>
      <c r="E2360" s="143">
        <v>0</v>
      </c>
    </row>
    <row r="2361" spans="3:5">
      <c r="C2361" s="142" t="s">
        <v>1512</v>
      </c>
      <c r="D2361" s="143">
        <v>2434110</v>
      </c>
      <c r="E2361" s="143">
        <v>0</v>
      </c>
    </row>
    <row r="2362" spans="3:5">
      <c r="C2362" s="142" t="s">
        <v>1513</v>
      </c>
      <c r="D2362" s="143">
        <v>2434110</v>
      </c>
      <c r="E2362" s="143">
        <v>0</v>
      </c>
    </row>
    <row r="2363" spans="3:5">
      <c r="C2363" s="142" t="s">
        <v>1975</v>
      </c>
      <c r="D2363" s="143">
        <v>1534460</v>
      </c>
      <c r="E2363" s="143">
        <v>0</v>
      </c>
    </row>
    <row r="2364" spans="3:5">
      <c r="C2364" s="142" t="s">
        <v>1514</v>
      </c>
      <c r="D2364" s="143">
        <v>1534460</v>
      </c>
      <c r="E2364" s="143">
        <v>0</v>
      </c>
    </row>
    <row r="2365" spans="3:5">
      <c r="C2365" s="142" t="s">
        <v>1515</v>
      </c>
      <c r="D2365" s="143">
        <v>2871043</v>
      </c>
      <c r="E2365" s="143">
        <v>0</v>
      </c>
    </row>
    <row r="2366" spans="3:5">
      <c r="C2366" s="142" t="s">
        <v>1516</v>
      </c>
      <c r="D2366" s="143">
        <v>2871043</v>
      </c>
      <c r="E2366" s="143">
        <v>0</v>
      </c>
    </row>
    <row r="2367" spans="3:5">
      <c r="C2367" s="142" t="s">
        <v>1517</v>
      </c>
      <c r="D2367" s="143">
        <v>4818780</v>
      </c>
      <c r="E2367" s="143">
        <v>0</v>
      </c>
    </row>
    <row r="2368" spans="3:5">
      <c r="C2368" s="142" t="s">
        <v>1518</v>
      </c>
      <c r="D2368" s="143">
        <v>4818780</v>
      </c>
      <c r="E2368" s="143">
        <v>0</v>
      </c>
    </row>
    <row r="2369" spans="3:5">
      <c r="C2369" s="142" t="s">
        <v>1519</v>
      </c>
      <c r="D2369" s="143">
        <v>1880094</v>
      </c>
      <c r="E2369" s="143">
        <v>0</v>
      </c>
    </row>
    <row r="2370" spans="3:5">
      <c r="C2370" s="142" t="s">
        <v>1520</v>
      </c>
      <c r="D2370" s="143">
        <v>1880094</v>
      </c>
      <c r="E2370" s="143">
        <v>0</v>
      </c>
    </row>
    <row r="2371" spans="3:5">
      <c r="C2371" s="142" t="s">
        <v>1521</v>
      </c>
      <c r="D2371" s="143">
        <v>723610</v>
      </c>
      <c r="E2371" s="143">
        <v>0</v>
      </c>
    </row>
    <row r="2372" spans="3:5">
      <c r="C2372" s="142" t="s">
        <v>1522</v>
      </c>
      <c r="D2372" s="143">
        <v>723610</v>
      </c>
      <c r="E2372" s="143">
        <v>0</v>
      </c>
    </row>
    <row r="2373" spans="3:5">
      <c r="C2373" s="142" t="s">
        <v>1523</v>
      </c>
      <c r="D2373" s="143">
        <v>723610</v>
      </c>
      <c r="E2373" s="143">
        <v>0</v>
      </c>
    </row>
    <row r="2374" spans="3:5">
      <c r="C2374" s="142" t="s">
        <v>1524</v>
      </c>
      <c r="D2374" s="143">
        <v>723610</v>
      </c>
      <c r="E2374" s="143">
        <v>0</v>
      </c>
    </row>
    <row r="2375" spans="3:5">
      <c r="C2375" s="142" t="s">
        <v>1525</v>
      </c>
      <c r="D2375" s="143">
        <v>4734410</v>
      </c>
      <c r="E2375" s="143">
        <v>0</v>
      </c>
    </row>
    <row r="2376" spans="3:5">
      <c r="C2376" s="142" t="s">
        <v>1526</v>
      </c>
      <c r="D2376" s="143">
        <v>4734410</v>
      </c>
      <c r="E2376" s="143">
        <v>0</v>
      </c>
    </row>
    <row r="2377" spans="3:5">
      <c r="C2377" s="142" t="s">
        <v>1527</v>
      </c>
      <c r="D2377" s="143">
        <v>2183018</v>
      </c>
      <c r="E2377" s="143">
        <v>0</v>
      </c>
    </row>
    <row r="2378" spans="3:5">
      <c r="C2378" s="142" t="s">
        <v>1528</v>
      </c>
      <c r="D2378" s="143">
        <v>2183018</v>
      </c>
      <c r="E2378" s="143">
        <v>0</v>
      </c>
    </row>
    <row r="2379" spans="3:5">
      <c r="C2379" s="142" t="s">
        <v>1529</v>
      </c>
      <c r="D2379" s="143">
        <v>2183018</v>
      </c>
      <c r="E2379" s="143">
        <v>0</v>
      </c>
    </row>
    <row r="2380" spans="3:5">
      <c r="C2380" s="142" t="s">
        <v>1530</v>
      </c>
      <c r="D2380" s="143">
        <v>2183018</v>
      </c>
      <c r="E2380" s="143">
        <v>0</v>
      </c>
    </row>
    <row r="2381" spans="3:5">
      <c r="C2381" s="142" t="s">
        <v>1531</v>
      </c>
      <c r="D2381" s="143">
        <v>882194</v>
      </c>
      <c r="E2381" s="143">
        <v>0</v>
      </c>
    </row>
    <row r="2382" spans="3:5">
      <c r="C2382" s="142" t="s">
        <v>1532</v>
      </c>
      <c r="D2382" s="143">
        <v>882194</v>
      </c>
      <c r="E2382" s="143">
        <v>0</v>
      </c>
    </row>
    <row r="2383" spans="3:5">
      <c r="C2383" s="142" t="s">
        <v>1533</v>
      </c>
      <c r="D2383" s="143">
        <v>2183018</v>
      </c>
      <c r="E2383" s="143">
        <v>0</v>
      </c>
    </row>
    <row r="2384" spans="3:5">
      <c r="C2384" s="142" t="s">
        <v>1534</v>
      </c>
      <c r="D2384" s="143">
        <v>2183018</v>
      </c>
      <c r="E2384" s="143">
        <v>0</v>
      </c>
    </row>
    <row r="2385" spans="3:5">
      <c r="C2385" s="142" t="s">
        <v>422</v>
      </c>
      <c r="D2385" s="143">
        <v>3000000</v>
      </c>
      <c r="E2385" s="143">
        <v>0</v>
      </c>
    </row>
    <row r="2386" spans="3:5">
      <c r="C2386" s="142" t="s">
        <v>632</v>
      </c>
      <c r="D2386" s="143">
        <v>3000000</v>
      </c>
      <c r="E2386" s="143">
        <v>0</v>
      </c>
    </row>
    <row r="2387" spans="3:5">
      <c r="C2387" s="142" t="s">
        <v>1535</v>
      </c>
      <c r="D2387" s="143">
        <v>2004892</v>
      </c>
      <c r="E2387" s="143">
        <v>0</v>
      </c>
    </row>
    <row r="2388" spans="3:5">
      <c r="C2388" s="142" t="s">
        <v>1536</v>
      </c>
      <c r="D2388" s="143">
        <v>2004892</v>
      </c>
      <c r="E2388" s="143">
        <v>0</v>
      </c>
    </row>
    <row r="2389" spans="3:5">
      <c r="C2389" s="142" t="s">
        <v>1537</v>
      </c>
      <c r="D2389" s="143">
        <v>2179643</v>
      </c>
      <c r="E2389" s="143">
        <v>0</v>
      </c>
    </row>
    <row r="2390" spans="3:5">
      <c r="C2390" s="142" t="s">
        <v>1538</v>
      </c>
      <c r="D2390" s="143">
        <v>2179643</v>
      </c>
      <c r="E2390" s="143">
        <v>0</v>
      </c>
    </row>
    <row r="2391" spans="3:5">
      <c r="C2391" s="142" t="s">
        <v>1539</v>
      </c>
      <c r="D2391" s="143">
        <v>2179643</v>
      </c>
      <c r="E2391" s="143">
        <v>0</v>
      </c>
    </row>
    <row r="2392" spans="3:5">
      <c r="C2392" s="142" t="s">
        <v>1540</v>
      </c>
      <c r="D2392" s="143">
        <v>2179643</v>
      </c>
      <c r="E2392" s="143">
        <v>0</v>
      </c>
    </row>
    <row r="2393" spans="3:5">
      <c r="C2393" s="142" t="s">
        <v>2597</v>
      </c>
      <c r="D2393" s="143">
        <v>2179643</v>
      </c>
      <c r="E2393" s="143">
        <v>0</v>
      </c>
    </row>
    <row r="2394" spans="3:5">
      <c r="C2394" s="142" t="s">
        <v>1541</v>
      </c>
      <c r="D2394" s="143">
        <v>2179643</v>
      </c>
      <c r="E2394" s="143">
        <v>0</v>
      </c>
    </row>
    <row r="2395" spans="3:5">
      <c r="C2395" s="142" t="s">
        <v>423</v>
      </c>
      <c r="D2395" s="143">
        <v>10849293</v>
      </c>
      <c r="E2395" s="143">
        <v>0</v>
      </c>
    </row>
    <row r="2396" spans="3:5">
      <c r="C2396" s="142" t="s">
        <v>633</v>
      </c>
      <c r="D2396" s="143">
        <v>10849293</v>
      </c>
      <c r="E2396" s="143">
        <v>0</v>
      </c>
    </row>
    <row r="2397" spans="3:5">
      <c r="C2397" s="142" t="s">
        <v>2596</v>
      </c>
      <c r="D2397" s="143">
        <v>2052030</v>
      </c>
      <c r="E2397" s="143">
        <v>0</v>
      </c>
    </row>
    <row r="2398" spans="3:5">
      <c r="C2398" s="142" t="s">
        <v>1542</v>
      </c>
      <c r="D2398" s="143">
        <v>2052030</v>
      </c>
      <c r="E2398" s="143">
        <v>0</v>
      </c>
    </row>
    <row r="2399" spans="3:5">
      <c r="C2399" s="142" t="s">
        <v>2197</v>
      </c>
      <c r="D2399" s="143">
        <v>4103995</v>
      </c>
      <c r="E2399" s="143">
        <v>0</v>
      </c>
    </row>
    <row r="2400" spans="3:5">
      <c r="C2400" s="142" t="s">
        <v>2198</v>
      </c>
      <c r="D2400" s="143">
        <v>4103995</v>
      </c>
      <c r="E2400" s="143">
        <v>0</v>
      </c>
    </row>
    <row r="2401" spans="3:5">
      <c r="C2401" s="142" t="s">
        <v>424</v>
      </c>
      <c r="D2401" s="143">
        <v>32918997</v>
      </c>
      <c r="E2401" s="143">
        <v>0</v>
      </c>
    </row>
    <row r="2402" spans="3:5">
      <c r="C2402" s="142" t="s">
        <v>634</v>
      </c>
      <c r="D2402" s="143">
        <v>32918997</v>
      </c>
      <c r="E2402" s="143">
        <v>0</v>
      </c>
    </row>
    <row r="2403" spans="3:5">
      <c r="C2403" s="142" t="s">
        <v>425</v>
      </c>
      <c r="D2403" s="143">
        <v>74223502</v>
      </c>
      <c r="E2403" s="143">
        <v>0</v>
      </c>
    </row>
    <row r="2404" spans="3:5">
      <c r="C2404" s="142" t="s">
        <v>635</v>
      </c>
      <c r="D2404" s="143">
        <v>74223502</v>
      </c>
      <c r="E2404" s="143">
        <v>0</v>
      </c>
    </row>
    <row r="2405" spans="3:5">
      <c r="C2405" s="142" t="s">
        <v>426</v>
      </c>
      <c r="D2405" s="143">
        <v>13388396</v>
      </c>
      <c r="E2405" s="143">
        <v>0</v>
      </c>
    </row>
    <row r="2406" spans="3:5">
      <c r="C2406" s="142" t="s">
        <v>636</v>
      </c>
      <c r="D2406" s="143">
        <v>13388396</v>
      </c>
      <c r="E2406" s="143">
        <v>0</v>
      </c>
    </row>
    <row r="2407" spans="3:5">
      <c r="C2407" s="142" t="s">
        <v>427</v>
      </c>
      <c r="D2407" s="143">
        <v>15000000</v>
      </c>
      <c r="E2407" s="143">
        <v>0</v>
      </c>
    </row>
    <row r="2408" spans="3:5">
      <c r="C2408" s="142" t="s">
        <v>637</v>
      </c>
      <c r="D2408" s="143">
        <v>15000000</v>
      </c>
      <c r="E2408" s="143">
        <v>0</v>
      </c>
    </row>
    <row r="2409" spans="3:5">
      <c r="C2409" s="142" t="s">
        <v>428</v>
      </c>
      <c r="D2409" s="143">
        <v>62116316</v>
      </c>
      <c r="E2409" s="143">
        <v>19871672.09</v>
      </c>
    </row>
    <row r="2410" spans="3:5">
      <c r="C2410" s="142" t="s">
        <v>638</v>
      </c>
      <c r="D2410" s="143">
        <v>62116316</v>
      </c>
      <c r="E2410" s="143">
        <v>19871672.09</v>
      </c>
    </row>
    <row r="2411" spans="3:5">
      <c r="C2411" s="142" t="s">
        <v>429</v>
      </c>
      <c r="D2411" s="143">
        <v>699192504</v>
      </c>
      <c r="E2411" s="143">
        <v>14842794.369999999</v>
      </c>
    </row>
    <row r="2412" spans="3:5">
      <c r="C2412" s="144" t="s">
        <v>251</v>
      </c>
      <c r="D2412" s="145">
        <v>698547023</v>
      </c>
      <c r="E2412" s="145">
        <v>14842794.369999999</v>
      </c>
    </row>
    <row r="2413" spans="3:5">
      <c r="C2413" s="142" t="s">
        <v>3050</v>
      </c>
      <c r="D2413" s="143">
        <v>265169142</v>
      </c>
      <c r="E2413" s="143">
        <v>0</v>
      </c>
    </row>
    <row r="2414" spans="3:5">
      <c r="C2414" s="142" t="s">
        <v>3051</v>
      </c>
      <c r="D2414" s="143">
        <v>265169142</v>
      </c>
      <c r="E2414" s="143">
        <v>0</v>
      </c>
    </row>
    <row r="2415" spans="3:5">
      <c r="C2415" s="142" t="s">
        <v>2199</v>
      </c>
      <c r="D2415" s="143">
        <v>1197921</v>
      </c>
      <c r="E2415" s="143">
        <v>0</v>
      </c>
    </row>
    <row r="2416" spans="3:5">
      <c r="C2416" s="142" t="s">
        <v>2200</v>
      </c>
      <c r="D2416" s="143">
        <v>1197921</v>
      </c>
      <c r="E2416" s="143">
        <v>0</v>
      </c>
    </row>
    <row r="2417" spans="3:5">
      <c r="C2417" s="142" t="s">
        <v>430</v>
      </c>
      <c r="D2417" s="143">
        <v>39359011</v>
      </c>
      <c r="E2417" s="143">
        <v>0</v>
      </c>
    </row>
    <row r="2418" spans="3:5">
      <c r="C2418" s="142" t="s">
        <v>639</v>
      </c>
      <c r="D2418" s="143">
        <v>39359011</v>
      </c>
      <c r="E2418" s="143">
        <v>0</v>
      </c>
    </row>
    <row r="2419" spans="3:5">
      <c r="C2419" s="142" t="s">
        <v>431</v>
      </c>
      <c r="D2419" s="143">
        <v>29354</v>
      </c>
      <c r="E2419" s="143">
        <v>0</v>
      </c>
    </row>
    <row r="2420" spans="3:5">
      <c r="C2420" s="142" t="s">
        <v>640</v>
      </c>
      <c r="D2420" s="143">
        <v>29354</v>
      </c>
      <c r="E2420" s="143">
        <v>0</v>
      </c>
    </row>
    <row r="2421" spans="3:5">
      <c r="C2421" s="142" t="s">
        <v>1718</v>
      </c>
      <c r="D2421" s="143">
        <v>3784204</v>
      </c>
      <c r="E2421" s="143">
        <v>0</v>
      </c>
    </row>
    <row r="2422" spans="3:5">
      <c r="C2422" s="142" t="s">
        <v>1719</v>
      </c>
      <c r="D2422" s="143">
        <v>3784204</v>
      </c>
      <c r="E2422" s="143">
        <v>0</v>
      </c>
    </row>
    <row r="2423" spans="3:5">
      <c r="C2423" s="142" t="s">
        <v>1720</v>
      </c>
      <c r="D2423" s="143">
        <v>3784204</v>
      </c>
      <c r="E2423" s="143">
        <v>0</v>
      </c>
    </row>
    <row r="2424" spans="3:5">
      <c r="C2424" s="142" t="s">
        <v>1721</v>
      </c>
      <c r="D2424" s="143">
        <v>3784204</v>
      </c>
      <c r="E2424" s="143">
        <v>0</v>
      </c>
    </row>
    <row r="2425" spans="3:5">
      <c r="C2425" s="142" t="s">
        <v>1722</v>
      </c>
      <c r="D2425" s="143">
        <v>6679438</v>
      </c>
      <c r="E2425" s="143">
        <v>0</v>
      </c>
    </row>
    <row r="2426" spans="3:5">
      <c r="C2426" s="142" t="s">
        <v>1723</v>
      </c>
      <c r="D2426" s="143">
        <v>6679438</v>
      </c>
      <c r="E2426" s="143">
        <v>0</v>
      </c>
    </row>
    <row r="2427" spans="3:5">
      <c r="C2427" s="142" t="s">
        <v>432</v>
      </c>
      <c r="D2427" s="143">
        <v>7298589</v>
      </c>
      <c r="E2427" s="143">
        <v>0</v>
      </c>
    </row>
    <row r="2428" spans="3:5">
      <c r="C2428" s="142" t="s">
        <v>641</v>
      </c>
      <c r="D2428" s="143">
        <v>7298589</v>
      </c>
      <c r="E2428" s="143">
        <v>0</v>
      </c>
    </row>
    <row r="2429" spans="3:5">
      <c r="C2429" s="142" t="s">
        <v>2595</v>
      </c>
      <c r="D2429" s="143">
        <v>30055331</v>
      </c>
      <c r="E2429" s="143">
        <v>0</v>
      </c>
    </row>
    <row r="2430" spans="3:5">
      <c r="C2430" s="142" t="s">
        <v>2028</v>
      </c>
      <c r="D2430" s="143">
        <v>30055331</v>
      </c>
      <c r="E2430" s="143">
        <v>0</v>
      </c>
    </row>
    <row r="2431" spans="3:5">
      <c r="C2431" s="142" t="s">
        <v>1925</v>
      </c>
      <c r="D2431" s="143">
        <v>65424950</v>
      </c>
      <c r="E2431" s="143">
        <v>0</v>
      </c>
    </row>
    <row r="2432" spans="3:5">
      <c r="C2432" s="142" t="s">
        <v>1926</v>
      </c>
      <c r="D2432" s="143">
        <v>65424950</v>
      </c>
      <c r="E2432" s="143">
        <v>0</v>
      </c>
    </row>
    <row r="2433" spans="3:5">
      <c r="C2433" s="142" t="s">
        <v>1724</v>
      </c>
      <c r="D2433" s="143">
        <v>6071992</v>
      </c>
      <c r="E2433" s="143">
        <v>0</v>
      </c>
    </row>
    <row r="2434" spans="3:5">
      <c r="C2434" s="142" t="s">
        <v>1725</v>
      </c>
      <c r="D2434" s="143">
        <v>6071992</v>
      </c>
      <c r="E2434" s="143">
        <v>0</v>
      </c>
    </row>
    <row r="2435" spans="3:5">
      <c r="C2435" s="142" t="s">
        <v>2594</v>
      </c>
      <c r="D2435" s="143">
        <v>56195690</v>
      </c>
      <c r="E2435" s="143">
        <v>0</v>
      </c>
    </row>
    <row r="2436" spans="3:5">
      <c r="C2436" s="142" t="s">
        <v>2201</v>
      </c>
      <c r="D2436" s="143">
        <v>56195690</v>
      </c>
      <c r="E2436" s="143">
        <v>0</v>
      </c>
    </row>
    <row r="2437" spans="3:5">
      <c r="C2437" s="142" t="s">
        <v>1726</v>
      </c>
      <c r="D2437" s="143">
        <v>627725</v>
      </c>
      <c r="E2437" s="143">
        <v>0</v>
      </c>
    </row>
    <row r="2438" spans="3:5">
      <c r="C2438" s="142" t="s">
        <v>1727</v>
      </c>
      <c r="D2438" s="143">
        <v>627725</v>
      </c>
      <c r="E2438" s="143">
        <v>0</v>
      </c>
    </row>
    <row r="2439" spans="3:5">
      <c r="C2439" s="142" t="s">
        <v>2593</v>
      </c>
      <c r="D2439" s="143">
        <v>14504078</v>
      </c>
      <c r="E2439" s="143">
        <v>0</v>
      </c>
    </row>
    <row r="2440" spans="3:5">
      <c r="C2440" s="142" t="s">
        <v>2202</v>
      </c>
      <c r="D2440" s="143">
        <v>14504078</v>
      </c>
      <c r="E2440" s="143">
        <v>0</v>
      </c>
    </row>
    <row r="2441" spans="3:5">
      <c r="C2441" s="142" t="s">
        <v>1728</v>
      </c>
      <c r="D2441" s="143">
        <v>4736551</v>
      </c>
      <c r="E2441" s="143">
        <v>0</v>
      </c>
    </row>
    <row r="2442" spans="3:5">
      <c r="C2442" s="142" t="s">
        <v>1729</v>
      </c>
      <c r="D2442" s="143">
        <v>4736551</v>
      </c>
      <c r="E2442" s="143">
        <v>0</v>
      </c>
    </row>
    <row r="2443" spans="3:5">
      <c r="C2443" s="142" t="s">
        <v>2592</v>
      </c>
      <c r="D2443" s="143">
        <v>12144488</v>
      </c>
      <c r="E2443" s="143">
        <v>0</v>
      </c>
    </row>
    <row r="2444" spans="3:5">
      <c r="C2444" s="142" t="s">
        <v>1730</v>
      </c>
      <c r="D2444" s="143">
        <v>12144488</v>
      </c>
      <c r="E2444" s="143">
        <v>0</v>
      </c>
    </row>
    <row r="2445" spans="3:5">
      <c r="C2445" s="142" t="s">
        <v>747</v>
      </c>
      <c r="D2445" s="143">
        <v>4883815</v>
      </c>
      <c r="E2445" s="143">
        <v>0</v>
      </c>
    </row>
    <row r="2446" spans="3:5">
      <c r="C2446" s="142" t="s">
        <v>748</v>
      </c>
      <c r="D2446" s="143">
        <v>4883815</v>
      </c>
      <c r="E2446" s="143">
        <v>0</v>
      </c>
    </row>
    <row r="2447" spans="3:5">
      <c r="C2447" s="142" t="s">
        <v>3052</v>
      </c>
      <c r="D2447" s="143">
        <v>2094888</v>
      </c>
      <c r="E2447" s="143">
        <v>0</v>
      </c>
    </row>
    <row r="2448" spans="3:5">
      <c r="C2448" s="142" t="s">
        <v>1731</v>
      </c>
      <c r="D2448" s="143">
        <v>2094888</v>
      </c>
      <c r="E2448" s="143">
        <v>0</v>
      </c>
    </row>
    <row r="2449" spans="3:5">
      <c r="C2449" s="142" t="s">
        <v>1732</v>
      </c>
      <c r="D2449" s="143">
        <v>1129568</v>
      </c>
      <c r="E2449" s="143">
        <v>0</v>
      </c>
    </row>
    <row r="2450" spans="3:5">
      <c r="C2450" s="142" t="s">
        <v>1733</v>
      </c>
      <c r="D2450" s="143">
        <v>1129568</v>
      </c>
      <c r="E2450" s="143">
        <v>0</v>
      </c>
    </row>
    <row r="2451" spans="3:5">
      <c r="C2451" s="142" t="s">
        <v>1734</v>
      </c>
      <c r="D2451" s="143">
        <v>7132499</v>
      </c>
      <c r="E2451" s="143">
        <v>0</v>
      </c>
    </row>
    <row r="2452" spans="3:5">
      <c r="C2452" s="142" t="s">
        <v>1735</v>
      </c>
      <c r="D2452" s="143">
        <v>7132499</v>
      </c>
      <c r="E2452" s="143">
        <v>0</v>
      </c>
    </row>
    <row r="2453" spans="3:5">
      <c r="C2453" s="142" t="s">
        <v>1736</v>
      </c>
      <c r="D2453" s="143">
        <v>2985453</v>
      </c>
      <c r="E2453" s="143">
        <v>0</v>
      </c>
    </row>
    <row r="2454" spans="3:5">
      <c r="C2454" s="142" t="s">
        <v>1737</v>
      </c>
      <c r="D2454" s="143">
        <v>2985453</v>
      </c>
      <c r="E2454" s="143">
        <v>0</v>
      </c>
    </row>
    <row r="2455" spans="3:5">
      <c r="C2455" s="142" t="s">
        <v>1738</v>
      </c>
      <c r="D2455" s="143">
        <v>3689328</v>
      </c>
      <c r="E2455" s="143">
        <v>0</v>
      </c>
    </row>
    <row r="2456" spans="3:5">
      <c r="C2456" s="142" t="s">
        <v>1739</v>
      </c>
      <c r="D2456" s="143">
        <v>3689328</v>
      </c>
      <c r="E2456" s="143">
        <v>0</v>
      </c>
    </row>
    <row r="2457" spans="3:5">
      <c r="C2457" s="142" t="s">
        <v>1740</v>
      </c>
      <c r="D2457" s="143">
        <v>3689328</v>
      </c>
      <c r="E2457" s="143">
        <v>0</v>
      </c>
    </row>
    <row r="2458" spans="3:5">
      <c r="C2458" s="142" t="s">
        <v>1741</v>
      </c>
      <c r="D2458" s="143">
        <v>3689328</v>
      </c>
      <c r="E2458" s="143">
        <v>0</v>
      </c>
    </row>
    <row r="2459" spans="3:5">
      <c r="C2459" s="142" t="s">
        <v>2203</v>
      </c>
      <c r="D2459" s="143">
        <v>14387174</v>
      </c>
      <c r="E2459" s="143">
        <v>0</v>
      </c>
    </row>
    <row r="2460" spans="3:5">
      <c r="C2460" s="142" t="s">
        <v>2200</v>
      </c>
      <c r="D2460" s="143">
        <v>14387174</v>
      </c>
      <c r="E2460" s="143">
        <v>0</v>
      </c>
    </row>
    <row r="2461" spans="3:5">
      <c r="C2461" s="142" t="s">
        <v>792</v>
      </c>
      <c r="D2461" s="143">
        <v>137077398</v>
      </c>
      <c r="E2461" s="143">
        <v>14842794.369999999</v>
      </c>
    </row>
    <row r="2462" spans="3:5">
      <c r="C2462" s="142" t="s">
        <v>793</v>
      </c>
      <c r="D2462" s="143">
        <v>137077398</v>
      </c>
      <c r="E2462" s="143">
        <v>14842794.369999999</v>
      </c>
    </row>
    <row r="2463" spans="3:5">
      <c r="C2463" s="142" t="s">
        <v>2204</v>
      </c>
      <c r="D2463" s="143">
        <v>4414904</v>
      </c>
      <c r="E2463" s="143">
        <v>0</v>
      </c>
    </row>
    <row r="2464" spans="3:5">
      <c r="C2464" s="142" t="s">
        <v>2200</v>
      </c>
      <c r="D2464" s="143">
        <v>4414904</v>
      </c>
      <c r="E2464" s="143">
        <v>0</v>
      </c>
    </row>
    <row r="2465" spans="3:5">
      <c r="C2465" s="144" t="s">
        <v>253</v>
      </c>
      <c r="D2465" s="145">
        <v>645481</v>
      </c>
      <c r="E2465" s="145">
        <v>0</v>
      </c>
    </row>
    <row r="2466" spans="3:5">
      <c r="C2466" s="142" t="s">
        <v>2593</v>
      </c>
      <c r="D2466" s="143">
        <v>645481</v>
      </c>
      <c r="E2466" s="143">
        <v>0</v>
      </c>
    </row>
    <row r="2467" spans="3:5">
      <c r="C2467" s="142" t="s">
        <v>2202</v>
      </c>
      <c r="D2467" s="143">
        <v>645481</v>
      </c>
      <c r="E2467" s="143">
        <v>0</v>
      </c>
    </row>
    <row r="2468" spans="3:5">
      <c r="C2468" s="142" t="s">
        <v>433</v>
      </c>
      <c r="D2468" s="143">
        <v>1595945099</v>
      </c>
      <c r="E2468" s="143">
        <v>53986707.059999995</v>
      </c>
    </row>
    <row r="2469" spans="3:5">
      <c r="C2469" s="144" t="s">
        <v>251</v>
      </c>
      <c r="D2469" s="145">
        <v>1587689099</v>
      </c>
      <c r="E2469" s="145">
        <v>53986707.059999995</v>
      </c>
    </row>
    <row r="2470" spans="3:5">
      <c r="C2470" s="142" t="s">
        <v>997</v>
      </c>
      <c r="D2470" s="143">
        <v>785524</v>
      </c>
      <c r="E2470" s="143">
        <v>0</v>
      </c>
    </row>
    <row r="2471" spans="3:5">
      <c r="C2471" s="142" t="s">
        <v>998</v>
      </c>
      <c r="D2471" s="143">
        <v>785524</v>
      </c>
      <c r="E2471" s="143">
        <v>0</v>
      </c>
    </row>
    <row r="2472" spans="3:5">
      <c r="C2472" s="142" t="s">
        <v>999</v>
      </c>
      <c r="D2472" s="143">
        <v>785524</v>
      </c>
      <c r="E2472" s="143">
        <v>0</v>
      </c>
    </row>
    <row r="2473" spans="3:5">
      <c r="C2473" s="142" t="s">
        <v>1000</v>
      </c>
      <c r="D2473" s="143">
        <v>785524</v>
      </c>
      <c r="E2473" s="143">
        <v>0</v>
      </c>
    </row>
    <row r="2474" spans="3:5">
      <c r="C2474" s="142" t="s">
        <v>3053</v>
      </c>
      <c r="D2474" s="143">
        <v>7805395</v>
      </c>
      <c r="E2474" s="143">
        <v>0</v>
      </c>
    </row>
    <row r="2475" spans="3:5">
      <c r="C2475" s="142" t="s">
        <v>3054</v>
      </c>
      <c r="D2475" s="143">
        <v>7805395</v>
      </c>
      <c r="E2475" s="143">
        <v>0</v>
      </c>
    </row>
    <row r="2476" spans="3:5">
      <c r="C2476" s="142" t="s">
        <v>1001</v>
      </c>
      <c r="D2476" s="143">
        <v>2389237</v>
      </c>
      <c r="E2476" s="143">
        <v>0</v>
      </c>
    </row>
    <row r="2477" spans="3:5">
      <c r="C2477" s="142" t="s">
        <v>1002</v>
      </c>
      <c r="D2477" s="143">
        <v>2389237</v>
      </c>
      <c r="E2477" s="143">
        <v>0</v>
      </c>
    </row>
    <row r="2478" spans="3:5">
      <c r="C2478" s="142" t="s">
        <v>1003</v>
      </c>
      <c r="D2478" s="143">
        <v>785524</v>
      </c>
      <c r="E2478" s="143">
        <v>0</v>
      </c>
    </row>
    <row r="2479" spans="3:5">
      <c r="C2479" s="142" t="s">
        <v>1004</v>
      </c>
      <c r="D2479" s="143">
        <v>785524</v>
      </c>
      <c r="E2479" s="143">
        <v>0</v>
      </c>
    </row>
    <row r="2480" spans="3:5">
      <c r="C2480" s="142" t="s">
        <v>2591</v>
      </c>
      <c r="D2480" s="143">
        <v>5000000</v>
      </c>
      <c r="E2480" s="143">
        <v>0</v>
      </c>
    </row>
    <row r="2481" spans="3:5">
      <c r="C2481" s="142" t="s">
        <v>2459</v>
      </c>
      <c r="D2481" s="143">
        <v>5000000</v>
      </c>
      <c r="E2481" s="143">
        <v>0</v>
      </c>
    </row>
    <row r="2482" spans="3:5">
      <c r="C2482" s="142" t="s">
        <v>3055</v>
      </c>
      <c r="D2482" s="143">
        <v>91315016</v>
      </c>
      <c r="E2482" s="143">
        <v>0</v>
      </c>
    </row>
    <row r="2483" spans="3:5">
      <c r="C2483" s="142" t="s">
        <v>2458</v>
      </c>
      <c r="D2483" s="143">
        <v>91315016</v>
      </c>
      <c r="E2483" s="143">
        <v>0</v>
      </c>
    </row>
    <row r="2484" spans="3:5">
      <c r="C2484" s="142" t="s">
        <v>2843</v>
      </c>
      <c r="D2484" s="143">
        <v>56921068</v>
      </c>
      <c r="E2484" s="143">
        <v>0</v>
      </c>
    </row>
    <row r="2485" spans="3:5">
      <c r="C2485" s="142" t="s">
        <v>2842</v>
      </c>
      <c r="D2485" s="143">
        <v>56921068</v>
      </c>
      <c r="E2485" s="143">
        <v>0</v>
      </c>
    </row>
    <row r="2486" spans="3:5">
      <c r="C2486" s="142" t="s">
        <v>2897</v>
      </c>
      <c r="D2486" s="143">
        <v>71000000</v>
      </c>
      <c r="E2486" s="143">
        <v>0</v>
      </c>
    </row>
    <row r="2487" spans="3:5">
      <c r="C2487" s="142" t="s">
        <v>2896</v>
      </c>
      <c r="D2487" s="143">
        <v>71000000</v>
      </c>
      <c r="E2487" s="143">
        <v>0</v>
      </c>
    </row>
    <row r="2488" spans="3:5">
      <c r="C2488" s="142" t="s">
        <v>3056</v>
      </c>
      <c r="D2488" s="143">
        <v>37115924</v>
      </c>
      <c r="E2488" s="143">
        <v>0</v>
      </c>
    </row>
    <row r="2489" spans="3:5">
      <c r="C2489" s="142" t="s">
        <v>3057</v>
      </c>
      <c r="D2489" s="143">
        <v>37115924</v>
      </c>
      <c r="E2489" s="143">
        <v>0</v>
      </c>
    </row>
    <row r="2490" spans="3:5">
      <c r="C2490" s="142" t="s">
        <v>729</v>
      </c>
      <c r="D2490" s="143">
        <v>17056142</v>
      </c>
      <c r="E2490" s="143">
        <v>17056142</v>
      </c>
    </row>
    <row r="2491" spans="3:5">
      <c r="C2491" s="142" t="s">
        <v>730</v>
      </c>
      <c r="D2491" s="143">
        <v>17056142</v>
      </c>
      <c r="E2491" s="143">
        <v>17056142</v>
      </c>
    </row>
    <row r="2492" spans="3:5">
      <c r="C2492" s="142" t="s">
        <v>434</v>
      </c>
      <c r="D2492" s="143">
        <v>1350000</v>
      </c>
      <c r="E2492" s="143">
        <v>0</v>
      </c>
    </row>
    <row r="2493" spans="3:5">
      <c r="C2493" s="142" t="s">
        <v>642</v>
      </c>
      <c r="D2493" s="143">
        <v>1350000</v>
      </c>
      <c r="E2493" s="143">
        <v>0</v>
      </c>
    </row>
    <row r="2494" spans="3:5">
      <c r="C2494" s="142" t="s">
        <v>2029</v>
      </c>
      <c r="D2494" s="143">
        <v>3886577</v>
      </c>
      <c r="E2494" s="143">
        <v>0</v>
      </c>
    </row>
    <row r="2495" spans="3:5">
      <c r="C2495" s="142" t="s">
        <v>2030</v>
      </c>
      <c r="D2495" s="143">
        <v>3886577</v>
      </c>
      <c r="E2495" s="143">
        <v>0</v>
      </c>
    </row>
    <row r="2496" spans="3:5">
      <c r="C2496" s="142" t="s">
        <v>3058</v>
      </c>
      <c r="D2496" s="143">
        <v>1048064</v>
      </c>
      <c r="E2496" s="143">
        <v>926187</v>
      </c>
    </row>
    <row r="2497" spans="3:5">
      <c r="C2497" s="142" t="s">
        <v>2809</v>
      </c>
      <c r="D2497" s="143">
        <v>1048064</v>
      </c>
      <c r="E2497" s="143">
        <v>926187</v>
      </c>
    </row>
    <row r="2498" spans="3:5">
      <c r="C2498" s="142" t="s">
        <v>435</v>
      </c>
      <c r="D2498" s="143">
        <v>3890701</v>
      </c>
      <c r="E2498" s="143">
        <v>0</v>
      </c>
    </row>
    <row r="2499" spans="3:5">
      <c r="C2499" s="142" t="s">
        <v>643</v>
      </c>
      <c r="D2499" s="143">
        <v>3890701</v>
      </c>
      <c r="E2499" s="143">
        <v>0</v>
      </c>
    </row>
    <row r="2500" spans="3:5">
      <c r="C2500" s="142" t="s">
        <v>3059</v>
      </c>
      <c r="D2500" s="143">
        <v>9357241</v>
      </c>
      <c r="E2500" s="143">
        <v>0</v>
      </c>
    </row>
    <row r="2501" spans="3:5">
      <c r="C2501" s="142" t="s">
        <v>3060</v>
      </c>
      <c r="D2501" s="143">
        <v>9357241</v>
      </c>
      <c r="E2501" s="143">
        <v>0</v>
      </c>
    </row>
    <row r="2502" spans="3:5">
      <c r="C2502" s="142" t="s">
        <v>2205</v>
      </c>
      <c r="D2502" s="143">
        <v>20000000</v>
      </c>
      <c r="E2502" s="143">
        <v>0</v>
      </c>
    </row>
    <row r="2503" spans="3:5">
      <c r="C2503" s="142" t="s">
        <v>2206</v>
      </c>
      <c r="D2503" s="143">
        <v>20000000</v>
      </c>
      <c r="E2503" s="143">
        <v>0</v>
      </c>
    </row>
    <row r="2504" spans="3:5">
      <c r="C2504" s="142" t="s">
        <v>2207</v>
      </c>
      <c r="D2504" s="143">
        <v>10235232</v>
      </c>
      <c r="E2504" s="143">
        <v>0</v>
      </c>
    </row>
    <row r="2505" spans="3:5">
      <c r="C2505" s="142" t="s">
        <v>2208</v>
      </c>
      <c r="D2505" s="143">
        <v>10235232</v>
      </c>
      <c r="E2505" s="143">
        <v>0</v>
      </c>
    </row>
    <row r="2506" spans="3:5">
      <c r="C2506" s="142" t="s">
        <v>436</v>
      </c>
      <c r="D2506" s="143">
        <v>84954779</v>
      </c>
      <c r="E2506" s="143">
        <v>8884430.7300000004</v>
      </c>
    </row>
    <row r="2507" spans="3:5">
      <c r="C2507" s="142" t="s">
        <v>644</v>
      </c>
      <c r="D2507" s="143">
        <v>84954779</v>
      </c>
      <c r="E2507" s="143">
        <v>8884430.7300000004</v>
      </c>
    </row>
    <row r="2508" spans="3:5">
      <c r="C2508" s="142" t="s">
        <v>437</v>
      </c>
      <c r="D2508" s="143">
        <v>50000000</v>
      </c>
      <c r="E2508" s="143">
        <v>0</v>
      </c>
    </row>
    <row r="2509" spans="3:5">
      <c r="C2509" s="142" t="s">
        <v>645</v>
      </c>
      <c r="D2509" s="143">
        <v>50000000</v>
      </c>
      <c r="E2509" s="143">
        <v>0</v>
      </c>
    </row>
    <row r="2510" spans="3:5">
      <c r="C2510" s="142" t="s">
        <v>2590</v>
      </c>
      <c r="D2510" s="143">
        <v>30000000</v>
      </c>
      <c r="E2510" s="143">
        <v>0</v>
      </c>
    </row>
    <row r="2511" spans="3:5">
      <c r="C2511" s="142" t="s">
        <v>2031</v>
      </c>
      <c r="D2511" s="143">
        <v>30000000</v>
      </c>
      <c r="E2511" s="143">
        <v>0</v>
      </c>
    </row>
    <row r="2512" spans="3:5">
      <c r="C2512" s="142" t="s">
        <v>2589</v>
      </c>
      <c r="D2512" s="143">
        <v>14157037</v>
      </c>
      <c r="E2512" s="143">
        <v>0</v>
      </c>
    </row>
    <row r="2513" spans="3:5">
      <c r="C2513" s="142" t="s">
        <v>2051</v>
      </c>
      <c r="D2513" s="143">
        <v>14157037</v>
      </c>
      <c r="E2513" s="143">
        <v>0</v>
      </c>
    </row>
    <row r="2514" spans="3:5">
      <c r="C2514" s="142" t="s">
        <v>2032</v>
      </c>
      <c r="D2514" s="143">
        <v>30000000</v>
      </c>
      <c r="E2514" s="143">
        <v>0</v>
      </c>
    </row>
    <row r="2515" spans="3:5">
      <c r="C2515" s="142" t="s">
        <v>2033</v>
      </c>
      <c r="D2515" s="143">
        <v>30000000</v>
      </c>
      <c r="E2515" s="143">
        <v>0</v>
      </c>
    </row>
    <row r="2516" spans="3:5">
      <c r="C2516" s="142" t="s">
        <v>2895</v>
      </c>
      <c r="D2516" s="143">
        <v>26731745</v>
      </c>
      <c r="E2516" s="143">
        <v>0</v>
      </c>
    </row>
    <row r="2517" spans="3:5">
      <c r="C2517" s="142" t="s">
        <v>2894</v>
      </c>
      <c r="D2517" s="143">
        <v>26731745</v>
      </c>
      <c r="E2517" s="143">
        <v>0</v>
      </c>
    </row>
    <row r="2518" spans="3:5">
      <c r="C2518" s="142" t="s">
        <v>2209</v>
      </c>
      <c r="D2518" s="143">
        <v>7564426</v>
      </c>
      <c r="E2518" s="143">
        <v>0</v>
      </c>
    </row>
    <row r="2519" spans="3:5">
      <c r="C2519" s="142" t="s">
        <v>2210</v>
      </c>
      <c r="D2519" s="143">
        <v>7564426</v>
      </c>
      <c r="E2519" s="143">
        <v>0</v>
      </c>
    </row>
    <row r="2520" spans="3:5">
      <c r="C2520" s="142" t="s">
        <v>3061</v>
      </c>
      <c r="D2520" s="143">
        <v>71052120</v>
      </c>
      <c r="E2520" s="143">
        <v>0</v>
      </c>
    </row>
    <row r="2521" spans="3:5">
      <c r="C2521" s="142" t="s">
        <v>3062</v>
      </c>
      <c r="D2521" s="143">
        <v>71052120</v>
      </c>
      <c r="E2521" s="143">
        <v>0</v>
      </c>
    </row>
    <row r="2522" spans="3:5">
      <c r="C2522" s="142" t="s">
        <v>1927</v>
      </c>
      <c r="D2522" s="143">
        <v>54690059</v>
      </c>
      <c r="E2522" s="143">
        <v>24859939.710000001</v>
      </c>
    </row>
    <row r="2523" spans="3:5">
      <c r="C2523" s="142" t="s">
        <v>1928</v>
      </c>
      <c r="D2523" s="143">
        <v>54690059</v>
      </c>
      <c r="E2523" s="143">
        <v>24859939.710000001</v>
      </c>
    </row>
    <row r="2524" spans="3:5">
      <c r="C2524" s="142" t="s">
        <v>1929</v>
      </c>
      <c r="D2524" s="143">
        <v>53144182</v>
      </c>
      <c r="E2524" s="143">
        <v>0</v>
      </c>
    </row>
    <row r="2525" spans="3:5">
      <c r="C2525" s="142" t="s">
        <v>1930</v>
      </c>
      <c r="D2525" s="143">
        <v>53144182</v>
      </c>
      <c r="E2525" s="143">
        <v>0</v>
      </c>
    </row>
    <row r="2526" spans="3:5">
      <c r="C2526" s="142" t="s">
        <v>1931</v>
      </c>
      <c r="D2526" s="143">
        <v>82755391</v>
      </c>
      <c r="E2526" s="143">
        <v>0</v>
      </c>
    </row>
    <row r="2527" spans="3:5">
      <c r="C2527" s="142" t="s">
        <v>1932</v>
      </c>
      <c r="D2527" s="143">
        <v>82755391</v>
      </c>
      <c r="E2527" s="143">
        <v>0</v>
      </c>
    </row>
    <row r="2528" spans="3:5">
      <c r="C2528" s="142" t="s">
        <v>3063</v>
      </c>
      <c r="D2528" s="143">
        <v>19012173</v>
      </c>
      <c r="E2528" s="143">
        <v>0</v>
      </c>
    </row>
    <row r="2529" spans="3:5">
      <c r="C2529" s="142" t="s">
        <v>2034</v>
      </c>
      <c r="D2529" s="143">
        <v>19012173</v>
      </c>
      <c r="E2529" s="143">
        <v>0</v>
      </c>
    </row>
    <row r="2530" spans="3:5">
      <c r="C2530" s="142" t="s">
        <v>2035</v>
      </c>
      <c r="D2530" s="143">
        <v>11354101</v>
      </c>
      <c r="E2530" s="143">
        <v>0</v>
      </c>
    </row>
    <row r="2531" spans="3:5">
      <c r="C2531" s="142" t="s">
        <v>2036</v>
      </c>
      <c r="D2531" s="143">
        <v>11354101</v>
      </c>
      <c r="E2531" s="143">
        <v>0</v>
      </c>
    </row>
    <row r="2532" spans="3:5">
      <c r="C2532" s="142" t="s">
        <v>1742</v>
      </c>
      <c r="D2532" s="143">
        <v>7317947</v>
      </c>
      <c r="E2532" s="143">
        <v>0</v>
      </c>
    </row>
    <row r="2533" spans="3:5">
      <c r="C2533" s="142" t="s">
        <v>1743</v>
      </c>
      <c r="D2533" s="143">
        <v>7317947</v>
      </c>
      <c r="E2533" s="143">
        <v>0</v>
      </c>
    </row>
    <row r="2534" spans="3:5">
      <c r="C2534" s="142" t="s">
        <v>438</v>
      </c>
      <c r="D2534" s="143">
        <v>34156083</v>
      </c>
      <c r="E2534" s="143">
        <v>0</v>
      </c>
    </row>
    <row r="2535" spans="3:5">
      <c r="C2535" s="142" t="s">
        <v>646</v>
      </c>
      <c r="D2535" s="143">
        <v>34156083</v>
      </c>
      <c r="E2535" s="143">
        <v>0</v>
      </c>
    </row>
    <row r="2536" spans="3:5">
      <c r="C2536" s="142" t="s">
        <v>2211</v>
      </c>
      <c r="D2536" s="143">
        <v>12018533</v>
      </c>
      <c r="E2536" s="143">
        <v>0</v>
      </c>
    </row>
    <row r="2537" spans="3:5">
      <c r="C2537" s="142" t="s">
        <v>1822</v>
      </c>
      <c r="D2537" s="143">
        <v>12018533</v>
      </c>
      <c r="E2537" s="143">
        <v>0</v>
      </c>
    </row>
    <row r="2538" spans="3:5">
      <c r="C2538" s="142" t="s">
        <v>2588</v>
      </c>
      <c r="D2538" s="143">
        <v>10000000</v>
      </c>
      <c r="E2538" s="143">
        <v>0</v>
      </c>
    </row>
    <row r="2539" spans="3:5">
      <c r="C2539" s="142" t="s">
        <v>2212</v>
      </c>
      <c r="D2539" s="143">
        <v>10000000</v>
      </c>
      <c r="E2539" s="143">
        <v>0</v>
      </c>
    </row>
    <row r="2540" spans="3:5">
      <c r="C2540" s="142" t="s">
        <v>1744</v>
      </c>
      <c r="D2540" s="143">
        <v>7281426</v>
      </c>
      <c r="E2540" s="143">
        <v>0</v>
      </c>
    </row>
    <row r="2541" spans="3:5">
      <c r="C2541" s="142" t="s">
        <v>1745</v>
      </c>
      <c r="D2541" s="143">
        <v>7281426</v>
      </c>
      <c r="E2541" s="143">
        <v>0</v>
      </c>
    </row>
    <row r="2542" spans="3:5">
      <c r="C2542" s="142" t="s">
        <v>2587</v>
      </c>
      <c r="D2542" s="143">
        <v>20000000</v>
      </c>
      <c r="E2542" s="143">
        <v>0</v>
      </c>
    </row>
    <row r="2543" spans="3:5">
      <c r="C2543" s="142" t="s">
        <v>2213</v>
      </c>
      <c r="D2543" s="143">
        <v>20000000</v>
      </c>
      <c r="E2543" s="143">
        <v>0</v>
      </c>
    </row>
    <row r="2544" spans="3:5">
      <c r="C2544" s="142" t="s">
        <v>2214</v>
      </c>
      <c r="D2544" s="143">
        <v>5124621</v>
      </c>
      <c r="E2544" s="143">
        <v>0</v>
      </c>
    </row>
    <row r="2545" spans="3:5">
      <c r="C2545" s="142" t="s">
        <v>2215</v>
      </c>
      <c r="D2545" s="143">
        <v>5124621</v>
      </c>
      <c r="E2545" s="143">
        <v>0</v>
      </c>
    </row>
    <row r="2546" spans="3:5">
      <c r="C2546" s="142" t="s">
        <v>3064</v>
      </c>
      <c r="D2546" s="143">
        <v>45570901</v>
      </c>
      <c r="E2546" s="143">
        <v>0</v>
      </c>
    </row>
    <row r="2547" spans="3:5">
      <c r="C2547" s="142" t="s">
        <v>2808</v>
      </c>
      <c r="D2547" s="143">
        <v>45570901</v>
      </c>
      <c r="E2547" s="143">
        <v>0</v>
      </c>
    </row>
    <row r="2548" spans="3:5">
      <c r="C2548" s="142" t="s">
        <v>2586</v>
      </c>
      <c r="D2548" s="143">
        <v>10000000</v>
      </c>
      <c r="E2548" s="143">
        <v>0</v>
      </c>
    </row>
    <row r="2549" spans="3:5">
      <c r="C2549" s="142" t="s">
        <v>2216</v>
      </c>
      <c r="D2549" s="143">
        <v>10000000</v>
      </c>
      <c r="E2549" s="143">
        <v>0</v>
      </c>
    </row>
    <row r="2550" spans="3:5">
      <c r="C2550" s="142" t="s">
        <v>2585</v>
      </c>
      <c r="D2550" s="143">
        <v>10000000</v>
      </c>
      <c r="E2550" s="143">
        <v>0</v>
      </c>
    </row>
    <row r="2551" spans="3:5">
      <c r="C2551" s="142" t="s">
        <v>2217</v>
      </c>
      <c r="D2551" s="143">
        <v>10000000</v>
      </c>
      <c r="E2551" s="143">
        <v>0</v>
      </c>
    </row>
    <row r="2552" spans="3:5">
      <c r="C2552" s="142" t="s">
        <v>2584</v>
      </c>
      <c r="D2552" s="143">
        <v>130371036</v>
      </c>
      <c r="E2552" s="143">
        <v>0</v>
      </c>
    </row>
    <row r="2553" spans="3:5">
      <c r="C2553" s="142" t="s">
        <v>2037</v>
      </c>
      <c r="D2553" s="143">
        <v>19947439</v>
      </c>
      <c r="E2553" s="143">
        <v>0</v>
      </c>
    </row>
    <row r="2554" spans="3:5">
      <c r="C2554" s="142" t="s">
        <v>3065</v>
      </c>
      <c r="D2554" s="143">
        <v>110423597</v>
      </c>
      <c r="E2554" s="143">
        <v>0</v>
      </c>
    </row>
    <row r="2555" spans="3:5">
      <c r="C2555" s="142" t="s">
        <v>1746</v>
      </c>
      <c r="D2555" s="143">
        <v>7278512</v>
      </c>
      <c r="E2555" s="143">
        <v>0</v>
      </c>
    </row>
    <row r="2556" spans="3:5">
      <c r="C2556" s="142" t="s">
        <v>1747</v>
      </c>
      <c r="D2556" s="143">
        <v>7278512</v>
      </c>
      <c r="E2556" s="143">
        <v>0</v>
      </c>
    </row>
    <row r="2557" spans="3:5">
      <c r="C2557" s="142" t="s">
        <v>2583</v>
      </c>
      <c r="D2557" s="143">
        <v>685956</v>
      </c>
      <c r="E2557" s="143">
        <v>0</v>
      </c>
    </row>
    <row r="2558" spans="3:5">
      <c r="C2558" s="142" t="s">
        <v>2038</v>
      </c>
      <c r="D2558" s="143">
        <v>685956</v>
      </c>
      <c r="E2558" s="143">
        <v>0</v>
      </c>
    </row>
    <row r="2559" spans="3:5">
      <c r="C2559" s="142" t="s">
        <v>2582</v>
      </c>
      <c r="D2559" s="143">
        <v>21530521</v>
      </c>
      <c r="E2559" s="143">
        <v>0</v>
      </c>
    </row>
    <row r="2560" spans="3:5">
      <c r="C2560" s="142" t="s">
        <v>1933</v>
      </c>
      <c r="D2560" s="143">
        <v>21530521</v>
      </c>
      <c r="E2560" s="143">
        <v>0</v>
      </c>
    </row>
    <row r="2561" spans="3:5">
      <c r="C2561" s="142" t="s">
        <v>2581</v>
      </c>
      <c r="D2561" s="143">
        <v>2000000</v>
      </c>
      <c r="E2561" s="143">
        <v>0</v>
      </c>
    </row>
    <row r="2562" spans="3:5">
      <c r="C2562" s="142" t="s">
        <v>2331</v>
      </c>
      <c r="D2562" s="143">
        <v>2000000</v>
      </c>
      <c r="E2562" s="143">
        <v>0</v>
      </c>
    </row>
    <row r="2563" spans="3:5">
      <c r="C2563" s="142" t="s">
        <v>2580</v>
      </c>
      <c r="D2563" s="143">
        <v>100000000</v>
      </c>
      <c r="E2563" s="143">
        <v>0</v>
      </c>
    </row>
    <row r="2564" spans="3:5">
      <c r="C2564" s="142" t="s">
        <v>2039</v>
      </c>
      <c r="D2564" s="143">
        <v>100000000</v>
      </c>
      <c r="E2564" s="143">
        <v>0</v>
      </c>
    </row>
    <row r="2565" spans="3:5">
      <c r="C2565" s="142" t="s">
        <v>1748</v>
      </c>
      <c r="D2565" s="143">
        <v>7264502</v>
      </c>
      <c r="E2565" s="143">
        <v>0</v>
      </c>
    </row>
    <row r="2566" spans="3:5">
      <c r="C2566" s="142" t="s">
        <v>1749</v>
      </c>
      <c r="D2566" s="143">
        <v>7264502</v>
      </c>
      <c r="E2566" s="143">
        <v>0</v>
      </c>
    </row>
    <row r="2567" spans="3:5">
      <c r="C2567" s="142" t="s">
        <v>3066</v>
      </c>
      <c r="D2567" s="143">
        <v>13310723</v>
      </c>
      <c r="E2567" s="143">
        <v>0</v>
      </c>
    </row>
    <row r="2568" spans="3:5">
      <c r="C2568" s="142" t="s">
        <v>2218</v>
      </c>
      <c r="D2568" s="143">
        <v>13310723</v>
      </c>
      <c r="E2568" s="143">
        <v>0</v>
      </c>
    </row>
    <row r="2569" spans="3:5">
      <c r="C2569" s="142" t="s">
        <v>794</v>
      </c>
      <c r="D2569" s="143">
        <v>101397996</v>
      </c>
      <c r="E2569" s="143">
        <v>2260007.62</v>
      </c>
    </row>
    <row r="2570" spans="3:5">
      <c r="C2570" s="142" t="s">
        <v>795</v>
      </c>
      <c r="D2570" s="143">
        <v>101397996</v>
      </c>
      <c r="E2570" s="143">
        <v>2260007.62</v>
      </c>
    </row>
    <row r="2571" spans="3:5">
      <c r="C2571" s="142" t="s">
        <v>1750</v>
      </c>
      <c r="D2571" s="143">
        <v>7281033</v>
      </c>
      <c r="E2571" s="143">
        <v>0</v>
      </c>
    </row>
    <row r="2572" spans="3:5">
      <c r="C2572" s="142" t="s">
        <v>1751</v>
      </c>
      <c r="D2572" s="143">
        <v>7281033</v>
      </c>
      <c r="E2572" s="143">
        <v>0</v>
      </c>
    </row>
    <row r="2573" spans="3:5">
      <c r="C2573" s="142" t="s">
        <v>2579</v>
      </c>
      <c r="D2573" s="143">
        <v>25000000</v>
      </c>
      <c r="E2573" s="143">
        <v>0</v>
      </c>
    </row>
    <row r="2574" spans="3:5">
      <c r="C2574" s="142" t="s">
        <v>2219</v>
      </c>
      <c r="D2574" s="143">
        <v>25000000</v>
      </c>
      <c r="E2574" s="143">
        <v>0</v>
      </c>
    </row>
    <row r="2575" spans="3:5">
      <c r="C2575" s="142" t="s">
        <v>2578</v>
      </c>
      <c r="D2575" s="143">
        <v>78000000</v>
      </c>
      <c r="E2575" s="143">
        <v>0</v>
      </c>
    </row>
    <row r="2576" spans="3:5">
      <c r="C2576" s="142" t="s">
        <v>2040</v>
      </c>
      <c r="D2576" s="143">
        <v>78000000</v>
      </c>
      <c r="E2576" s="143">
        <v>0</v>
      </c>
    </row>
    <row r="2577" spans="3:5">
      <c r="C2577" s="142" t="s">
        <v>2577</v>
      </c>
      <c r="D2577" s="143">
        <v>5050000</v>
      </c>
      <c r="E2577" s="143">
        <v>0</v>
      </c>
    </row>
    <row r="2578" spans="3:5">
      <c r="C2578" s="142" t="s">
        <v>2219</v>
      </c>
      <c r="D2578" s="143">
        <v>5050000</v>
      </c>
      <c r="E2578" s="143">
        <v>0</v>
      </c>
    </row>
    <row r="2579" spans="3:5">
      <c r="C2579" s="142" t="s">
        <v>1752</v>
      </c>
      <c r="D2579" s="143">
        <v>7281426</v>
      </c>
      <c r="E2579" s="143">
        <v>0</v>
      </c>
    </row>
    <row r="2580" spans="3:5">
      <c r="C2580" s="142" t="s">
        <v>1753</v>
      </c>
      <c r="D2580" s="143">
        <v>7281426</v>
      </c>
      <c r="E2580" s="143">
        <v>0</v>
      </c>
    </row>
    <row r="2581" spans="3:5">
      <c r="C2581" s="142" t="s">
        <v>2576</v>
      </c>
      <c r="D2581" s="143">
        <v>10000000</v>
      </c>
      <c r="E2581" s="143">
        <v>0</v>
      </c>
    </row>
    <row r="2582" spans="3:5">
      <c r="C2582" s="142" t="s">
        <v>2041</v>
      </c>
      <c r="D2582" s="143">
        <v>10000000</v>
      </c>
      <c r="E2582" s="143">
        <v>0</v>
      </c>
    </row>
    <row r="2583" spans="3:5">
      <c r="C2583" s="142" t="s">
        <v>2220</v>
      </c>
      <c r="D2583" s="143">
        <v>2803805</v>
      </c>
      <c r="E2583" s="143">
        <v>0</v>
      </c>
    </row>
    <row r="2584" spans="3:5">
      <c r="C2584" s="142" t="s">
        <v>2221</v>
      </c>
      <c r="D2584" s="143">
        <v>2803805</v>
      </c>
      <c r="E2584" s="143">
        <v>0</v>
      </c>
    </row>
    <row r="2585" spans="3:5">
      <c r="C2585" s="142" t="s">
        <v>2222</v>
      </c>
      <c r="D2585" s="143">
        <v>30820896</v>
      </c>
      <c r="E2585" s="143">
        <v>0</v>
      </c>
    </row>
    <row r="2586" spans="3:5">
      <c r="C2586" s="142" t="s">
        <v>2223</v>
      </c>
      <c r="D2586" s="143">
        <v>30820896</v>
      </c>
      <c r="E2586" s="143">
        <v>0</v>
      </c>
    </row>
    <row r="2587" spans="3:5">
      <c r="C2587" s="144" t="s">
        <v>253</v>
      </c>
      <c r="D2587" s="145">
        <v>8256000</v>
      </c>
      <c r="E2587" s="145">
        <v>0</v>
      </c>
    </row>
    <row r="2588" spans="3:5">
      <c r="C2588" s="142" t="s">
        <v>794</v>
      </c>
      <c r="D2588" s="143">
        <v>8256000</v>
      </c>
      <c r="E2588" s="143">
        <v>0</v>
      </c>
    </row>
    <row r="2589" spans="3:5">
      <c r="C2589" s="142" t="s">
        <v>795</v>
      </c>
      <c r="D2589" s="143">
        <v>8256000</v>
      </c>
      <c r="E2589" s="143">
        <v>0</v>
      </c>
    </row>
    <row r="2590" spans="3:5">
      <c r="C2590" s="142" t="s">
        <v>439</v>
      </c>
      <c r="D2590" s="143">
        <v>1141004658</v>
      </c>
      <c r="E2590" s="143">
        <v>152684476.41</v>
      </c>
    </row>
    <row r="2591" spans="3:5">
      <c r="C2591" s="144" t="s">
        <v>251</v>
      </c>
      <c r="D2591" s="145">
        <v>1124202528</v>
      </c>
      <c r="E2591" s="145">
        <v>152684476.41</v>
      </c>
    </row>
    <row r="2592" spans="3:5">
      <c r="C2592" s="142" t="s">
        <v>440</v>
      </c>
      <c r="D2592" s="143">
        <v>170900000</v>
      </c>
      <c r="E2592" s="143">
        <v>900000</v>
      </c>
    </row>
    <row r="2593" spans="3:5">
      <c r="C2593" s="142" t="s">
        <v>647</v>
      </c>
      <c r="D2593" s="143">
        <v>170900000</v>
      </c>
      <c r="E2593" s="143">
        <v>900000</v>
      </c>
    </row>
    <row r="2594" spans="3:5">
      <c r="C2594" s="142" t="s">
        <v>2841</v>
      </c>
      <c r="D2594" s="143">
        <v>3355957</v>
      </c>
      <c r="E2594" s="143">
        <v>0</v>
      </c>
    </row>
    <row r="2595" spans="3:5">
      <c r="C2595" s="142" t="s">
        <v>2840</v>
      </c>
      <c r="D2595" s="143">
        <v>3355957</v>
      </c>
      <c r="E2595" s="143">
        <v>0</v>
      </c>
    </row>
    <row r="2596" spans="3:5">
      <c r="C2596" s="142" t="s">
        <v>2575</v>
      </c>
      <c r="D2596" s="143">
        <v>31984150</v>
      </c>
      <c r="E2596" s="143">
        <v>20000000</v>
      </c>
    </row>
    <row r="2597" spans="3:5">
      <c r="C2597" s="142" t="s">
        <v>2457</v>
      </c>
      <c r="D2597" s="143">
        <v>31984150</v>
      </c>
      <c r="E2597" s="143">
        <v>20000000</v>
      </c>
    </row>
    <row r="2598" spans="3:5">
      <c r="C2598" s="142" t="s">
        <v>2456</v>
      </c>
      <c r="D2598" s="143">
        <v>25587303</v>
      </c>
      <c r="E2598" s="143">
        <v>20000000</v>
      </c>
    </row>
    <row r="2599" spans="3:5">
      <c r="C2599" s="142" t="s">
        <v>2455</v>
      </c>
      <c r="D2599" s="143">
        <v>25587303</v>
      </c>
      <c r="E2599" s="143">
        <v>20000000</v>
      </c>
    </row>
    <row r="2600" spans="3:5">
      <c r="C2600" s="142" t="s">
        <v>1934</v>
      </c>
      <c r="D2600" s="143">
        <v>230022862</v>
      </c>
      <c r="E2600" s="143">
        <v>39197501.469999999</v>
      </c>
    </row>
    <row r="2601" spans="3:5">
      <c r="C2601" s="142" t="s">
        <v>1935</v>
      </c>
      <c r="D2601" s="143">
        <v>192022862</v>
      </c>
      <c r="E2601" s="143">
        <v>9197501.4700000007</v>
      </c>
    </row>
    <row r="2602" spans="3:5">
      <c r="C2602" s="142" t="s">
        <v>2454</v>
      </c>
      <c r="D2602" s="143">
        <v>38000000</v>
      </c>
      <c r="E2602" s="143">
        <v>30000000</v>
      </c>
    </row>
    <row r="2603" spans="3:5">
      <c r="C2603" s="142" t="s">
        <v>1976</v>
      </c>
      <c r="D2603" s="143">
        <v>259163406</v>
      </c>
      <c r="E2603" s="143">
        <v>8441415.3599999994</v>
      </c>
    </row>
    <row r="2604" spans="3:5">
      <c r="C2604" s="142" t="s">
        <v>1936</v>
      </c>
      <c r="D2604" s="143">
        <v>245823407</v>
      </c>
      <c r="E2604" s="143">
        <v>0</v>
      </c>
    </row>
    <row r="2605" spans="3:5">
      <c r="C2605" s="142" t="s">
        <v>2454</v>
      </c>
      <c r="D2605" s="143">
        <v>13339999</v>
      </c>
      <c r="E2605" s="143">
        <v>8441415.3599999994</v>
      </c>
    </row>
    <row r="2606" spans="3:5">
      <c r="C2606" s="142" t="s">
        <v>1275</v>
      </c>
      <c r="D2606" s="143">
        <v>5045444</v>
      </c>
      <c r="E2606" s="143">
        <v>0</v>
      </c>
    </row>
    <row r="2607" spans="3:5">
      <c r="C2607" s="142" t="s">
        <v>1276</v>
      </c>
      <c r="D2607" s="143">
        <v>5045444</v>
      </c>
      <c r="E2607" s="143">
        <v>0</v>
      </c>
    </row>
    <row r="2608" spans="3:5">
      <c r="C2608" s="142" t="s">
        <v>441</v>
      </c>
      <c r="D2608" s="143">
        <v>28835516</v>
      </c>
      <c r="E2608" s="143">
        <v>1347823.58</v>
      </c>
    </row>
    <row r="2609" spans="3:5">
      <c r="C2609" s="142" t="s">
        <v>648</v>
      </c>
      <c r="D2609" s="143">
        <v>28835516</v>
      </c>
      <c r="E2609" s="143">
        <v>1347823.58</v>
      </c>
    </row>
    <row r="2610" spans="3:5">
      <c r="C2610" s="142" t="s">
        <v>2574</v>
      </c>
      <c r="D2610" s="143">
        <v>1394931</v>
      </c>
      <c r="E2610" s="143">
        <v>0</v>
      </c>
    </row>
    <row r="2611" spans="3:5">
      <c r="C2611" s="142" t="s">
        <v>1277</v>
      </c>
      <c r="D2611" s="143">
        <v>1394931</v>
      </c>
      <c r="E2611" s="143">
        <v>0</v>
      </c>
    </row>
    <row r="2612" spans="3:5">
      <c r="C2612" s="142" t="s">
        <v>1977</v>
      </c>
      <c r="D2612" s="143">
        <v>17690642</v>
      </c>
      <c r="E2612" s="143">
        <v>0</v>
      </c>
    </row>
    <row r="2613" spans="3:5">
      <c r="C2613" s="142" t="s">
        <v>731</v>
      </c>
      <c r="D2613" s="143">
        <v>17690642</v>
      </c>
      <c r="E2613" s="143">
        <v>0</v>
      </c>
    </row>
    <row r="2614" spans="3:5">
      <c r="C2614" s="142" t="s">
        <v>2453</v>
      </c>
      <c r="D2614" s="143">
        <v>67437623</v>
      </c>
      <c r="E2614" s="143">
        <v>62797736</v>
      </c>
    </row>
    <row r="2615" spans="3:5">
      <c r="C2615" s="142" t="s">
        <v>2452</v>
      </c>
      <c r="D2615" s="143">
        <v>67437623</v>
      </c>
      <c r="E2615" s="143">
        <v>62797736</v>
      </c>
    </row>
    <row r="2616" spans="3:5">
      <c r="C2616" s="142" t="s">
        <v>2224</v>
      </c>
      <c r="D2616" s="143">
        <v>26976614</v>
      </c>
      <c r="E2616" s="143">
        <v>0</v>
      </c>
    </row>
    <row r="2617" spans="3:5">
      <c r="C2617" s="142" t="s">
        <v>2225</v>
      </c>
      <c r="D2617" s="143">
        <v>26976614</v>
      </c>
      <c r="E2617" s="143">
        <v>0</v>
      </c>
    </row>
    <row r="2618" spans="3:5">
      <c r="C2618" s="142" t="s">
        <v>2226</v>
      </c>
      <c r="D2618" s="143">
        <v>6195995</v>
      </c>
      <c r="E2618" s="143">
        <v>0</v>
      </c>
    </row>
    <row r="2619" spans="3:5">
      <c r="C2619" s="142" t="s">
        <v>2227</v>
      </c>
      <c r="D2619" s="143">
        <v>6195995</v>
      </c>
      <c r="E2619" s="143">
        <v>0</v>
      </c>
    </row>
    <row r="2620" spans="3:5">
      <c r="C2620" s="142" t="s">
        <v>2228</v>
      </c>
      <c r="D2620" s="143">
        <v>10000000</v>
      </c>
      <c r="E2620" s="143">
        <v>0</v>
      </c>
    </row>
    <row r="2621" spans="3:5">
      <c r="C2621" s="142" t="s">
        <v>2229</v>
      </c>
      <c r="D2621" s="143">
        <v>10000000</v>
      </c>
      <c r="E2621" s="143">
        <v>0</v>
      </c>
    </row>
    <row r="2622" spans="3:5">
      <c r="C2622" s="142" t="s">
        <v>796</v>
      </c>
      <c r="D2622" s="143">
        <v>239612085</v>
      </c>
      <c r="E2622" s="143">
        <v>0</v>
      </c>
    </row>
    <row r="2623" spans="3:5">
      <c r="C2623" s="142" t="s">
        <v>797</v>
      </c>
      <c r="D2623" s="143">
        <v>239612085</v>
      </c>
      <c r="E2623" s="143">
        <v>0</v>
      </c>
    </row>
    <row r="2624" spans="3:5">
      <c r="C2624" s="144" t="s">
        <v>253</v>
      </c>
      <c r="D2624" s="145">
        <v>16802130</v>
      </c>
      <c r="E2624" s="145">
        <v>0</v>
      </c>
    </row>
    <row r="2625" spans="3:5">
      <c r="C2625" s="142" t="s">
        <v>796</v>
      </c>
      <c r="D2625" s="143">
        <v>16802130</v>
      </c>
      <c r="E2625" s="143">
        <v>0</v>
      </c>
    </row>
    <row r="2626" spans="3:5">
      <c r="C2626" s="142" t="s">
        <v>797</v>
      </c>
      <c r="D2626" s="143">
        <v>16802130</v>
      </c>
      <c r="E2626" s="143">
        <v>0</v>
      </c>
    </row>
    <row r="2627" spans="3:5">
      <c r="C2627" s="142" t="s">
        <v>442</v>
      </c>
      <c r="D2627" s="143">
        <v>883749625</v>
      </c>
      <c r="E2627" s="143">
        <v>134444427.42000002</v>
      </c>
    </row>
    <row r="2628" spans="3:5">
      <c r="C2628" s="144" t="s">
        <v>251</v>
      </c>
      <c r="D2628" s="145">
        <v>768749625</v>
      </c>
      <c r="E2628" s="145">
        <v>126797835.55000001</v>
      </c>
    </row>
    <row r="2629" spans="3:5">
      <c r="C2629" s="142" t="s">
        <v>3067</v>
      </c>
      <c r="D2629" s="143">
        <v>79437546</v>
      </c>
      <c r="E2629" s="143">
        <v>7652665.9100000001</v>
      </c>
    </row>
    <row r="2630" spans="3:5">
      <c r="C2630" s="142" t="s">
        <v>3068</v>
      </c>
      <c r="D2630" s="143">
        <v>16837546</v>
      </c>
      <c r="E2630" s="143">
        <v>7652665.9100000001</v>
      </c>
    </row>
    <row r="2631" spans="3:5">
      <c r="C2631" s="142" t="s">
        <v>2451</v>
      </c>
      <c r="D2631" s="143">
        <v>62600000</v>
      </c>
      <c r="E2631" s="143">
        <v>0</v>
      </c>
    </row>
    <row r="2632" spans="3:5">
      <c r="C2632" s="142" t="s">
        <v>443</v>
      </c>
      <c r="D2632" s="143">
        <v>47785043</v>
      </c>
      <c r="E2632" s="143">
        <v>0</v>
      </c>
    </row>
    <row r="2633" spans="3:5">
      <c r="C2633" s="142" t="s">
        <v>649</v>
      </c>
      <c r="D2633" s="143">
        <v>47785043</v>
      </c>
      <c r="E2633" s="143">
        <v>0</v>
      </c>
    </row>
    <row r="2634" spans="3:5">
      <c r="C2634" s="142" t="s">
        <v>2450</v>
      </c>
      <c r="D2634" s="143">
        <v>100000000</v>
      </c>
      <c r="E2634" s="143">
        <v>0</v>
      </c>
    </row>
    <row r="2635" spans="3:5">
      <c r="C2635" s="142" t="s">
        <v>2449</v>
      </c>
      <c r="D2635" s="143">
        <v>100000000</v>
      </c>
      <c r="E2635" s="143">
        <v>0</v>
      </c>
    </row>
    <row r="2636" spans="3:5">
      <c r="C2636" s="142" t="s">
        <v>3069</v>
      </c>
      <c r="D2636" s="143">
        <v>38876602</v>
      </c>
      <c r="E2636" s="143">
        <v>36932772</v>
      </c>
    </row>
    <row r="2637" spans="3:5">
      <c r="C2637" s="142" t="s">
        <v>3070</v>
      </c>
      <c r="D2637" s="143">
        <v>38876602</v>
      </c>
      <c r="E2637" s="143">
        <v>36932772</v>
      </c>
    </row>
    <row r="2638" spans="3:5">
      <c r="C2638" s="142" t="s">
        <v>2448</v>
      </c>
      <c r="D2638" s="143">
        <v>5000000</v>
      </c>
      <c r="E2638" s="143">
        <v>0</v>
      </c>
    </row>
    <row r="2639" spans="3:5">
      <c r="C2639" s="142" t="s">
        <v>2447</v>
      </c>
      <c r="D2639" s="143">
        <v>5000000</v>
      </c>
      <c r="E2639" s="143">
        <v>0</v>
      </c>
    </row>
    <row r="2640" spans="3:5">
      <c r="C2640" s="142" t="s">
        <v>1278</v>
      </c>
      <c r="D2640" s="143">
        <v>2080338</v>
      </c>
      <c r="E2640" s="143">
        <v>0</v>
      </c>
    </row>
    <row r="2641" spans="3:5">
      <c r="C2641" s="142" t="s">
        <v>1279</v>
      </c>
      <c r="D2641" s="143">
        <v>2080338</v>
      </c>
      <c r="E2641" s="143">
        <v>0</v>
      </c>
    </row>
    <row r="2642" spans="3:5">
      <c r="C2642" s="142" t="s">
        <v>1280</v>
      </c>
      <c r="D2642" s="143">
        <v>1787840</v>
      </c>
      <c r="E2642" s="143">
        <v>0</v>
      </c>
    </row>
    <row r="2643" spans="3:5">
      <c r="C2643" s="142" t="s">
        <v>1281</v>
      </c>
      <c r="D2643" s="143">
        <v>1787840</v>
      </c>
      <c r="E2643" s="143">
        <v>0</v>
      </c>
    </row>
    <row r="2644" spans="3:5">
      <c r="C2644" s="142" t="s">
        <v>2573</v>
      </c>
      <c r="D2644" s="143">
        <v>65220743</v>
      </c>
      <c r="E2644" s="143">
        <v>0</v>
      </c>
    </row>
    <row r="2645" spans="3:5">
      <c r="C2645" s="142" t="s">
        <v>2230</v>
      </c>
      <c r="D2645" s="143">
        <v>65220743</v>
      </c>
      <c r="E2645" s="143">
        <v>0</v>
      </c>
    </row>
    <row r="2646" spans="3:5">
      <c r="C2646" s="142" t="s">
        <v>1282</v>
      </c>
      <c r="D2646" s="143">
        <v>3148512</v>
      </c>
      <c r="E2646" s="143">
        <v>0</v>
      </c>
    </row>
    <row r="2647" spans="3:5">
      <c r="C2647" s="142" t="s">
        <v>1283</v>
      </c>
      <c r="D2647" s="143">
        <v>3148512</v>
      </c>
      <c r="E2647" s="143">
        <v>0</v>
      </c>
    </row>
    <row r="2648" spans="3:5">
      <c r="C2648" s="142" t="s">
        <v>1978</v>
      </c>
      <c r="D2648" s="143">
        <v>3534444</v>
      </c>
      <c r="E2648" s="143">
        <v>0</v>
      </c>
    </row>
    <row r="2649" spans="3:5">
      <c r="C2649" s="142" t="s">
        <v>1284</v>
      </c>
      <c r="D2649" s="143">
        <v>3534444</v>
      </c>
      <c r="E2649" s="143">
        <v>0</v>
      </c>
    </row>
    <row r="2650" spans="3:5">
      <c r="C2650" s="142" t="s">
        <v>2572</v>
      </c>
      <c r="D2650" s="143">
        <v>99753891</v>
      </c>
      <c r="E2650" s="143">
        <v>5640906.9199999999</v>
      </c>
    </row>
    <row r="2651" spans="3:5">
      <c r="C2651" s="142" t="s">
        <v>2042</v>
      </c>
      <c r="D2651" s="143">
        <v>99753891</v>
      </c>
      <c r="E2651" s="143">
        <v>5640906.9199999999</v>
      </c>
    </row>
    <row r="2652" spans="3:5">
      <c r="C2652" s="142" t="s">
        <v>2839</v>
      </c>
      <c r="D2652" s="143">
        <v>21660226</v>
      </c>
      <c r="E2652" s="143">
        <v>0</v>
      </c>
    </row>
    <row r="2653" spans="3:5">
      <c r="C2653" s="142" t="s">
        <v>2838</v>
      </c>
      <c r="D2653" s="143">
        <v>21660226</v>
      </c>
      <c r="E2653" s="143">
        <v>0</v>
      </c>
    </row>
    <row r="2654" spans="3:5">
      <c r="C2654" s="142" t="s">
        <v>2446</v>
      </c>
      <c r="D2654" s="143">
        <v>5000000</v>
      </c>
      <c r="E2654" s="143">
        <v>0</v>
      </c>
    </row>
    <row r="2655" spans="3:5">
      <c r="C2655" s="142" t="s">
        <v>2445</v>
      </c>
      <c r="D2655" s="143">
        <v>5000000</v>
      </c>
      <c r="E2655" s="143">
        <v>0</v>
      </c>
    </row>
    <row r="2656" spans="3:5">
      <c r="C2656" s="142" t="s">
        <v>2233</v>
      </c>
      <c r="D2656" s="143">
        <v>35607958</v>
      </c>
      <c r="E2656" s="143">
        <v>0</v>
      </c>
    </row>
    <row r="2657" spans="3:5">
      <c r="C2657" s="142" t="s">
        <v>2234</v>
      </c>
      <c r="D2657" s="143">
        <v>35607958</v>
      </c>
      <c r="E2657" s="143">
        <v>0</v>
      </c>
    </row>
    <row r="2658" spans="3:5">
      <c r="C2658" s="142" t="s">
        <v>798</v>
      </c>
      <c r="D2658" s="143">
        <v>36368030</v>
      </c>
      <c r="E2658" s="143">
        <v>23915037.289999999</v>
      </c>
    </row>
    <row r="2659" spans="3:5">
      <c r="C2659" s="142" t="s">
        <v>799</v>
      </c>
      <c r="D2659" s="143">
        <v>36368030</v>
      </c>
      <c r="E2659" s="143">
        <v>23915037.289999999</v>
      </c>
    </row>
    <row r="2660" spans="3:5">
      <c r="C2660" s="142" t="s">
        <v>3071</v>
      </c>
      <c r="D2660" s="143">
        <v>123841896</v>
      </c>
      <c r="E2660" s="143">
        <v>52656453.43</v>
      </c>
    </row>
    <row r="2661" spans="3:5">
      <c r="C2661" s="142" t="s">
        <v>3072</v>
      </c>
      <c r="D2661" s="143">
        <v>123841896</v>
      </c>
      <c r="E2661" s="143">
        <v>52656453.43</v>
      </c>
    </row>
    <row r="2662" spans="3:5">
      <c r="C2662" s="142" t="s">
        <v>1820</v>
      </c>
      <c r="D2662" s="143">
        <v>24700</v>
      </c>
      <c r="E2662" s="143">
        <v>0</v>
      </c>
    </row>
    <row r="2663" spans="3:5">
      <c r="C2663" s="142" t="s">
        <v>1821</v>
      </c>
      <c r="D2663" s="143">
        <v>24700</v>
      </c>
      <c r="E2663" s="143">
        <v>0</v>
      </c>
    </row>
    <row r="2664" spans="3:5">
      <c r="C2664" s="142" t="s">
        <v>2444</v>
      </c>
      <c r="D2664" s="143">
        <v>20000000</v>
      </c>
      <c r="E2664" s="143">
        <v>0</v>
      </c>
    </row>
    <row r="2665" spans="3:5">
      <c r="C2665" s="142" t="s">
        <v>2443</v>
      </c>
      <c r="D2665" s="143">
        <v>20000000</v>
      </c>
      <c r="E2665" s="143">
        <v>0</v>
      </c>
    </row>
    <row r="2666" spans="3:5">
      <c r="C2666" s="142" t="s">
        <v>2378</v>
      </c>
      <c r="D2666" s="143">
        <v>5000000</v>
      </c>
      <c r="E2666" s="143">
        <v>0</v>
      </c>
    </row>
    <row r="2667" spans="3:5">
      <c r="C2667" s="142" t="s">
        <v>2377</v>
      </c>
      <c r="D2667" s="143">
        <v>5000000</v>
      </c>
      <c r="E2667" s="143">
        <v>0</v>
      </c>
    </row>
    <row r="2668" spans="3:5">
      <c r="C2668" s="142" t="s">
        <v>2837</v>
      </c>
      <c r="D2668" s="143">
        <v>74621856</v>
      </c>
      <c r="E2668" s="143">
        <v>0</v>
      </c>
    </row>
    <row r="2669" spans="3:5">
      <c r="C2669" s="142" t="s">
        <v>2836</v>
      </c>
      <c r="D2669" s="143">
        <v>74621856</v>
      </c>
      <c r="E2669" s="143">
        <v>0</v>
      </c>
    </row>
    <row r="2670" spans="3:5">
      <c r="C2670" s="144" t="s">
        <v>253</v>
      </c>
      <c r="D2670" s="145">
        <v>115000000</v>
      </c>
      <c r="E2670" s="145">
        <v>7646591.8700000001</v>
      </c>
    </row>
    <row r="2671" spans="3:5">
      <c r="C2671" s="142" t="s">
        <v>2231</v>
      </c>
      <c r="D2671" s="143">
        <v>10000000</v>
      </c>
      <c r="E2671" s="143">
        <v>7646591.8700000001</v>
      </c>
    </row>
    <row r="2672" spans="3:5">
      <c r="C2672" s="142" t="s">
        <v>2232</v>
      </c>
      <c r="D2672" s="143">
        <v>10000000</v>
      </c>
      <c r="E2672" s="143">
        <v>7646591.8700000001</v>
      </c>
    </row>
    <row r="2673" spans="3:5">
      <c r="C2673" s="142" t="s">
        <v>2378</v>
      </c>
      <c r="D2673" s="143">
        <v>105000000</v>
      </c>
      <c r="E2673" s="143">
        <v>0</v>
      </c>
    </row>
    <row r="2674" spans="3:5">
      <c r="C2674" s="142" t="s">
        <v>2377</v>
      </c>
      <c r="D2674" s="143">
        <v>105000000</v>
      </c>
      <c r="E2674" s="143">
        <v>0</v>
      </c>
    </row>
    <row r="2675" spans="3:5">
      <c r="C2675" s="142" t="s">
        <v>266</v>
      </c>
      <c r="D2675" s="143">
        <v>23638967274</v>
      </c>
      <c r="E2675" s="143">
        <v>1841485602.1400003</v>
      </c>
    </row>
    <row r="2676" spans="3:5">
      <c r="C2676" s="144" t="s">
        <v>251</v>
      </c>
      <c r="D2676" s="145">
        <v>8185911633</v>
      </c>
      <c r="E2676" s="145">
        <v>1519923515.52</v>
      </c>
    </row>
    <row r="2677" spans="3:5">
      <c r="C2677" s="142" t="s">
        <v>2571</v>
      </c>
      <c r="D2677" s="143">
        <v>7362516</v>
      </c>
      <c r="E2677" s="143">
        <v>0</v>
      </c>
    </row>
    <row r="2678" spans="3:5">
      <c r="C2678" s="142" t="s">
        <v>1005</v>
      </c>
      <c r="D2678" s="143">
        <v>2371860</v>
      </c>
      <c r="E2678" s="143">
        <v>0</v>
      </c>
    </row>
    <row r="2679" spans="3:5">
      <c r="C2679" s="142" t="s">
        <v>1754</v>
      </c>
      <c r="D2679" s="143">
        <v>4990656</v>
      </c>
      <c r="E2679" s="143">
        <v>0</v>
      </c>
    </row>
    <row r="2680" spans="3:5">
      <c r="C2680" s="142" t="s">
        <v>2570</v>
      </c>
      <c r="D2680" s="143">
        <v>1000000</v>
      </c>
      <c r="E2680" s="143">
        <v>0</v>
      </c>
    </row>
    <row r="2681" spans="3:5">
      <c r="C2681" s="142" t="s">
        <v>2050</v>
      </c>
      <c r="D2681" s="143">
        <v>1000000</v>
      </c>
      <c r="E2681" s="143">
        <v>0</v>
      </c>
    </row>
    <row r="2682" spans="3:5">
      <c r="C2682" s="142" t="s">
        <v>2569</v>
      </c>
      <c r="D2682" s="143">
        <v>194161377</v>
      </c>
      <c r="E2682" s="143">
        <v>0</v>
      </c>
    </row>
    <row r="2683" spans="3:5">
      <c r="C2683" s="142" t="s">
        <v>2442</v>
      </c>
      <c r="D2683" s="143">
        <v>194161377</v>
      </c>
      <c r="E2683" s="143">
        <v>0</v>
      </c>
    </row>
    <row r="2684" spans="3:5">
      <c r="C2684" s="142" t="s">
        <v>2804</v>
      </c>
      <c r="D2684" s="143">
        <v>25000000</v>
      </c>
      <c r="E2684" s="143">
        <v>0</v>
      </c>
    </row>
    <row r="2685" spans="3:5">
      <c r="C2685" s="142" t="s">
        <v>2803</v>
      </c>
      <c r="D2685" s="143">
        <v>25000000</v>
      </c>
      <c r="E2685" s="143">
        <v>0</v>
      </c>
    </row>
    <row r="2686" spans="3:5">
      <c r="C2686" s="142" t="s">
        <v>3073</v>
      </c>
      <c r="D2686" s="143">
        <v>6228157</v>
      </c>
      <c r="E2686" s="143">
        <v>0</v>
      </c>
    </row>
    <row r="2687" spans="3:5">
      <c r="C2687" s="142" t="s">
        <v>2835</v>
      </c>
      <c r="D2687" s="143">
        <v>6228157</v>
      </c>
      <c r="E2687" s="143">
        <v>0</v>
      </c>
    </row>
    <row r="2688" spans="3:5">
      <c r="C2688" s="142" t="s">
        <v>2568</v>
      </c>
      <c r="D2688" s="143">
        <v>4329132</v>
      </c>
      <c r="E2688" s="143">
        <v>0</v>
      </c>
    </row>
    <row r="2689" spans="3:5">
      <c r="C2689" s="142" t="s">
        <v>2433</v>
      </c>
      <c r="D2689" s="143">
        <v>4329132</v>
      </c>
      <c r="E2689" s="143">
        <v>0</v>
      </c>
    </row>
    <row r="2690" spans="3:5">
      <c r="C2690" s="142" t="s">
        <v>2567</v>
      </c>
      <c r="D2690" s="143">
        <v>2513122</v>
      </c>
      <c r="E2690" s="143">
        <v>0</v>
      </c>
    </row>
    <row r="2691" spans="3:5">
      <c r="C2691" s="142" t="s">
        <v>1006</v>
      </c>
      <c r="D2691" s="143">
        <v>2000130</v>
      </c>
      <c r="E2691" s="143">
        <v>0</v>
      </c>
    </row>
    <row r="2692" spans="3:5">
      <c r="C2692" s="142" t="s">
        <v>1755</v>
      </c>
      <c r="D2692" s="143">
        <v>512992</v>
      </c>
      <c r="E2692" s="143">
        <v>0</v>
      </c>
    </row>
    <row r="2693" spans="3:5">
      <c r="C2693" s="142" t="s">
        <v>444</v>
      </c>
      <c r="D2693" s="143">
        <v>150000000</v>
      </c>
      <c r="E2693" s="143">
        <v>10728496.890000001</v>
      </c>
    </row>
    <row r="2694" spans="3:5">
      <c r="C2694" s="142" t="s">
        <v>651</v>
      </c>
      <c r="D2694" s="143">
        <v>150000000</v>
      </c>
      <c r="E2694" s="143">
        <v>10728496.890000001</v>
      </c>
    </row>
    <row r="2695" spans="3:5">
      <c r="C2695" s="142" t="s">
        <v>2521</v>
      </c>
      <c r="D2695" s="143">
        <v>1300000000</v>
      </c>
      <c r="E2695" s="143">
        <v>669127534.13</v>
      </c>
    </row>
    <row r="2696" spans="3:5">
      <c r="C2696" s="142" t="s">
        <v>800</v>
      </c>
      <c r="D2696" s="143">
        <v>1300000000</v>
      </c>
      <c r="E2696" s="143">
        <v>669127534.13</v>
      </c>
    </row>
    <row r="2697" spans="3:5">
      <c r="C2697" s="142" t="s">
        <v>3074</v>
      </c>
      <c r="D2697" s="143">
        <v>9000000</v>
      </c>
      <c r="E2697" s="143">
        <v>0</v>
      </c>
    </row>
    <row r="2698" spans="3:5">
      <c r="C2698" s="142" t="s">
        <v>3075</v>
      </c>
      <c r="D2698" s="143">
        <v>9000000</v>
      </c>
      <c r="E2698" s="143">
        <v>0</v>
      </c>
    </row>
    <row r="2699" spans="3:5">
      <c r="C2699" s="142" t="s">
        <v>3076</v>
      </c>
      <c r="D2699" s="143">
        <v>77011014</v>
      </c>
      <c r="E2699" s="143">
        <v>6676976.4500000002</v>
      </c>
    </row>
    <row r="2700" spans="3:5">
      <c r="C2700" s="142" t="s">
        <v>3077</v>
      </c>
      <c r="D2700" s="143">
        <v>77011014</v>
      </c>
      <c r="E2700" s="143">
        <v>6676976.4500000002</v>
      </c>
    </row>
    <row r="2701" spans="3:5">
      <c r="C2701" s="142" t="s">
        <v>2520</v>
      </c>
      <c r="D2701" s="143">
        <v>2000000</v>
      </c>
      <c r="E2701" s="143">
        <v>0</v>
      </c>
    </row>
    <row r="2702" spans="3:5">
      <c r="C2702" s="142" t="s">
        <v>652</v>
      </c>
      <c r="D2702" s="143">
        <v>2000000</v>
      </c>
      <c r="E2702" s="143">
        <v>0</v>
      </c>
    </row>
    <row r="2703" spans="3:5">
      <c r="C2703" s="142" t="s">
        <v>2566</v>
      </c>
      <c r="D2703" s="143">
        <v>65535117</v>
      </c>
      <c r="E2703" s="143">
        <v>0</v>
      </c>
    </row>
    <row r="2704" spans="3:5">
      <c r="C2704" s="142" t="s">
        <v>2235</v>
      </c>
      <c r="D2704" s="143">
        <v>65535117</v>
      </c>
      <c r="E2704" s="143">
        <v>0</v>
      </c>
    </row>
    <row r="2705" spans="3:5">
      <c r="C2705" s="142" t="s">
        <v>445</v>
      </c>
      <c r="D2705" s="143">
        <v>610000001</v>
      </c>
      <c r="E2705" s="143">
        <v>251903326.04999998</v>
      </c>
    </row>
    <row r="2706" spans="3:5">
      <c r="C2706" s="142" t="s">
        <v>653</v>
      </c>
      <c r="D2706" s="143">
        <v>610000001</v>
      </c>
      <c r="E2706" s="143">
        <v>251903326.04999998</v>
      </c>
    </row>
    <row r="2707" spans="3:5">
      <c r="C2707" s="142" t="s">
        <v>2565</v>
      </c>
      <c r="D2707" s="143">
        <v>779207</v>
      </c>
      <c r="E2707" s="143">
        <v>0</v>
      </c>
    </row>
    <row r="2708" spans="3:5">
      <c r="C2708" s="142" t="s">
        <v>1007</v>
      </c>
      <c r="D2708" s="143">
        <v>779207</v>
      </c>
      <c r="E2708" s="143">
        <v>0</v>
      </c>
    </row>
    <row r="2709" spans="3:5">
      <c r="C2709" s="142" t="s">
        <v>446</v>
      </c>
      <c r="D2709" s="143">
        <v>940000000</v>
      </c>
      <c r="E2709" s="143">
        <v>152693078.19999999</v>
      </c>
    </row>
    <row r="2710" spans="3:5">
      <c r="C2710" s="142" t="s">
        <v>654</v>
      </c>
      <c r="D2710" s="143">
        <v>940000000</v>
      </c>
      <c r="E2710" s="143">
        <v>152693078.19999999</v>
      </c>
    </row>
    <row r="2711" spans="3:5">
      <c r="C2711" s="142" t="s">
        <v>2564</v>
      </c>
      <c r="D2711" s="143">
        <v>8415087</v>
      </c>
      <c r="E2711" s="143">
        <v>0</v>
      </c>
    </row>
    <row r="2712" spans="3:5">
      <c r="C2712" s="142" t="s">
        <v>1008</v>
      </c>
      <c r="D2712" s="143">
        <v>8415087</v>
      </c>
      <c r="E2712" s="143">
        <v>0</v>
      </c>
    </row>
    <row r="2713" spans="3:5">
      <c r="C2713" s="142" t="s">
        <v>2519</v>
      </c>
      <c r="D2713" s="143">
        <v>17424123</v>
      </c>
      <c r="E2713" s="143">
        <v>0</v>
      </c>
    </row>
    <row r="2714" spans="3:5">
      <c r="C2714" s="142" t="s">
        <v>2342</v>
      </c>
      <c r="D2714" s="143">
        <v>17424123</v>
      </c>
      <c r="E2714" s="143">
        <v>0</v>
      </c>
    </row>
    <row r="2715" spans="3:5">
      <c r="C2715" s="142" t="s">
        <v>3078</v>
      </c>
      <c r="D2715" s="143">
        <v>16847189</v>
      </c>
      <c r="E2715" s="143">
        <v>0</v>
      </c>
    </row>
    <row r="2716" spans="3:5">
      <c r="C2716" s="142" t="s">
        <v>3079</v>
      </c>
      <c r="D2716" s="143">
        <v>16847189</v>
      </c>
      <c r="E2716" s="143">
        <v>0</v>
      </c>
    </row>
    <row r="2717" spans="3:5">
      <c r="C2717" s="142" t="s">
        <v>3080</v>
      </c>
      <c r="D2717" s="143">
        <v>193657772</v>
      </c>
      <c r="E2717" s="143">
        <v>0</v>
      </c>
    </row>
    <row r="2718" spans="3:5">
      <c r="C2718" s="142" t="s">
        <v>3081</v>
      </c>
      <c r="D2718" s="143">
        <v>193657772</v>
      </c>
      <c r="E2718" s="143">
        <v>0</v>
      </c>
    </row>
    <row r="2719" spans="3:5">
      <c r="C2719" s="142" t="s">
        <v>691</v>
      </c>
      <c r="D2719" s="143">
        <v>10554785</v>
      </c>
      <c r="E2719" s="143">
        <v>0</v>
      </c>
    </row>
    <row r="2720" spans="3:5">
      <c r="C2720" s="142" t="s">
        <v>692</v>
      </c>
      <c r="D2720" s="143">
        <v>10554785</v>
      </c>
      <c r="E2720" s="143">
        <v>0</v>
      </c>
    </row>
    <row r="2721" spans="3:5">
      <c r="C2721" s="142" t="s">
        <v>2563</v>
      </c>
      <c r="D2721" s="143">
        <v>1235409</v>
      </c>
      <c r="E2721" s="143">
        <v>0</v>
      </c>
    </row>
    <row r="2722" spans="3:5">
      <c r="C2722" s="142" t="s">
        <v>1009</v>
      </c>
      <c r="D2722" s="143">
        <v>1235409</v>
      </c>
      <c r="E2722" s="143">
        <v>0</v>
      </c>
    </row>
    <row r="2723" spans="3:5">
      <c r="C2723" s="142" t="s">
        <v>1981</v>
      </c>
      <c r="D2723" s="143">
        <v>6755924</v>
      </c>
      <c r="E2723" s="143">
        <v>0</v>
      </c>
    </row>
    <row r="2724" spans="3:5">
      <c r="C2724" s="142" t="s">
        <v>749</v>
      </c>
      <c r="D2724" s="143">
        <v>6755924</v>
      </c>
      <c r="E2724" s="143">
        <v>0</v>
      </c>
    </row>
    <row r="2725" spans="3:5">
      <c r="C2725" s="142" t="s">
        <v>2562</v>
      </c>
      <c r="D2725" s="143">
        <v>41882</v>
      </c>
      <c r="E2725" s="143">
        <v>0</v>
      </c>
    </row>
    <row r="2726" spans="3:5">
      <c r="C2726" s="142" t="s">
        <v>2341</v>
      </c>
      <c r="D2726" s="143">
        <v>41882</v>
      </c>
      <c r="E2726" s="143">
        <v>0</v>
      </c>
    </row>
    <row r="2727" spans="3:5">
      <c r="C2727" s="142" t="s">
        <v>3082</v>
      </c>
      <c r="D2727" s="143">
        <v>24000000</v>
      </c>
      <c r="E2727" s="143">
        <v>0</v>
      </c>
    </row>
    <row r="2728" spans="3:5">
      <c r="C2728" s="142" t="s">
        <v>3083</v>
      </c>
      <c r="D2728" s="143">
        <v>24000000</v>
      </c>
      <c r="E2728" s="143">
        <v>0</v>
      </c>
    </row>
    <row r="2729" spans="3:5">
      <c r="C2729" s="142" t="s">
        <v>447</v>
      </c>
      <c r="D2729" s="143">
        <v>2873229</v>
      </c>
      <c r="E2729" s="143">
        <v>0</v>
      </c>
    </row>
    <row r="2730" spans="3:5">
      <c r="C2730" s="142" t="s">
        <v>656</v>
      </c>
      <c r="D2730" s="143">
        <v>2873229</v>
      </c>
      <c r="E2730" s="143">
        <v>0</v>
      </c>
    </row>
    <row r="2731" spans="3:5">
      <c r="C2731" s="142" t="s">
        <v>2561</v>
      </c>
      <c r="D2731" s="143">
        <v>55999</v>
      </c>
      <c r="E2731" s="143">
        <v>0</v>
      </c>
    </row>
    <row r="2732" spans="3:5">
      <c r="C2732" s="142" t="s">
        <v>2340</v>
      </c>
      <c r="D2732" s="143">
        <v>55999</v>
      </c>
      <c r="E2732" s="143">
        <v>0</v>
      </c>
    </row>
    <row r="2733" spans="3:5">
      <c r="C2733" s="142" t="s">
        <v>2560</v>
      </c>
      <c r="D2733" s="143">
        <v>3264355</v>
      </c>
      <c r="E2733" s="143">
        <v>0</v>
      </c>
    </row>
    <row r="2734" spans="3:5">
      <c r="C2734" s="142" t="s">
        <v>2432</v>
      </c>
      <c r="D2734" s="143">
        <v>3264355</v>
      </c>
      <c r="E2734" s="143">
        <v>0</v>
      </c>
    </row>
    <row r="2735" spans="3:5">
      <c r="C2735" s="142" t="s">
        <v>448</v>
      </c>
      <c r="D2735" s="143">
        <v>486807313</v>
      </c>
      <c r="E2735" s="143">
        <v>374999999.98000002</v>
      </c>
    </row>
    <row r="2736" spans="3:5">
      <c r="C2736" s="142" t="s">
        <v>657</v>
      </c>
      <c r="D2736" s="143">
        <v>46807313</v>
      </c>
      <c r="E2736" s="143">
        <v>0</v>
      </c>
    </row>
    <row r="2737" spans="3:5">
      <c r="C2737" s="142" t="s">
        <v>2236</v>
      </c>
      <c r="D2737" s="143">
        <v>440000000</v>
      </c>
      <c r="E2737" s="143">
        <v>374999999.98000002</v>
      </c>
    </row>
    <row r="2738" spans="3:5">
      <c r="C2738" s="142" t="s">
        <v>2559</v>
      </c>
      <c r="D2738" s="143">
        <v>135000000</v>
      </c>
      <c r="E2738" s="143">
        <v>0</v>
      </c>
    </row>
    <row r="2739" spans="3:5">
      <c r="C2739" s="142" t="s">
        <v>2236</v>
      </c>
      <c r="D2739" s="143">
        <v>135000000</v>
      </c>
      <c r="E2739" s="143">
        <v>0</v>
      </c>
    </row>
    <row r="2740" spans="3:5">
      <c r="C2740" s="142" t="s">
        <v>1982</v>
      </c>
      <c r="D2740" s="143">
        <v>1235409</v>
      </c>
      <c r="E2740" s="143">
        <v>0</v>
      </c>
    </row>
    <row r="2741" spans="3:5">
      <c r="C2741" s="142" t="s">
        <v>1010</v>
      </c>
      <c r="D2741" s="143">
        <v>1235409</v>
      </c>
      <c r="E2741" s="143">
        <v>0</v>
      </c>
    </row>
    <row r="2742" spans="3:5">
      <c r="C2742" s="142" t="s">
        <v>2558</v>
      </c>
      <c r="D2742" s="143">
        <v>2000000</v>
      </c>
      <c r="E2742" s="143">
        <v>0</v>
      </c>
    </row>
    <row r="2743" spans="3:5">
      <c r="C2743" s="142" t="s">
        <v>2511</v>
      </c>
      <c r="D2743" s="143">
        <v>2000000</v>
      </c>
      <c r="E2743" s="143">
        <v>0</v>
      </c>
    </row>
    <row r="2744" spans="3:5">
      <c r="C2744" s="142" t="s">
        <v>1011</v>
      </c>
      <c r="D2744" s="143">
        <v>1235409</v>
      </c>
      <c r="E2744" s="143">
        <v>0</v>
      </c>
    </row>
    <row r="2745" spans="3:5">
      <c r="C2745" s="142" t="s">
        <v>1012</v>
      </c>
      <c r="D2745" s="143">
        <v>1235409</v>
      </c>
      <c r="E2745" s="143">
        <v>0</v>
      </c>
    </row>
    <row r="2746" spans="3:5">
      <c r="C2746" s="142" t="s">
        <v>2557</v>
      </c>
      <c r="D2746" s="143">
        <v>2223577</v>
      </c>
      <c r="E2746" s="143">
        <v>0</v>
      </c>
    </row>
    <row r="2747" spans="3:5">
      <c r="C2747" s="142" t="s">
        <v>2339</v>
      </c>
      <c r="D2747" s="143">
        <v>2223577</v>
      </c>
      <c r="E2747" s="143">
        <v>0</v>
      </c>
    </row>
    <row r="2748" spans="3:5">
      <c r="C2748" s="142" t="s">
        <v>2556</v>
      </c>
      <c r="D2748" s="143">
        <v>13816424</v>
      </c>
      <c r="E2748" s="143">
        <v>0</v>
      </c>
    </row>
    <row r="2749" spans="3:5">
      <c r="C2749" s="142" t="s">
        <v>2428</v>
      </c>
      <c r="D2749" s="143">
        <v>13816424</v>
      </c>
      <c r="E2749" s="143">
        <v>0</v>
      </c>
    </row>
    <row r="2750" spans="3:5">
      <c r="C2750" s="142" t="s">
        <v>449</v>
      </c>
      <c r="D2750" s="143">
        <v>80162210</v>
      </c>
      <c r="E2750" s="143">
        <v>13550250.92</v>
      </c>
    </row>
    <row r="2751" spans="3:5">
      <c r="C2751" s="142" t="s">
        <v>658</v>
      </c>
      <c r="D2751" s="143">
        <v>80162210</v>
      </c>
      <c r="E2751" s="143">
        <v>13550250.92</v>
      </c>
    </row>
    <row r="2752" spans="3:5">
      <c r="C2752" s="142" t="s">
        <v>2834</v>
      </c>
      <c r="D2752" s="143">
        <v>74323660</v>
      </c>
      <c r="E2752" s="143">
        <v>0</v>
      </c>
    </row>
    <row r="2753" spans="3:5">
      <c r="C2753" s="142" t="s">
        <v>2833</v>
      </c>
      <c r="D2753" s="143">
        <v>20632575</v>
      </c>
      <c r="E2753" s="143">
        <v>0</v>
      </c>
    </row>
    <row r="2754" spans="3:5">
      <c r="C2754" s="142" t="s">
        <v>2832</v>
      </c>
      <c r="D2754" s="143">
        <v>53691085</v>
      </c>
      <c r="E2754" s="143">
        <v>0</v>
      </c>
    </row>
    <row r="2755" spans="3:5">
      <c r="C2755" s="142" t="s">
        <v>1983</v>
      </c>
      <c r="D2755" s="143">
        <v>5885745</v>
      </c>
      <c r="E2755" s="143">
        <v>0</v>
      </c>
    </row>
    <row r="2756" spans="3:5">
      <c r="C2756" s="142" t="s">
        <v>693</v>
      </c>
      <c r="D2756" s="143">
        <v>5885745</v>
      </c>
      <c r="E2756" s="143">
        <v>0</v>
      </c>
    </row>
    <row r="2757" spans="3:5">
      <c r="C2757" s="142" t="s">
        <v>2555</v>
      </c>
      <c r="D2757" s="143">
        <v>1217491</v>
      </c>
      <c r="E2757" s="143">
        <v>0</v>
      </c>
    </row>
    <row r="2758" spans="3:5">
      <c r="C2758" s="142" t="s">
        <v>2338</v>
      </c>
      <c r="D2758" s="143">
        <v>1217491</v>
      </c>
      <c r="E2758" s="143">
        <v>0</v>
      </c>
    </row>
    <row r="2759" spans="3:5">
      <c r="C2759" s="142" t="s">
        <v>1984</v>
      </c>
      <c r="D2759" s="143">
        <v>779207</v>
      </c>
      <c r="E2759" s="143">
        <v>0</v>
      </c>
    </row>
    <row r="2760" spans="3:5">
      <c r="C2760" s="142" t="s">
        <v>1013</v>
      </c>
      <c r="D2760" s="143">
        <v>779207</v>
      </c>
      <c r="E2760" s="143">
        <v>0</v>
      </c>
    </row>
    <row r="2761" spans="3:5">
      <c r="C2761" s="142" t="s">
        <v>2554</v>
      </c>
      <c r="D2761" s="143">
        <v>1226842</v>
      </c>
      <c r="E2761" s="143">
        <v>0</v>
      </c>
    </row>
    <row r="2762" spans="3:5">
      <c r="C2762" s="142" t="s">
        <v>2337</v>
      </c>
      <c r="D2762" s="143">
        <v>1226842</v>
      </c>
      <c r="E2762" s="143">
        <v>0</v>
      </c>
    </row>
    <row r="2763" spans="3:5">
      <c r="C2763" s="142" t="s">
        <v>2553</v>
      </c>
      <c r="D2763" s="143">
        <v>50000000</v>
      </c>
      <c r="E2763" s="143">
        <v>0</v>
      </c>
    </row>
    <row r="2764" spans="3:5">
      <c r="C2764" s="142" t="s">
        <v>2552</v>
      </c>
      <c r="D2764" s="143">
        <v>50000000</v>
      </c>
      <c r="E2764" s="143">
        <v>0</v>
      </c>
    </row>
    <row r="2765" spans="3:5">
      <c r="C2765" s="142" t="s">
        <v>2831</v>
      </c>
      <c r="D2765" s="143">
        <v>75000000</v>
      </c>
      <c r="E2765" s="143">
        <v>0</v>
      </c>
    </row>
    <row r="2766" spans="3:5">
      <c r="C2766" s="142" t="s">
        <v>2830</v>
      </c>
      <c r="D2766" s="143">
        <v>75000000</v>
      </c>
      <c r="E2766" s="143">
        <v>0</v>
      </c>
    </row>
    <row r="2767" spans="3:5">
      <c r="C2767" s="142" t="s">
        <v>734</v>
      </c>
      <c r="D2767" s="143">
        <v>5000000</v>
      </c>
      <c r="E2767" s="143">
        <v>1960357.84</v>
      </c>
    </row>
    <row r="2768" spans="3:5">
      <c r="C2768" s="142" t="s">
        <v>735</v>
      </c>
      <c r="D2768" s="143">
        <v>5000000</v>
      </c>
      <c r="E2768" s="143">
        <v>1960357.84</v>
      </c>
    </row>
    <row r="2769" spans="3:5">
      <c r="C2769" s="142" t="s">
        <v>2551</v>
      </c>
      <c r="D2769" s="143">
        <v>80000000</v>
      </c>
      <c r="E2769" s="143">
        <v>0</v>
      </c>
    </row>
    <row r="2770" spans="3:5">
      <c r="C2770" s="142" t="s">
        <v>2510</v>
      </c>
      <c r="D2770" s="143">
        <v>80000000</v>
      </c>
      <c r="E2770" s="143">
        <v>0</v>
      </c>
    </row>
    <row r="2771" spans="3:5">
      <c r="C2771" s="142" t="s">
        <v>2829</v>
      </c>
      <c r="D2771" s="143">
        <v>31691995</v>
      </c>
      <c r="E2771" s="143">
        <v>0</v>
      </c>
    </row>
    <row r="2772" spans="3:5">
      <c r="C2772" s="142" t="s">
        <v>2828</v>
      </c>
      <c r="D2772" s="143">
        <v>31691995</v>
      </c>
      <c r="E2772" s="143">
        <v>0</v>
      </c>
    </row>
    <row r="2773" spans="3:5">
      <c r="C2773" s="142" t="s">
        <v>2550</v>
      </c>
      <c r="D2773" s="143">
        <v>3922569</v>
      </c>
      <c r="E2773" s="143">
        <v>0</v>
      </c>
    </row>
    <row r="2774" spans="3:5">
      <c r="C2774" s="142" t="s">
        <v>2336</v>
      </c>
      <c r="D2774" s="143">
        <v>3922569</v>
      </c>
      <c r="E2774" s="143">
        <v>0</v>
      </c>
    </row>
    <row r="2775" spans="3:5">
      <c r="C2775" s="142" t="s">
        <v>450</v>
      </c>
      <c r="D2775" s="143">
        <v>2000000</v>
      </c>
      <c r="E2775" s="143">
        <v>0</v>
      </c>
    </row>
    <row r="2776" spans="3:5">
      <c r="C2776" s="142" t="s">
        <v>659</v>
      </c>
      <c r="D2776" s="143">
        <v>2000000</v>
      </c>
      <c r="E2776" s="143">
        <v>0</v>
      </c>
    </row>
    <row r="2777" spans="3:5">
      <c r="C2777" s="142" t="s">
        <v>3084</v>
      </c>
      <c r="D2777" s="143">
        <v>1000000000</v>
      </c>
      <c r="E2777" s="143">
        <v>0</v>
      </c>
    </row>
    <row r="2778" spans="3:5">
      <c r="C2778" s="142" t="s">
        <v>2549</v>
      </c>
      <c r="D2778" s="143">
        <v>36754019</v>
      </c>
      <c r="E2778" s="143">
        <v>0</v>
      </c>
    </row>
    <row r="2779" spans="3:5">
      <c r="C2779" s="142" t="s">
        <v>2237</v>
      </c>
      <c r="D2779" s="143">
        <v>36754019</v>
      </c>
      <c r="E2779" s="143">
        <v>0</v>
      </c>
    </row>
    <row r="2780" spans="3:5">
      <c r="C2780" s="142" t="s">
        <v>1756</v>
      </c>
      <c r="D2780" s="143">
        <v>2642087</v>
      </c>
      <c r="E2780" s="143">
        <v>0</v>
      </c>
    </row>
    <row r="2781" spans="3:5">
      <c r="C2781" s="142" t="s">
        <v>1757</v>
      </c>
      <c r="D2781" s="143">
        <v>2642087</v>
      </c>
      <c r="E2781" s="143">
        <v>0</v>
      </c>
    </row>
    <row r="2782" spans="3:5">
      <c r="C2782" s="142" t="s">
        <v>1758</v>
      </c>
      <c r="D2782" s="143">
        <v>2083629</v>
      </c>
      <c r="E2782" s="143">
        <v>0</v>
      </c>
    </row>
    <row r="2783" spans="3:5">
      <c r="C2783" s="142" t="s">
        <v>1759</v>
      </c>
      <c r="D2783" s="143">
        <v>2083629</v>
      </c>
      <c r="E2783" s="143">
        <v>0</v>
      </c>
    </row>
    <row r="2784" spans="3:5">
      <c r="C2784" s="142" t="s">
        <v>1760</v>
      </c>
      <c r="D2784" s="143">
        <v>3397736</v>
      </c>
      <c r="E2784" s="143">
        <v>0</v>
      </c>
    </row>
    <row r="2785" spans="3:5">
      <c r="C2785" s="142" t="s">
        <v>1761</v>
      </c>
      <c r="D2785" s="143">
        <v>3397736</v>
      </c>
      <c r="E2785" s="143">
        <v>0</v>
      </c>
    </row>
    <row r="2786" spans="3:5">
      <c r="C2786" s="142" t="s">
        <v>2827</v>
      </c>
      <c r="D2786" s="143">
        <v>12635469</v>
      </c>
      <c r="E2786" s="143">
        <v>0</v>
      </c>
    </row>
    <row r="2787" spans="3:5">
      <c r="C2787" s="142" t="s">
        <v>2826</v>
      </c>
      <c r="D2787" s="143">
        <v>12635469</v>
      </c>
      <c r="E2787" s="143">
        <v>0</v>
      </c>
    </row>
    <row r="2788" spans="3:5">
      <c r="C2788" s="142" t="s">
        <v>732</v>
      </c>
      <c r="D2788" s="143">
        <v>26665895</v>
      </c>
      <c r="E2788" s="143">
        <v>0</v>
      </c>
    </row>
    <row r="2789" spans="3:5">
      <c r="C2789" s="142" t="s">
        <v>733</v>
      </c>
      <c r="D2789" s="143">
        <v>26665895</v>
      </c>
      <c r="E2789" s="143">
        <v>0</v>
      </c>
    </row>
    <row r="2790" spans="3:5">
      <c r="C2790" s="142" t="s">
        <v>2548</v>
      </c>
      <c r="D2790" s="143">
        <v>138712</v>
      </c>
      <c r="E2790" s="143">
        <v>0</v>
      </c>
    </row>
    <row r="2791" spans="3:5">
      <c r="C2791" s="142" t="s">
        <v>2441</v>
      </c>
      <c r="D2791" s="143">
        <v>138712</v>
      </c>
      <c r="E2791" s="143">
        <v>0</v>
      </c>
    </row>
    <row r="2792" spans="3:5">
      <c r="C2792" s="142" t="s">
        <v>2547</v>
      </c>
      <c r="D2792" s="143">
        <v>3356164</v>
      </c>
      <c r="E2792" s="143">
        <v>0</v>
      </c>
    </row>
    <row r="2793" spans="3:5">
      <c r="C2793" s="142" t="s">
        <v>2440</v>
      </c>
      <c r="D2793" s="143">
        <v>3356164</v>
      </c>
      <c r="E2793" s="143">
        <v>0</v>
      </c>
    </row>
    <row r="2794" spans="3:5">
      <c r="C2794" s="142" t="s">
        <v>2546</v>
      </c>
      <c r="D2794" s="143">
        <v>14404663</v>
      </c>
      <c r="E2794" s="143">
        <v>0</v>
      </c>
    </row>
    <row r="2795" spans="3:5">
      <c r="C2795" s="142" t="s">
        <v>1762</v>
      </c>
      <c r="D2795" s="143">
        <v>14404663</v>
      </c>
      <c r="E2795" s="143">
        <v>0</v>
      </c>
    </row>
    <row r="2796" spans="3:5">
      <c r="C2796" s="142" t="s">
        <v>694</v>
      </c>
      <c r="D2796" s="143">
        <v>5404349</v>
      </c>
      <c r="E2796" s="143">
        <v>0</v>
      </c>
    </row>
    <row r="2797" spans="3:5">
      <c r="C2797" s="142" t="s">
        <v>695</v>
      </c>
      <c r="D2797" s="143">
        <v>5404349</v>
      </c>
      <c r="E2797" s="143">
        <v>0</v>
      </c>
    </row>
    <row r="2798" spans="3:5">
      <c r="C2798" s="142" t="s">
        <v>2545</v>
      </c>
      <c r="D2798" s="143">
        <v>3397736</v>
      </c>
      <c r="E2798" s="143">
        <v>0</v>
      </c>
    </row>
    <row r="2799" spans="3:5">
      <c r="C2799" s="142" t="s">
        <v>1763</v>
      </c>
      <c r="D2799" s="143">
        <v>3397736</v>
      </c>
      <c r="E2799" s="143">
        <v>0</v>
      </c>
    </row>
    <row r="2800" spans="3:5">
      <c r="C2800" s="142" t="s">
        <v>2052</v>
      </c>
      <c r="D2800" s="143">
        <v>70707142</v>
      </c>
      <c r="E2800" s="143">
        <v>2894074.95</v>
      </c>
    </row>
    <row r="2801" spans="3:5">
      <c r="C2801" s="142" t="s">
        <v>2053</v>
      </c>
      <c r="D2801" s="143">
        <v>70707142</v>
      </c>
      <c r="E2801" s="143">
        <v>2894074.95</v>
      </c>
    </row>
    <row r="2802" spans="3:5">
      <c r="C2802" s="142" t="s">
        <v>2825</v>
      </c>
      <c r="D2802" s="143">
        <v>45320695</v>
      </c>
      <c r="E2802" s="143">
        <v>0</v>
      </c>
    </row>
    <row r="2803" spans="3:5">
      <c r="C2803" s="142" t="s">
        <v>2824</v>
      </c>
      <c r="D2803" s="143">
        <v>25410175</v>
      </c>
      <c r="E2803" s="143">
        <v>0</v>
      </c>
    </row>
    <row r="2804" spans="3:5">
      <c r="C2804" s="142" t="s">
        <v>2823</v>
      </c>
      <c r="D2804" s="143">
        <v>19910520</v>
      </c>
      <c r="E2804" s="143">
        <v>0</v>
      </c>
    </row>
    <row r="2805" spans="3:5">
      <c r="C2805" s="142" t="s">
        <v>1792</v>
      </c>
      <c r="D2805" s="143">
        <v>3397736</v>
      </c>
      <c r="E2805" s="143">
        <v>0</v>
      </c>
    </row>
    <row r="2806" spans="3:5">
      <c r="C2806" s="142" t="s">
        <v>1793</v>
      </c>
      <c r="D2806" s="143">
        <v>3397736</v>
      </c>
      <c r="E2806" s="143">
        <v>0</v>
      </c>
    </row>
    <row r="2807" spans="3:5">
      <c r="C2807" s="142" t="s">
        <v>2544</v>
      </c>
      <c r="D2807" s="143">
        <v>13049408</v>
      </c>
      <c r="E2807" s="143">
        <v>0</v>
      </c>
    </row>
    <row r="2808" spans="3:5">
      <c r="C2808" s="142" t="s">
        <v>2439</v>
      </c>
      <c r="D2808" s="143">
        <v>13049408</v>
      </c>
      <c r="E2808" s="143">
        <v>0</v>
      </c>
    </row>
    <row r="2809" spans="3:5">
      <c r="C2809" s="142" t="s">
        <v>2543</v>
      </c>
      <c r="D2809" s="143">
        <v>3397736</v>
      </c>
      <c r="E2809" s="143">
        <v>0</v>
      </c>
    </row>
    <row r="2810" spans="3:5">
      <c r="C2810" s="142" t="s">
        <v>1794</v>
      </c>
      <c r="D2810" s="143">
        <v>3397736</v>
      </c>
      <c r="E2810" s="143">
        <v>0</v>
      </c>
    </row>
    <row r="2811" spans="3:5">
      <c r="C2811" s="142" t="s">
        <v>2238</v>
      </c>
      <c r="D2811" s="143">
        <v>10991381</v>
      </c>
      <c r="E2811" s="143">
        <v>0</v>
      </c>
    </row>
    <row r="2812" spans="3:5">
      <c r="C2812" s="142" t="s">
        <v>2239</v>
      </c>
      <c r="D2812" s="143">
        <v>10991381</v>
      </c>
      <c r="E2812" s="143">
        <v>0</v>
      </c>
    </row>
    <row r="2813" spans="3:5">
      <c r="C2813" s="142" t="s">
        <v>2822</v>
      </c>
      <c r="D2813" s="143">
        <v>327553</v>
      </c>
      <c r="E2813" s="143">
        <v>0</v>
      </c>
    </row>
    <row r="2814" spans="3:5">
      <c r="C2814" s="142" t="s">
        <v>2821</v>
      </c>
      <c r="D2814" s="143">
        <v>327553</v>
      </c>
      <c r="E2814" s="143">
        <v>0</v>
      </c>
    </row>
    <row r="2815" spans="3:5">
      <c r="C2815" s="142" t="s">
        <v>2542</v>
      </c>
      <c r="D2815" s="143">
        <v>7508745</v>
      </c>
      <c r="E2815" s="143">
        <v>0</v>
      </c>
    </row>
    <row r="2816" spans="3:5">
      <c r="C2816" s="142" t="s">
        <v>2240</v>
      </c>
      <c r="D2816" s="143">
        <v>7508745</v>
      </c>
      <c r="E2816" s="143">
        <v>0</v>
      </c>
    </row>
    <row r="2817" spans="3:5">
      <c r="C2817" s="142" t="s">
        <v>2820</v>
      </c>
      <c r="D2817" s="143">
        <v>79000000</v>
      </c>
      <c r="E2817" s="143">
        <v>0</v>
      </c>
    </row>
    <row r="2818" spans="3:5">
      <c r="C2818" s="142" t="s">
        <v>2819</v>
      </c>
      <c r="D2818" s="143">
        <v>79000000</v>
      </c>
      <c r="E2818" s="143">
        <v>0</v>
      </c>
    </row>
    <row r="2819" spans="3:5">
      <c r="C2819" s="142" t="s">
        <v>2241</v>
      </c>
      <c r="D2819" s="143">
        <v>5872846</v>
      </c>
      <c r="E2819" s="143">
        <v>0</v>
      </c>
    </row>
    <row r="2820" spans="3:5">
      <c r="C2820" s="142" t="s">
        <v>2242</v>
      </c>
      <c r="D2820" s="143">
        <v>5872846</v>
      </c>
      <c r="E2820" s="143">
        <v>0</v>
      </c>
    </row>
    <row r="2821" spans="3:5">
      <c r="C2821" s="142" t="s">
        <v>1985</v>
      </c>
      <c r="D2821" s="143">
        <v>1000000</v>
      </c>
      <c r="E2821" s="143">
        <v>0</v>
      </c>
    </row>
    <row r="2822" spans="3:5">
      <c r="C2822" s="142" t="s">
        <v>664</v>
      </c>
      <c r="D2822" s="143">
        <v>1000000</v>
      </c>
      <c r="E2822" s="143">
        <v>0</v>
      </c>
    </row>
    <row r="2823" spans="3:5">
      <c r="C2823" s="142" t="s">
        <v>1986</v>
      </c>
      <c r="D2823" s="143">
        <v>150000000</v>
      </c>
      <c r="E2823" s="143">
        <v>0</v>
      </c>
    </row>
    <row r="2824" spans="3:5">
      <c r="C2824" s="142" t="s">
        <v>736</v>
      </c>
      <c r="D2824" s="143">
        <v>150000000</v>
      </c>
      <c r="E2824" s="143">
        <v>0</v>
      </c>
    </row>
    <row r="2825" spans="3:5">
      <c r="C2825" s="142" t="s">
        <v>2541</v>
      </c>
      <c r="D2825" s="143">
        <v>3397736</v>
      </c>
      <c r="E2825" s="143">
        <v>0</v>
      </c>
    </row>
    <row r="2826" spans="3:5">
      <c r="C2826" s="142" t="s">
        <v>1764</v>
      </c>
      <c r="D2826" s="143">
        <v>3397736</v>
      </c>
      <c r="E2826" s="143">
        <v>0</v>
      </c>
    </row>
    <row r="2827" spans="3:5">
      <c r="C2827" s="142" t="s">
        <v>1543</v>
      </c>
      <c r="D2827" s="143">
        <v>2768368</v>
      </c>
      <c r="E2827" s="143">
        <v>0</v>
      </c>
    </row>
    <row r="2828" spans="3:5">
      <c r="C2828" s="142" t="s">
        <v>1544</v>
      </c>
      <c r="D2828" s="143">
        <v>2768368</v>
      </c>
      <c r="E2828" s="143">
        <v>0</v>
      </c>
    </row>
    <row r="2829" spans="3:5">
      <c r="C2829" s="142" t="s">
        <v>2540</v>
      </c>
      <c r="D2829" s="143">
        <v>2083629</v>
      </c>
      <c r="E2829" s="143">
        <v>0</v>
      </c>
    </row>
    <row r="2830" spans="3:5">
      <c r="C2830" s="142" t="s">
        <v>1765</v>
      </c>
      <c r="D2830" s="143">
        <v>2083629</v>
      </c>
      <c r="E2830" s="143">
        <v>0</v>
      </c>
    </row>
    <row r="2831" spans="3:5">
      <c r="C2831" s="142" t="s">
        <v>451</v>
      </c>
      <c r="D2831" s="143">
        <v>113083454</v>
      </c>
      <c r="E2831" s="143">
        <v>0</v>
      </c>
    </row>
    <row r="2832" spans="3:5">
      <c r="C2832" s="142" t="s">
        <v>660</v>
      </c>
      <c r="D2832" s="143">
        <v>113083454</v>
      </c>
      <c r="E2832" s="143">
        <v>0</v>
      </c>
    </row>
    <row r="2833" spans="3:5">
      <c r="C2833" s="142" t="s">
        <v>2539</v>
      </c>
      <c r="D2833" s="143">
        <v>3397736</v>
      </c>
      <c r="E2833" s="143">
        <v>0</v>
      </c>
    </row>
    <row r="2834" spans="3:5">
      <c r="C2834" s="142" t="s">
        <v>1766</v>
      </c>
      <c r="D2834" s="143">
        <v>3397736</v>
      </c>
      <c r="E2834" s="143">
        <v>0</v>
      </c>
    </row>
    <row r="2835" spans="3:5">
      <c r="C2835" s="142" t="s">
        <v>737</v>
      </c>
      <c r="D2835" s="143">
        <v>511857547</v>
      </c>
      <c r="E2835" s="143">
        <v>0</v>
      </c>
    </row>
    <row r="2836" spans="3:5">
      <c r="C2836" s="142" t="s">
        <v>738</v>
      </c>
      <c r="D2836" s="143">
        <v>511857547</v>
      </c>
      <c r="E2836" s="143">
        <v>0</v>
      </c>
    </row>
    <row r="2837" spans="3:5">
      <c r="C2837" s="142" t="s">
        <v>2538</v>
      </c>
      <c r="D2837" s="143">
        <v>1386558</v>
      </c>
      <c r="E2837" s="143">
        <v>0</v>
      </c>
    </row>
    <row r="2838" spans="3:5">
      <c r="C2838" s="142" t="s">
        <v>1767</v>
      </c>
      <c r="D2838" s="143">
        <v>1386558</v>
      </c>
      <c r="E2838" s="143">
        <v>0</v>
      </c>
    </row>
    <row r="2839" spans="3:5">
      <c r="C2839" s="142" t="s">
        <v>452</v>
      </c>
      <c r="D2839" s="143">
        <v>162584301</v>
      </c>
      <c r="E2839" s="143">
        <v>0</v>
      </c>
    </row>
    <row r="2840" spans="3:5">
      <c r="C2840" s="142" t="s">
        <v>661</v>
      </c>
      <c r="D2840" s="143">
        <v>162584301</v>
      </c>
      <c r="E2840" s="143">
        <v>0</v>
      </c>
    </row>
    <row r="2841" spans="3:5">
      <c r="C2841" s="142" t="s">
        <v>2537</v>
      </c>
      <c r="D2841" s="143">
        <v>10362072</v>
      </c>
      <c r="E2841" s="143">
        <v>0</v>
      </c>
    </row>
    <row r="2842" spans="3:5">
      <c r="C2842" s="142" t="s">
        <v>2243</v>
      </c>
      <c r="D2842" s="143">
        <v>10362072</v>
      </c>
      <c r="E2842" s="143">
        <v>0</v>
      </c>
    </row>
    <row r="2843" spans="3:5">
      <c r="C2843" s="142" t="s">
        <v>2244</v>
      </c>
      <c r="D2843" s="143">
        <v>4956061</v>
      </c>
      <c r="E2843" s="143">
        <v>0</v>
      </c>
    </row>
    <row r="2844" spans="3:5">
      <c r="C2844" s="142" t="s">
        <v>2245</v>
      </c>
      <c r="D2844" s="143">
        <v>4956061</v>
      </c>
      <c r="E2844" s="143">
        <v>0</v>
      </c>
    </row>
    <row r="2845" spans="3:5">
      <c r="C2845" s="142" t="s">
        <v>2246</v>
      </c>
      <c r="D2845" s="143">
        <v>3630913</v>
      </c>
      <c r="E2845" s="143">
        <v>0</v>
      </c>
    </row>
    <row r="2846" spans="3:5">
      <c r="C2846" s="142" t="s">
        <v>2247</v>
      </c>
      <c r="D2846" s="143">
        <v>3630913</v>
      </c>
      <c r="E2846" s="143">
        <v>0</v>
      </c>
    </row>
    <row r="2847" spans="3:5">
      <c r="C2847" s="142" t="s">
        <v>2536</v>
      </c>
      <c r="D2847" s="143">
        <v>2751631</v>
      </c>
      <c r="E2847" s="143">
        <v>0</v>
      </c>
    </row>
    <row r="2848" spans="3:5">
      <c r="C2848" s="142" t="s">
        <v>2248</v>
      </c>
      <c r="D2848" s="143">
        <v>2751631</v>
      </c>
      <c r="E2848" s="143">
        <v>0</v>
      </c>
    </row>
    <row r="2849" spans="3:5">
      <c r="C2849" s="142" t="s">
        <v>453</v>
      </c>
      <c r="D2849" s="143">
        <v>26302201</v>
      </c>
      <c r="E2849" s="143">
        <v>0</v>
      </c>
    </row>
    <row r="2850" spans="3:5">
      <c r="C2850" s="142" t="s">
        <v>662</v>
      </c>
      <c r="D2850" s="143">
        <v>26302201</v>
      </c>
      <c r="E2850" s="143">
        <v>0</v>
      </c>
    </row>
    <row r="2851" spans="3:5">
      <c r="C2851" s="142" t="s">
        <v>2518</v>
      </c>
      <c r="D2851" s="143">
        <v>249956945</v>
      </c>
      <c r="E2851" s="143">
        <v>35389420.109999999</v>
      </c>
    </row>
    <row r="2852" spans="3:5">
      <c r="C2852" s="142" t="s">
        <v>801</v>
      </c>
      <c r="D2852" s="143">
        <v>249956945</v>
      </c>
      <c r="E2852" s="143">
        <v>35389420.109999999</v>
      </c>
    </row>
    <row r="2853" spans="3:5">
      <c r="C2853" s="142" t="s">
        <v>454</v>
      </c>
      <c r="D2853" s="143">
        <v>1900475</v>
      </c>
      <c r="E2853" s="143">
        <v>0</v>
      </c>
    </row>
    <row r="2854" spans="3:5">
      <c r="C2854" s="142" t="s">
        <v>663</v>
      </c>
      <c r="D2854" s="143">
        <v>1900475</v>
      </c>
      <c r="E2854" s="143">
        <v>0</v>
      </c>
    </row>
    <row r="2855" spans="3:5">
      <c r="C2855" s="142" t="s">
        <v>2535</v>
      </c>
      <c r="D2855" s="143">
        <v>7000000</v>
      </c>
      <c r="E2855" s="143">
        <v>0</v>
      </c>
    </row>
    <row r="2856" spans="3:5">
      <c r="C2856" s="142" t="s">
        <v>2249</v>
      </c>
      <c r="D2856" s="143">
        <v>7000000</v>
      </c>
      <c r="E2856" s="143">
        <v>0</v>
      </c>
    </row>
    <row r="2857" spans="3:5">
      <c r="C2857" s="142" t="s">
        <v>2534</v>
      </c>
      <c r="D2857" s="143">
        <v>2692079</v>
      </c>
      <c r="E2857" s="143">
        <v>0</v>
      </c>
    </row>
    <row r="2858" spans="3:5">
      <c r="C2858" s="142" t="s">
        <v>1768</v>
      </c>
      <c r="D2858" s="143">
        <v>2692079</v>
      </c>
      <c r="E2858" s="143">
        <v>0</v>
      </c>
    </row>
    <row r="2859" spans="3:5">
      <c r="C2859" s="142" t="s">
        <v>1545</v>
      </c>
      <c r="D2859" s="143">
        <v>1572428</v>
      </c>
      <c r="E2859" s="143">
        <v>0</v>
      </c>
    </row>
    <row r="2860" spans="3:5">
      <c r="C2860" s="142" t="s">
        <v>1546</v>
      </c>
      <c r="D2860" s="143">
        <v>1572428</v>
      </c>
      <c r="E2860" s="143">
        <v>0</v>
      </c>
    </row>
    <row r="2861" spans="3:5">
      <c r="C2861" s="142" t="s">
        <v>2533</v>
      </c>
      <c r="D2861" s="143">
        <v>15000000</v>
      </c>
      <c r="E2861" s="143">
        <v>0</v>
      </c>
    </row>
    <row r="2862" spans="3:5">
      <c r="C2862" s="142" t="s">
        <v>804</v>
      </c>
      <c r="D2862" s="143">
        <v>15000000</v>
      </c>
      <c r="E2862" s="143">
        <v>0</v>
      </c>
    </row>
    <row r="2863" spans="3:5">
      <c r="C2863" s="142" t="s">
        <v>1769</v>
      </c>
      <c r="D2863" s="143">
        <v>11067494</v>
      </c>
      <c r="E2863" s="143">
        <v>0</v>
      </c>
    </row>
    <row r="2864" spans="3:5">
      <c r="C2864" s="142" t="s">
        <v>1770</v>
      </c>
      <c r="D2864" s="143">
        <v>11067494</v>
      </c>
      <c r="E2864" s="143">
        <v>0</v>
      </c>
    </row>
    <row r="2865" spans="3:5">
      <c r="C2865" s="142" t="s">
        <v>2532</v>
      </c>
      <c r="D2865" s="143">
        <v>11067494</v>
      </c>
      <c r="E2865" s="143">
        <v>0</v>
      </c>
    </row>
    <row r="2866" spans="3:5">
      <c r="C2866" s="142" t="s">
        <v>1771</v>
      </c>
      <c r="D2866" s="143">
        <v>11067494</v>
      </c>
      <c r="E2866" s="143">
        <v>0</v>
      </c>
    </row>
    <row r="2867" spans="3:5">
      <c r="C2867" s="142" t="s">
        <v>2531</v>
      </c>
      <c r="D2867" s="143">
        <v>11602629</v>
      </c>
      <c r="E2867" s="143">
        <v>0</v>
      </c>
    </row>
    <row r="2868" spans="3:5">
      <c r="C2868" s="142" t="s">
        <v>2250</v>
      </c>
      <c r="D2868" s="143">
        <v>11602629</v>
      </c>
      <c r="E2868" s="143">
        <v>0</v>
      </c>
    </row>
    <row r="2869" spans="3:5">
      <c r="C2869" s="142" t="s">
        <v>2530</v>
      </c>
      <c r="D2869" s="143">
        <v>498000</v>
      </c>
      <c r="E2869" s="143">
        <v>0</v>
      </c>
    </row>
    <row r="2870" spans="3:5">
      <c r="C2870" s="142" t="s">
        <v>2295</v>
      </c>
      <c r="D2870" s="143">
        <v>498000</v>
      </c>
      <c r="E2870" s="143">
        <v>0</v>
      </c>
    </row>
    <row r="2871" spans="3:5">
      <c r="C2871" s="142" t="s">
        <v>1772</v>
      </c>
      <c r="D2871" s="143">
        <v>7011234</v>
      </c>
      <c r="E2871" s="143">
        <v>0</v>
      </c>
    </row>
    <row r="2872" spans="3:5">
      <c r="C2872" s="142" t="s">
        <v>1773</v>
      </c>
      <c r="D2872" s="143">
        <v>7011234</v>
      </c>
      <c r="E2872" s="143">
        <v>0</v>
      </c>
    </row>
    <row r="2873" spans="3:5">
      <c r="C2873" s="142" t="s">
        <v>2529</v>
      </c>
      <c r="D2873" s="143">
        <v>498000</v>
      </c>
      <c r="E2873" s="143">
        <v>0</v>
      </c>
    </row>
    <row r="2874" spans="3:5">
      <c r="C2874" s="142" t="s">
        <v>2296</v>
      </c>
      <c r="D2874" s="143">
        <v>498000</v>
      </c>
      <c r="E2874" s="143">
        <v>0</v>
      </c>
    </row>
    <row r="2875" spans="3:5">
      <c r="C2875" s="142" t="s">
        <v>1774</v>
      </c>
      <c r="D2875" s="143">
        <v>2083629</v>
      </c>
      <c r="E2875" s="143">
        <v>0</v>
      </c>
    </row>
    <row r="2876" spans="3:5">
      <c r="C2876" s="142" t="s">
        <v>1775</v>
      </c>
      <c r="D2876" s="143">
        <v>2083629</v>
      </c>
      <c r="E2876" s="143">
        <v>0</v>
      </c>
    </row>
    <row r="2877" spans="3:5">
      <c r="C2877" s="142" t="s">
        <v>2528</v>
      </c>
      <c r="D2877" s="143">
        <v>498000</v>
      </c>
      <c r="E2877" s="143">
        <v>0</v>
      </c>
    </row>
    <row r="2878" spans="3:5">
      <c r="C2878" s="142" t="s">
        <v>2297</v>
      </c>
      <c r="D2878" s="143">
        <v>498000</v>
      </c>
      <c r="E2878" s="143">
        <v>0</v>
      </c>
    </row>
    <row r="2879" spans="3:5">
      <c r="C2879" s="142" t="s">
        <v>2527</v>
      </c>
      <c r="D2879" s="143">
        <v>3397736</v>
      </c>
      <c r="E2879" s="143">
        <v>0</v>
      </c>
    </row>
    <row r="2880" spans="3:5">
      <c r="C2880" s="142" t="s">
        <v>1776</v>
      </c>
      <c r="D2880" s="143">
        <v>3397736</v>
      </c>
      <c r="E2880" s="143">
        <v>0</v>
      </c>
    </row>
    <row r="2881" spans="3:5">
      <c r="C2881" s="142" t="s">
        <v>1777</v>
      </c>
      <c r="D2881" s="143">
        <v>3397736</v>
      </c>
      <c r="E2881" s="143">
        <v>0</v>
      </c>
    </row>
    <row r="2882" spans="3:5">
      <c r="C2882" s="142" t="s">
        <v>1778</v>
      </c>
      <c r="D2882" s="143">
        <v>3397736</v>
      </c>
      <c r="E2882" s="143">
        <v>0</v>
      </c>
    </row>
    <row r="2883" spans="3:5">
      <c r="C2883" s="142" t="s">
        <v>1779</v>
      </c>
      <c r="D2883" s="143">
        <v>3924529</v>
      </c>
      <c r="E2883" s="143">
        <v>0</v>
      </c>
    </row>
    <row r="2884" spans="3:5">
      <c r="C2884" s="142" t="s">
        <v>1780</v>
      </c>
      <c r="D2884" s="143">
        <v>3924529</v>
      </c>
      <c r="E2884" s="143">
        <v>0</v>
      </c>
    </row>
    <row r="2885" spans="3:5">
      <c r="C2885" s="142" t="s">
        <v>2526</v>
      </c>
      <c r="D2885" s="143">
        <v>745000000</v>
      </c>
      <c r="E2885" s="143">
        <v>0</v>
      </c>
    </row>
    <row r="2886" spans="3:5">
      <c r="C2886" s="142" t="s">
        <v>2251</v>
      </c>
      <c r="D2886" s="143">
        <v>745000000</v>
      </c>
      <c r="E2886" s="143">
        <v>0</v>
      </c>
    </row>
    <row r="2887" spans="3:5">
      <c r="C2887" s="142" t="s">
        <v>1987</v>
      </c>
      <c r="D2887" s="143">
        <v>11936392</v>
      </c>
      <c r="E2887" s="143">
        <v>0</v>
      </c>
    </row>
    <row r="2888" spans="3:5">
      <c r="C2888" s="142" t="s">
        <v>1781</v>
      </c>
      <c r="D2888" s="143">
        <v>11936392</v>
      </c>
      <c r="E2888" s="143">
        <v>0</v>
      </c>
    </row>
    <row r="2889" spans="3:5">
      <c r="C2889" s="142" t="s">
        <v>1782</v>
      </c>
      <c r="D2889" s="143">
        <v>3397736</v>
      </c>
      <c r="E2889" s="143">
        <v>0</v>
      </c>
    </row>
    <row r="2890" spans="3:5">
      <c r="C2890" s="142" t="s">
        <v>1783</v>
      </c>
      <c r="D2890" s="143">
        <v>3397736</v>
      </c>
      <c r="E2890" s="143">
        <v>0</v>
      </c>
    </row>
    <row r="2891" spans="3:5">
      <c r="C2891" s="142" t="s">
        <v>1784</v>
      </c>
      <c r="D2891" s="143">
        <v>1386558</v>
      </c>
      <c r="E2891" s="143">
        <v>0</v>
      </c>
    </row>
    <row r="2892" spans="3:5">
      <c r="C2892" s="142" t="s">
        <v>1785</v>
      </c>
      <c r="D2892" s="143">
        <v>1386558</v>
      </c>
      <c r="E2892" s="143">
        <v>0</v>
      </c>
    </row>
    <row r="2893" spans="3:5">
      <c r="C2893" s="142" t="s">
        <v>2525</v>
      </c>
      <c r="D2893" s="143">
        <v>3397736</v>
      </c>
      <c r="E2893" s="143">
        <v>0</v>
      </c>
    </row>
    <row r="2894" spans="3:5">
      <c r="C2894" s="142" t="s">
        <v>1786</v>
      </c>
      <c r="D2894" s="143">
        <v>3397736</v>
      </c>
      <c r="E2894" s="143">
        <v>0</v>
      </c>
    </row>
    <row r="2895" spans="3:5">
      <c r="C2895" s="142" t="s">
        <v>1787</v>
      </c>
      <c r="D2895" s="143">
        <v>2083629</v>
      </c>
      <c r="E2895" s="143">
        <v>0</v>
      </c>
    </row>
    <row r="2896" spans="3:5">
      <c r="C2896" s="142" t="s">
        <v>1788</v>
      </c>
      <c r="D2896" s="143">
        <v>2083629</v>
      </c>
      <c r="E2896" s="143">
        <v>0</v>
      </c>
    </row>
    <row r="2897" spans="3:5">
      <c r="C2897" s="142" t="s">
        <v>1789</v>
      </c>
      <c r="D2897" s="143">
        <v>976009</v>
      </c>
      <c r="E2897" s="143">
        <v>0</v>
      </c>
    </row>
    <row r="2898" spans="3:5">
      <c r="C2898" s="142" t="s">
        <v>1790</v>
      </c>
      <c r="D2898" s="143">
        <v>976009</v>
      </c>
      <c r="E2898" s="143">
        <v>0</v>
      </c>
    </row>
    <row r="2899" spans="3:5">
      <c r="C2899" s="142" t="s">
        <v>2524</v>
      </c>
      <c r="D2899" s="143">
        <v>976009</v>
      </c>
      <c r="E2899" s="143">
        <v>0</v>
      </c>
    </row>
    <row r="2900" spans="3:5">
      <c r="C2900" s="142" t="s">
        <v>1791</v>
      </c>
      <c r="D2900" s="143">
        <v>976009</v>
      </c>
      <c r="E2900" s="143">
        <v>0</v>
      </c>
    </row>
    <row r="2901" spans="3:5">
      <c r="C2901" s="144" t="s">
        <v>253</v>
      </c>
      <c r="D2901" s="145">
        <v>896795398</v>
      </c>
      <c r="E2901" s="145">
        <v>174272169.13</v>
      </c>
    </row>
    <row r="2902" spans="3:5">
      <c r="C2902" s="142" t="s">
        <v>2523</v>
      </c>
      <c r="D2902" s="143">
        <v>241231338</v>
      </c>
      <c r="E2902" s="143">
        <v>21705746.629999999</v>
      </c>
    </row>
    <row r="2903" spans="3:5">
      <c r="C2903" s="142" t="s">
        <v>1014</v>
      </c>
      <c r="D2903" s="143">
        <v>241231338</v>
      </c>
      <c r="E2903" s="143">
        <v>21705746.629999999</v>
      </c>
    </row>
    <row r="2904" spans="3:5">
      <c r="C2904" s="142" t="s">
        <v>2522</v>
      </c>
      <c r="D2904" s="143">
        <v>172342885</v>
      </c>
      <c r="E2904" s="143">
        <v>0</v>
      </c>
    </row>
    <row r="2905" spans="3:5">
      <c r="C2905" s="142" t="s">
        <v>1809</v>
      </c>
      <c r="D2905" s="143">
        <v>172342885</v>
      </c>
      <c r="E2905" s="143">
        <v>0</v>
      </c>
    </row>
    <row r="2906" spans="3:5">
      <c r="C2906" s="142" t="s">
        <v>802</v>
      </c>
      <c r="D2906" s="143">
        <v>300000000</v>
      </c>
      <c r="E2906" s="143">
        <v>87888113.989999995</v>
      </c>
    </row>
    <row r="2907" spans="3:5">
      <c r="C2907" s="142" t="s">
        <v>803</v>
      </c>
      <c r="D2907" s="143">
        <v>300000000</v>
      </c>
      <c r="E2907" s="143">
        <v>87888113.989999995</v>
      </c>
    </row>
    <row r="2908" spans="3:5">
      <c r="C2908" s="142" t="s">
        <v>805</v>
      </c>
      <c r="D2908" s="143">
        <v>66984706</v>
      </c>
      <c r="E2908" s="143">
        <v>54171406.200000003</v>
      </c>
    </row>
    <row r="2909" spans="3:5">
      <c r="C2909" s="142" t="s">
        <v>806</v>
      </c>
      <c r="D2909" s="143">
        <v>66984706</v>
      </c>
      <c r="E2909" s="143">
        <v>54171406.200000003</v>
      </c>
    </row>
    <row r="2910" spans="3:5">
      <c r="C2910" s="142" t="s">
        <v>1988</v>
      </c>
      <c r="D2910" s="143">
        <v>48027920</v>
      </c>
      <c r="E2910" s="143">
        <v>10506902.310000001</v>
      </c>
    </row>
    <row r="2911" spans="3:5">
      <c r="C2911" s="142" t="s">
        <v>807</v>
      </c>
      <c r="D2911" s="143">
        <v>48027920</v>
      </c>
      <c r="E2911" s="143">
        <v>10506902.310000001</v>
      </c>
    </row>
    <row r="2912" spans="3:5">
      <c r="C2912" s="142" t="s">
        <v>808</v>
      </c>
      <c r="D2912" s="143">
        <v>68208549</v>
      </c>
      <c r="E2912" s="143">
        <v>0</v>
      </c>
    </row>
    <row r="2913" spans="3:5">
      <c r="C2913" s="142" t="s">
        <v>809</v>
      </c>
      <c r="D2913" s="143">
        <v>68208549</v>
      </c>
      <c r="E2913" s="143">
        <v>0</v>
      </c>
    </row>
    <row r="2914" spans="3:5">
      <c r="C2914" s="144" t="s">
        <v>268</v>
      </c>
      <c r="D2914" s="145">
        <v>3073696114</v>
      </c>
      <c r="E2914" s="145">
        <v>119708380.11000001</v>
      </c>
    </row>
    <row r="2915" spans="3:5">
      <c r="C2915" s="142" t="s">
        <v>1979</v>
      </c>
      <c r="D2915" s="143">
        <v>3073696114</v>
      </c>
      <c r="E2915" s="143">
        <v>119708380.11000001</v>
      </c>
    </row>
    <row r="2916" spans="3:5">
      <c r="C2916" s="142" t="s">
        <v>650</v>
      </c>
      <c r="D2916" s="143">
        <v>3073696114</v>
      </c>
      <c r="E2916" s="143">
        <v>119708380.11000001</v>
      </c>
    </row>
    <row r="2917" spans="3:5">
      <c r="C2917" s="144" t="s">
        <v>254</v>
      </c>
      <c r="D2917" s="145">
        <v>11482564129</v>
      </c>
      <c r="E2917" s="145">
        <v>27581537.379999999</v>
      </c>
    </row>
    <row r="2918" spans="3:5">
      <c r="C2918" s="142" t="s">
        <v>3085</v>
      </c>
      <c r="D2918" s="143">
        <v>631100000</v>
      </c>
      <c r="E2918" s="143">
        <v>0</v>
      </c>
    </row>
    <row r="2919" spans="3:5">
      <c r="C2919" s="142" t="s">
        <v>3086</v>
      </c>
      <c r="D2919" s="143">
        <v>631100000</v>
      </c>
      <c r="E2919" s="143">
        <v>0</v>
      </c>
    </row>
    <row r="2920" spans="3:5">
      <c r="C2920" s="142" t="s">
        <v>444</v>
      </c>
      <c r="D2920" s="143">
        <v>1914989645</v>
      </c>
      <c r="E2920" s="143">
        <v>27581537.379999999</v>
      </c>
    </row>
    <row r="2921" spans="3:5">
      <c r="C2921" s="142" t="s">
        <v>651</v>
      </c>
      <c r="D2921" s="143">
        <v>1914989645</v>
      </c>
      <c r="E2921" s="143">
        <v>27581537.379999999</v>
      </c>
    </row>
    <row r="2922" spans="3:5">
      <c r="C2922" s="142" t="s">
        <v>445</v>
      </c>
      <c r="D2922" s="143">
        <v>7257650000</v>
      </c>
      <c r="E2922" s="143">
        <v>0</v>
      </c>
    </row>
    <row r="2923" spans="3:5">
      <c r="C2923" s="142" t="s">
        <v>653</v>
      </c>
      <c r="D2923" s="143">
        <v>7257650000</v>
      </c>
      <c r="E2923" s="143">
        <v>0</v>
      </c>
    </row>
    <row r="2924" spans="3:5">
      <c r="C2924" s="142" t="s">
        <v>1980</v>
      </c>
      <c r="D2924" s="143">
        <v>12622000</v>
      </c>
      <c r="E2924" s="143">
        <v>0</v>
      </c>
    </row>
    <row r="2925" spans="3:5">
      <c r="C2925" s="142" t="s">
        <v>655</v>
      </c>
      <c r="D2925" s="143">
        <v>12622000</v>
      </c>
      <c r="E2925" s="143">
        <v>0</v>
      </c>
    </row>
    <row r="2926" spans="3:5">
      <c r="C2926" s="142" t="s">
        <v>3080</v>
      </c>
      <c r="D2926" s="143">
        <v>167092639</v>
      </c>
      <c r="E2926" s="143">
        <v>0</v>
      </c>
    </row>
    <row r="2927" spans="3:5">
      <c r="C2927" s="142" t="s">
        <v>3081</v>
      </c>
      <c r="D2927" s="143">
        <v>167092639</v>
      </c>
      <c r="E2927" s="143">
        <v>0</v>
      </c>
    </row>
    <row r="2928" spans="3:5">
      <c r="C2928" s="142" t="s">
        <v>3082</v>
      </c>
      <c r="D2928" s="143">
        <v>607907361</v>
      </c>
      <c r="E2928" s="143">
        <v>0</v>
      </c>
    </row>
    <row r="2929" spans="3:5">
      <c r="C2929" s="142" t="s">
        <v>3083</v>
      </c>
      <c r="D2929" s="143">
        <v>607907361</v>
      </c>
      <c r="E2929" s="143">
        <v>0</v>
      </c>
    </row>
    <row r="2930" spans="3:5">
      <c r="C2930" s="142" t="s">
        <v>2893</v>
      </c>
      <c r="D2930" s="143">
        <v>750000000</v>
      </c>
      <c r="E2930" s="143">
        <v>0</v>
      </c>
    </row>
    <row r="2931" spans="3:5">
      <c r="C2931" s="142" t="s">
        <v>2807</v>
      </c>
      <c r="D2931" s="143">
        <v>750000000</v>
      </c>
      <c r="E2931" s="143">
        <v>0</v>
      </c>
    </row>
    <row r="2932" spans="3:5">
      <c r="C2932" s="142" t="s">
        <v>802</v>
      </c>
      <c r="D2932" s="143">
        <v>141202484</v>
      </c>
      <c r="E2932" s="143">
        <v>0</v>
      </c>
    </row>
    <row r="2933" spans="3:5">
      <c r="C2933" s="142" t="s">
        <v>803</v>
      </c>
      <c r="D2933" s="143">
        <v>141202484</v>
      </c>
      <c r="E2933" s="143">
        <v>0</v>
      </c>
    </row>
    <row r="2934" spans="3:5">
      <c r="C2934" s="142" t="s">
        <v>267</v>
      </c>
      <c r="D2934" s="143">
        <v>5994134828</v>
      </c>
      <c r="E2934" s="143">
        <v>75540082.609999999</v>
      </c>
    </row>
    <row r="2935" spans="3:5">
      <c r="C2935" s="144" t="s">
        <v>251</v>
      </c>
      <c r="D2935" s="145">
        <v>1377504632</v>
      </c>
      <c r="E2935" s="145">
        <v>62816110.950000003</v>
      </c>
    </row>
    <row r="2936" spans="3:5">
      <c r="C2936" s="142" t="s">
        <v>252</v>
      </c>
      <c r="D2936" s="143">
        <v>352483469</v>
      </c>
      <c r="E2936" s="143">
        <v>0</v>
      </c>
    </row>
    <row r="2937" spans="3:5">
      <c r="C2937" s="142" t="s">
        <v>665</v>
      </c>
      <c r="D2937" s="143">
        <v>200000000</v>
      </c>
      <c r="E2937" s="143">
        <v>0</v>
      </c>
    </row>
    <row r="2938" spans="3:5">
      <c r="C2938" s="142" t="s">
        <v>666</v>
      </c>
      <c r="D2938" s="143">
        <v>75961877</v>
      </c>
      <c r="E2938" s="143">
        <v>0</v>
      </c>
    </row>
    <row r="2939" spans="3:5">
      <c r="C2939" s="142" t="s">
        <v>2252</v>
      </c>
      <c r="D2939" s="143">
        <v>4038123</v>
      </c>
      <c r="E2939" s="143">
        <v>0</v>
      </c>
    </row>
    <row r="2940" spans="3:5">
      <c r="C2940" s="142" t="s">
        <v>667</v>
      </c>
      <c r="D2940" s="143">
        <v>2183469</v>
      </c>
      <c r="E2940" s="143">
        <v>0</v>
      </c>
    </row>
    <row r="2941" spans="3:5">
      <c r="C2941" s="142" t="s">
        <v>2258</v>
      </c>
      <c r="D2941" s="143">
        <v>10000000</v>
      </c>
      <c r="E2941" s="143">
        <v>0</v>
      </c>
    </row>
    <row r="2942" spans="3:5">
      <c r="C2942" s="142" t="s">
        <v>3087</v>
      </c>
      <c r="D2942" s="143">
        <v>60300000</v>
      </c>
      <c r="E2942" s="143">
        <v>0</v>
      </c>
    </row>
    <row r="2943" spans="3:5">
      <c r="C2943" s="142" t="s">
        <v>455</v>
      </c>
      <c r="D2943" s="143">
        <v>79360000</v>
      </c>
      <c r="E2943" s="143">
        <v>0</v>
      </c>
    </row>
    <row r="2944" spans="3:5">
      <c r="C2944" s="142" t="s">
        <v>668</v>
      </c>
      <c r="D2944" s="143">
        <v>29360000</v>
      </c>
      <c r="E2944" s="143">
        <v>4005262.41</v>
      </c>
    </row>
    <row r="2945" spans="3:5">
      <c r="C2945" s="142" t="s">
        <v>3088</v>
      </c>
      <c r="D2945" s="143">
        <v>50000000</v>
      </c>
      <c r="E2945" s="143">
        <v>4005262.41</v>
      </c>
    </row>
    <row r="2946" spans="3:5">
      <c r="C2946" s="142" t="s">
        <v>2517</v>
      </c>
      <c r="D2946" s="143">
        <v>4289420</v>
      </c>
      <c r="E2946" s="143">
        <v>0</v>
      </c>
    </row>
    <row r="2947" spans="3:5">
      <c r="C2947" s="142" t="s">
        <v>2335</v>
      </c>
      <c r="D2947" s="143">
        <v>4289420</v>
      </c>
      <c r="E2947" s="143">
        <v>0</v>
      </c>
    </row>
    <row r="2948" spans="3:5">
      <c r="C2948" s="142" t="s">
        <v>3089</v>
      </c>
      <c r="D2948" s="143">
        <v>50000001</v>
      </c>
      <c r="E2948" s="143">
        <v>0</v>
      </c>
    </row>
    <row r="2949" spans="3:5">
      <c r="C2949" s="142" t="s">
        <v>3090</v>
      </c>
      <c r="D2949" s="143">
        <v>50000001</v>
      </c>
      <c r="E2949" s="143">
        <v>0</v>
      </c>
    </row>
    <row r="2950" spans="3:5">
      <c r="C2950" s="142" t="s">
        <v>1989</v>
      </c>
      <c r="D2950" s="143">
        <v>9806189</v>
      </c>
      <c r="E2950" s="143">
        <v>0</v>
      </c>
    </row>
    <row r="2951" spans="3:5">
      <c r="C2951" s="142" t="s">
        <v>669</v>
      </c>
      <c r="D2951" s="143">
        <v>9806189</v>
      </c>
      <c r="E2951" s="143">
        <v>93465.9</v>
      </c>
    </row>
    <row r="2952" spans="3:5">
      <c r="C2952" s="142" t="s">
        <v>456</v>
      </c>
      <c r="D2952" s="143">
        <v>33681857</v>
      </c>
      <c r="E2952" s="143">
        <v>11971361.82</v>
      </c>
    </row>
    <row r="2953" spans="3:5">
      <c r="C2953" s="142" t="s">
        <v>670</v>
      </c>
      <c r="D2953" s="143">
        <v>33681857</v>
      </c>
      <c r="E2953" s="143">
        <v>11971361.82</v>
      </c>
    </row>
    <row r="2954" spans="3:5">
      <c r="C2954" s="142" t="s">
        <v>739</v>
      </c>
      <c r="D2954" s="143">
        <v>9418649</v>
      </c>
      <c r="E2954" s="143">
        <v>9418649</v>
      </c>
    </row>
    <row r="2955" spans="3:5">
      <c r="C2955" s="142" t="s">
        <v>740</v>
      </c>
      <c r="D2955" s="143">
        <v>9418649</v>
      </c>
      <c r="E2955" s="143">
        <v>9418649</v>
      </c>
    </row>
    <row r="2956" spans="3:5">
      <c r="C2956" s="142" t="s">
        <v>457</v>
      </c>
      <c r="D2956" s="143">
        <v>82824634</v>
      </c>
      <c r="E2956" s="143">
        <v>0</v>
      </c>
    </row>
    <row r="2957" spans="3:5">
      <c r="C2957" s="142" t="s">
        <v>671</v>
      </c>
      <c r="D2957" s="143">
        <v>82824634</v>
      </c>
      <c r="E2957" s="143">
        <v>0</v>
      </c>
    </row>
    <row r="2958" spans="3:5">
      <c r="C2958" s="142" t="s">
        <v>1990</v>
      </c>
      <c r="D2958" s="143">
        <v>144114678</v>
      </c>
      <c r="E2958" s="143">
        <v>10236589.279999999</v>
      </c>
    </row>
    <row r="2959" spans="3:5">
      <c r="C2959" s="142" t="s">
        <v>741</v>
      </c>
      <c r="D2959" s="143">
        <v>144114678</v>
      </c>
      <c r="E2959" s="143">
        <v>10236589.279999999</v>
      </c>
    </row>
    <row r="2960" spans="3:5">
      <c r="C2960" s="142" t="s">
        <v>2516</v>
      </c>
      <c r="D2960" s="143">
        <v>1712885</v>
      </c>
      <c r="E2960" s="143">
        <v>0</v>
      </c>
    </row>
    <row r="2961" spans="3:5">
      <c r="C2961" s="142" t="s">
        <v>672</v>
      </c>
      <c r="D2961" s="143">
        <v>1712885</v>
      </c>
      <c r="E2961" s="143">
        <v>0</v>
      </c>
    </row>
    <row r="2962" spans="3:5">
      <c r="C2962" s="142" t="s">
        <v>458</v>
      </c>
      <c r="D2962" s="143">
        <v>188726880</v>
      </c>
      <c r="E2962" s="143">
        <v>0</v>
      </c>
    </row>
    <row r="2963" spans="3:5">
      <c r="C2963" s="142" t="s">
        <v>673</v>
      </c>
      <c r="D2963" s="143">
        <v>188726880</v>
      </c>
      <c r="E2963" s="143">
        <v>0</v>
      </c>
    </row>
    <row r="2964" spans="3:5">
      <c r="C2964" s="142" t="s">
        <v>696</v>
      </c>
      <c r="D2964" s="143">
        <v>4654539</v>
      </c>
      <c r="E2964" s="143">
        <v>0</v>
      </c>
    </row>
    <row r="2965" spans="3:5">
      <c r="C2965" s="142" t="s">
        <v>697</v>
      </c>
      <c r="D2965" s="143">
        <v>4654539</v>
      </c>
      <c r="E2965" s="143">
        <v>0</v>
      </c>
    </row>
    <row r="2966" spans="3:5">
      <c r="C2966" s="142" t="s">
        <v>2253</v>
      </c>
      <c r="D2966" s="143">
        <v>5000000</v>
      </c>
      <c r="E2966" s="143">
        <v>0</v>
      </c>
    </row>
    <row r="2967" spans="3:5">
      <c r="C2967" s="142" t="s">
        <v>2254</v>
      </c>
      <c r="D2967" s="143">
        <v>5000000</v>
      </c>
      <c r="E2967" s="143">
        <v>0</v>
      </c>
    </row>
    <row r="2968" spans="3:5">
      <c r="C2968" s="142" t="s">
        <v>2255</v>
      </c>
      <c r="D2968" s="143">
        <v>31324599</v>
      </c>
      <c r="E2968" s="143">
        <v>0</v>
      </c>
    </row>
    <row r="2969" spans="3:5">
      <c r="C2969" s="142" t="s">
        <v>2256</v>
      </c>
      <c r="D2969" s="143">
        <v>31324599</v>
      </c>
      <c r="E2969" s="143">
        <v>0</v>
      </c>
    </row>
    <row r="2970" spans="3:5">
      <c r="C2970" s="142" t="s">
        <v>1547</v>
      </c>
      <c r="D2970" s="143">
        <v>380106832</v>
      </c>
      <c r="E2970" s="143">
        <v>27090782.539999999</v>
      </c>
    </row>
    <row r="2971" spans="3:5">
      <c r="C2971" s="142" t="s">
        <v>1548</v>
      </c>
      <c r="D2971" s="143">
        <v>380106832</v>
      </c>
      <c r="E2971" s="143">
        <v>27090782.539999999</v>
      </c>
    </row>
    <row r="2972" spans="3:5">
      <c r="C2972" s="144" t="s">
        <v>253</v>
      </c>
      <c r="D2972" s="145">
        <v>20000000</v>
      </c>
      <c r="E2972" s="145">
        <v>0</v>
      </c>
    </row>
    <row r="2973" spans="3:5">
      <c r="C2973" s="142" t="s">
        <v>459</v>
      </c>
      <c r="D2973" s="143">
        <v>20000000</v>
      </c>
      <c r="E2973" s="143">
        <v>0</v>
      </c>
    </row>
    <row r="2974" spans="3:5">
      <c r="C2974" s="142" t="s">
        <v>674</v>
      </c>
      <c r="D2974" s="143">
        <v>20000000</v>
      </c>
      <c r="E2974" s="143">
        <v>0</v>
      </c>
    </row>
    <row r="2975" spans="3:5">
      <c r="C2975" s="144" t="s">
        <v>268</v>
      </c>
      <c r="D2975" s="145">
        <v>250000000</v>
      </c>
      <c r="E2975" s="145">
        <v>0</v>
      </c>
    </row>
    <row r="2976" spans="3:5">
      <c r="C2976" s="142" t="s">
        <v>1547</v>
      </c>
      <c r="D2976" s="143">
        <v>250000000</v>
      </c>
      <c r="E2976" s="143">
        <v>0</v>
      </c>
    </row>
    <row r="2977" spans="3:6">
      <c r="C2977" s="142" t="s">
        <v>1548</v>
      </c>
      <c r="D2977" s="143">
        <v>250000000</v>
      </c>
      <c r="E2977" s="143">
        <v>0</v>
      </c>
    </row>
    <row r="2978" spans="3:6">
      <c r="C2978" s="144" t="s">
        <v>254</v>
      </c>
      <c r="D2978" s="145">
        <v>3962605662</v>
      </c>
      <c r="E2978" s="145">
        <v>12723971.66</v>
      </c>
    </row>
    <row r="2979" spans="3:6">
      <c r="C2979" s="142" t="s">
        <v>252</v>
      </c>
      <c r="D2979" s="143">
        <v>2017388708</v>
      </c>
      <c r="E2979" s="143">
        <v>12723971.66</v>
      </c>
    </row>
    <row r="2980" spans="3:6">
      <c r="C2980" s="142" t="s">
        <v>666</v>
      </c>
      <c r="D2980" s="143">
        <v>220503501</v>
      </c>
      <c r="E2980" s="143">
        <v>0</v>
      </c>
    </row>
    <row r="2981" spans="3:6">
      <c r="C2981" s="142" t="s">
        <v>2252</v>
      </c>
      <c r="D2981" s="143">
        <v>34081814</v>
      </c>
      <c r="E2981" s="143">
        <v>0</v>
      </c>
    </row>
    <row r="2982" spans="3:6">
      <c r="C2982" s="142" t="s">
        <v>675</v>
      </c>
      <c r="D2982" s="143">
        <v>157775000</v>
      </c>
      <c r="E2982" s="143">
        <v>0</v>
      </c>
    </row>
    <row r="2983" spans="3:6">
      <c r="C2983" s="142" t="s">
        <v>676</v>
      </c>
      <c r="D2983" s="143">
        <v>536435000</v>
      </c>
      <c r="E2983" s="143">
        <v>12723971.66</v>
      </c>
    </row>
    <row r="2984" spans="3:6">
      <c r="C2984" s="142" t="s">
        <v>2257</v>
      </c>
      <c r="D2984" s="143">
        <v>315550000</v>
      </c>
      <c r="E2984" s="143">
        <v>0</v>
      </c>
    </row>
    <row r="2985" spans="3:6">
      <c r="C2985" s="142" t="s">
        <v>2258</v>
      </c>
      <c r="D2985" s="143">
        <v>287930833</v>
      </c>
      <c r="E2985" s="143">
        <v>0</v>
      </c>
    </row>
    <row r="2986" spans="3:6">
      <c r="C2986" s="142" t="s">
        <v>3091</v>
      </c>
      <c r="D2986" s="143">
        <v>86452560</v>
      </c>
      <c r="E2986" s="143">
        <v>0</v>
      </c>
    </row>
    <row r="2987" spans="3:6">
      <c r="C2987" s="142" t="s">
        <v>3092</v>
      </c>
      <c r="D2987" s="143">
        <v>378660000</v>
      </c>
      <c r="E2987" s="143">
        <v>0</v>
      </c>
      <c r="F2987" s="122"/>
    </row>
    <row r="2988" spans="3:6">
      <c r="C2988" s="142" t="s">
        <v>2515</v>
      </c>
      <c r="D2988" s="143">
        <v>315550000</v>
      </c>
      <c r="E2988" s="143">
        <v>0</v>
      </c>
      <c r="F2988" s="27"/>
    </row>
    <row r="2989" spans="3:6">
      <c r="C2989" s="142" t="s">
        <v>3093</v>
      </c>
      <c r="D2989" s="143">
        <v>315550000</v>
      </c>
      <c r="E2989" s="143">
        <v>0</v>
      </c>
      <c r="F2989" s="29"/>
    </row>
    <row r="2990" spans="3:6">
      <c r="C2990" s="142" t="s">
        <v>455</v>
      </c>
      <c r="D2990" s="143">
        <v>757320000</v>
      </c>
      <c r="E2990" s="143">
        <v>0</v>
      </c>
      <c r="F2990" s="122"/>
    </row>
    <row r="2991" spans="3:6" ht="14.45" customHeight="1">
      <c r="C2991" s="142" t="s">
        <v>1937</v>
      </c>
      <c r="D2991" s="143">
        <v>757320000</v>
      </c>
      <c r="E2991" s="143">
        <v>0</v>
      </c>
      <c r="F2991" s="27"/>
    </row>
    <row r="2992" spans="3:6">
      <c r="C2992" s="142" t="s">
        <v>2259</v>
      </c>
      <c r="D2992" s="143">
        <v>252440000</v>
      </c>
      <c r="E2992" s="143">
        <v>0</v>
      </c>
    </row>
    <row r="2993" spans="3:5">
      <c r="C2993" s="142" t="s">
        <v>2260</v>
      </c>
      <c r="D2993" s="143">
        <v>252440000</v>
      </c>
      <c r="E2993" s="143">
        <v>0</v>
      </c>
    </row>
    <row r="2994" spans="3:5">
      <c r="C2994" s="142" t="s">
        <v>457</v>
      </c>
      <c r="D2994" s="143">
        <v>410215000</v>
      </c>
      <c r="E2994" s="143">
        <v>0</v>
      </c>
    </row>
    <row r="2995" spans="3:5">
      <c r="C2995" s="142" t="s">
        <v>671</v>
      </c>
      <c r="D2995" s="143">
        <v>410215000</v>
      </c>
      <c r="E2995" s="143">
        <v>0</v>
      </c>
    </row>
    <row r="2996" spans="3:5">
      <c r="C2996" s="142" t="s">
        <v>3094</v>
      </c>
      <c r="D2996" s="143">
        <v>209691954</v>
      </c>
      <c r="E2996" s="143">
        <v>0</v>
      </c>
    </row>
    <row r="2997" spans="3:5">
      <c r="C2997" s="142" t="s">
        <v>3095</v>
      </c>
      <c r="D2997" s="143">
        <v>209691954</v>
      </c>
      <c r="E2997" s="143">
        <v>0</v>
      </c>
    </row>
    <row r="2998" spans="3:5">
      <c r="C2998" s="144" t="s">
        <v>255</v>
      </c>
      <c r="D2998" s="145">
        <v>384024534</v>
      </c>
      <c r="E2998" s="145">
        <v>0</v>
      </c>
    </row>
    <row r="2999" spans="3:5">
      <c r="C2999" s="142" t="s">
        <v>252</v>
      </c>
      <c r="D2999" s="143">
        <v>292042534</v>
      </c>
      <c r="E2999" s="143">
        <v>0</v>
      </c>
    </row>
    <row r="3000" spans="3:5">
      <c r="C3000" s="142" t="s">
        <v>665</v>
      </c>
      <c r="D3000" s="143">
        <v>212679258</v>
      </c>
      <c r="E3000" s="143">
        <v>0</v>
      </c>
    </row>
    <row r="3001" spans="3:5">
      <c r="C3001" s="142" t="s">
        <v>666</v>
      </c>
      <c r="D3001" s="143">
        <v>7980000</v>
      </c>
      <c r="E3001" s="143">
        <v>0</v>
      </c>
    </row>
    <row r="3002" spans="3:5">
      <c r="C3002" s="142" t="s">
        <v>678</v>
      </c>
      <c r="D3002" s="143">
        <v>3895374</v>
      </c>
      <c r="E3002" s="143">
        <v>0</v>
      </c>
    </row>
    <row r="3003" spans="3:5">
      <c r="C3003" s="142" t="s">
        <v>679</v>
      </c>
      <c r="D3003" s="143">
        <v>9147920</v>
      </c>
      <c r="E3003" s="143">
        <v>0</v>
      </c>
    </row>
    <row r="3004" spans="3:5">
      <c r="C3004" s="142" t="s">
        <v>3096</v>
      </c>
      <c r="D3004" s="143">
        <v>3915733</v>
      </c>
      <c r="E3004" s="143">
        <v>0</v>
      </c>
    </row>
    <row r="3005" spans="3:5">
      <c r="C3005" s="142" t="s">
        <v>680</v>
      </c>
      <c r="D3005" s="143">
        <v>8349576</v>
      </c>
      <c r="E3005" s="143">
        <v>0</v>
      </c>
    </row>
    <row r="3006" spans="3:5">
      <c r="C3006" s="142" t="s">
        <v>667</v>
      </c>
      <c r="D3006" s="143">
        <v>6074673</v>
      </c>
      <c r="E3006" s="143">
        <v>0</v>
      </c>
    </row>
    <row r="3007" spans="3:5">
      <c r="C3007" s="142" t="s">
        <v>681</v>
      </c>
      <c r="D3007" s="143">
        <v>40000000</v>
      </c>
      <c r="E3007" s="143">
        <v>0</v>
      </c>
    </row>
    <row r="3008" spans="3:5">
      <c r="C3008" s="142" t="s">
        <v>2515</v>
      </c>
      <c r="D3008" s="143">
        <v>91982000</v>
      </c>
      <c r="E3008" s="143">
        <v>0</v>
      </c>
    </row>
    <row r="3009" spans="3:5">
      <c r="C3009" s="142" t="s">
        <v>682</v>
      </c>
      <c r="D3009" s="143">
        <v>91982000</v>
      </c>
      <c r="E3009" s="143">
        <v>0</v>
      </c>
    </row>
    <row r="3010" spans="3:5">
      <c r="C3010" s="138" t="s">
        <v>683</v>
      </c>
      <c r="D3010" s="138">
        <v>108120510535</v>
      </c>
      <c r="E3010" s="139">
        <v>22986471472.209999</v>
      </c>
    </row>
    <row r="3011" spans="3:5">
      <c r="C3011" s="140" t="s">
        <v>3124</v>
      </c>
      <c r="D3011" s="141">
        <v>108120510535</v>
      </c>
      <c r="E3011" s="141">
        <v>22986471472.209999</v>
      </c>
    </row>
    <row r="3012" spans="3:5">
      <c r="C3012" s="142" t="s">
        <v>2902</v>
      </c>
      <c r="D3012" s="143">
        <v>108120510535</v>
      </c>
      <c r="E3012" s="143">
        <v>22986471472.209999</v>
      </c>
    </row>
    <row r="3013" spans="3:5">
      <c r="C3013" s="144" t="s">
        <v>251</v>
      </c>
      <c r="D3013" s="145">
        <v>22651587790</v>
      </c>
      <c r="E3013" s="145">
        <v>512797224.73000002</v>
      </c>
    </row>
    <row r="3014" spans="3:5">
      <c r="C3014" s="142" t="s">
        <v>252</v>
      </c>
      <c r="D3014" s="143">
        <v>22651587790</v>
      </c>
      <c r="E3014" s="143">
        <v>512797224.73000002</v>
      </c>
    </row>
    <row r="3015" spans="3:5">
      <c r="C3015" s="144" t="s">
        <v>254</v>
      </c>
      <c r="D3015" s="145">
        <v>85468922745</v>
      </c>
      <c r="E3015" s="145">
        <v>22473674247.48</v>
      </c>
    </row>
    <row r="3016" spans="3:5">
      <c r="C3016" s="142" t="s">
        <v>252</v>
      </c>
      <c r="D3016" s="143">
        <v>85468922745</v>
      </c>
      <c r="E3016" s="143">
        <v>22473674247.48</v>
      </c>
    </row>
    <row r="3017" spans="3:5">
      <c r="C3017" s="147" t="s">
        <v>461</v>
      </c>
      <c r="D3017" s="148">
        <v>1592355121494</v>
      </c>
      <c r="E3017" s="148">
        <v>212691870446.9003</v>
      </c>
    </row>
    <row r="3019" spans="3:5">
      <c r="C3019" s="61" t="s">
        <v>3102</v>
      </c>
    </row>
    <row r="3020" spans="3:5" ht="22.9" customHeight="1">
      <c r="C3020" s="194" t="s">
        <v>1798</v>
      </c>
      <c r="D3020" s="194"/>
    </row>
    <row r="3021" spans="3:5" ht="29.45" customHeight="1">
      <c r="C3021" s="27" t="s">
        <v>3129</v>
      </c>
      <c r="D3021" s="27"/>
      <c r="E3021" s="27"/>
    </row>
    <row r="3022" spans="3:5">
      <c r="C3022" s="194" t="s">
        <v>3103</v>
      </c>
      <c r="D3022" s="194"/>
    </row>
    <row r="3023" spans="3:5" ht="19.149999999999999" customHeight="1">
      <c r="C3023" s="29" t="s">
        <v>42</v>
      </c>
      <c r="D3023" s="122"/>
    </row>
    <row r="3024" spans="3:5" ht="27" customHeight="1">
      <c r="D3024" s="27"/>
    </row>
  </sheetData>
  <mergeCells count="12">
    <mergeCell ref="C3020:D3020"/>
    <mergeCell ref="C3022:D3022"/>
    <mergeCell ref="A7:F7"/>
    <mergeCell ref="A1:F1"/>
    <mergeCell ref="A2:F2"/>
    <mergeCell ref="A3:F3"/>
    <mergeCell ref="A5:F5"/>
    <mergeCell ref="A6:F6"/>
    <mergeCell ref="A8:F8"/>
    <mergeCell ref="A9:F9"/>
    <mergeCell ref="C13:C14"/>
    <mergeCell ref="E13:E1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E4E1102-14FE-4740-B373-29A043BF47E8}"/>
</file>

<file path=customXml/itemProps2.xml><?xml version="1.0" encoding="utf-8"?>
<ds:datastoreItem xmlns:ds="http://schemas.openxmlformats.org/officeDocument/2006/customXml" ds:itemID="{06840239-D551-4719-A05A-0DA694200ED9}">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schemas.microsoft.com/office/infopath/2007/PartnerControls"/>
    <ds:schemaRef ds:uri="http://purl.org/dc/dcmitype/"/>
    <ds:schemaRef ds:uri="27b106c2-2eb6-4f76-8712-c370ecd06fde"/>
    <ds:schemaRef ds:uri="c32176ac-cccf-46d9-9564-a55966a26443"/>
    <ds:schemaRef ds:uri="http://www.w3.org/XML/1998/namespace"/>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de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Sorangel González Díaz</cp:lastModifiedBy>
  <cp:revision/>
  <dcterms:created xsi:type="dcterms:W3CDTF">2020-08-19T17:32:46Z</dcterms:created>
  <dcterms:modified xsi:type="dcterms:W3CDTF">2025-02-18T16:09:37Z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