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yo/"/>
    </mc:Choice>
  </mc:AlternateContent>
  <xr:revisionPtr revIDLastSave="0" documentId="8_{541BBB07-6E37-484D-A211-6B10758C8693}" xr6:coauthVersionLast="47" xr6:coauthVersionMax="47" xr10:uidLastSave="{00000000-0000-0000-0000-000000000000}"/>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3"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8"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71" l="1"/>
  <c r="D63" i="29"/>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33" i="29" l="1"/>
  <c r="D126" i="29"/>
  <c r="D114" i="29"/>
  <c r="D97" i="29"/>
  <c r="D89" i="29"/>
  <c r="D72" i="29"/>
  <c r="D65" i="29"/>
  <c r="D57" i="29"/>
  <c r="D49" i="29"/>
  <c r="D47" i="29"/>
  <c r="D42" i="29"/>
  <c r="D38" i="29"/>
  <c r="D29" i="29"/>
  <c r="D25" i="29"/>
  <c r="D22" i="29"/>
  <c r="D15" i="29"/>
  <c r="D55" i="4"/>
  <c r="C55" i="4"/>
  <c r="C29" i="3"/>
  <c r="C28" i="3" s="1"/>
  <c r="C17" i="4"/>
  <c r="C49" i="29"/>
  <c r="C101" i="29"/>
  <c r="C107" i="29"/>
  <c r="C133" i="29"/>
  <c r="C89" i="29"/>
  <c r="C72" i="29"/>
  <c r="C38" i="29"/>
  <c r="C42" i="29"/>
  <c r="C22" i="29"/>
  <c r="C45" i="4"/>
  <c r="D71" i="29" l="1"/>
  <c r="C71" i="29"/>
  <c r="D96"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<sst xmlns="http://schemas.openxmlformats.org/spreadsheetml/2006/main" count="2208" uniqueCount="1852">
  <si>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</si>
  <si>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</si>
  <si>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</si>
  <si>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</si>
  <si>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</si>
  <si>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</si>
  <si>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</si>
  <si>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</si>
  <si>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</si>
  <si>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</si>
  <si>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</si>
  <si>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</si>
  <si>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</si>
  <si>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</si>
  <si>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</si>
  <si>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</si>
  <si>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</si>
  <si>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</si>
  <si>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</si>
  <si>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</si>
  <si>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</si>
  <si>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</si>
  <si>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</si>
  <si>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</si>
  <si>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</si>
  <si>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</si>
  <si>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</si>
  <si>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</si>
  <si>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</si>
  <si>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</si>
  <si>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</si>
  <si>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</si>
  <si>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</si>
  <si>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</si>
  <si>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</si>
  <si>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</si>
  <si>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</si>
  <si>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</si>
  <si>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</si>
  <si>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</si>
  <si>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</si>
  <si>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</si>
  <si>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</si>
  <si>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</si>
  <si>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</si>
  <si>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</si>
  <si>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</si>
  <si>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</si>
  <si>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</si>
  <si>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</si>
  <si>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</si>
  <si>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</si>
  <si>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</si>
  <si>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</si>
  <si>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</si>
  <si>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</si>
  <si>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</si>
  <si>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</si>
  <si>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</si>
  <si>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</si>
  <si>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</si>
  <si>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</si>
  <si>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</si>
  <si>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</si>
  <si>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</si>
  <si>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</si>
  <si>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</si>
  <si>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</si>
  <si>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</si>
  <si>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</si>
  <si>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</si>
  <si>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</si>
  <si>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</si>
  <si>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</si>
  <si>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</si>
  <si>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</si>
  <si>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</si>
  <si>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</si>
  <si>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</si>
  <si>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</si>
  <si>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</si>
  <si>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</si>
  <si>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</si>
  <si>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</si>
  <si>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</si>
  <si>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</si>
  <si>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</si>
  <si>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</si>
  <si>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</si>
  <si>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</si>
  <si>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</si>
  <si>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</si>
  <si>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</si>
  <si>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</si>
  <si>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</si>
  <si>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</si>
  <si>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</si>
  <si>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</si>
  <si>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</si>
  <si>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</si>
  <si>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</si>
  <si>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</si>
  <si>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</si>
  <si>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</si>
  <si>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</si>
  <si>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</si>
  <si>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</si>
  <si>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</si>
  <si>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</si>
  <si>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</si>
  <si>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</si>
  <si>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</si>
  <si>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</si>
  <si>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</si>
  <si>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</si>
  <si>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</si>
  <si>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</si>
  <si>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</si>
  <si>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</si>
  <si>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</si>
  <si>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</si>
  <si>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</si>
  <si>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</si>
  <si>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</si>
  <si>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</si>
  <si>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</si>
  <si>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</si>
  <si>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</si>
  <si>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</si>
  <si>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</si>
  <si>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</si>
  <si>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</si>
  <si>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</si>
  <si>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</si>
  <si>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</si>
  <si>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</si>
  <si>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</si>
  <si>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</si>
  <si>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</si>
  <si>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</si>
  <si>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</si>
  <si>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</si>
  <si>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</si>
  <si>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</si>
  <si>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</si>
  <si>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</si>
  <si>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</si>
  <si>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</si>
  <si>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</si>
  <si>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</si>
  <si>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</si>
  <si>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</si>
  <si>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</si>
  <si>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</si>
  <si>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</si>
  <si>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</si>
  <si>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</si>
  <si>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</si>
  <si>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</si>
  <si>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</si>
  <si>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</si>
  <si>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</si>
  <si>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</si>
  <si>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</si>
  <si>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</si>
  <si>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</si>
  <si>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</si>
  <si>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</si>
  <si>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</si>
  <si>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</si>
  <si>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</si>
  <si>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</si>
  <si>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</si>
  <si>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</si>
  <si>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</si>
  <si>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</si>
  <si>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</si>
  <si>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</si>
  <si>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</si>
  <si>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</si>
  <si>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</si>
  <si>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</si>
  <si>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</si>
  <si>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</si>
  <si>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</si>
  <si>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</si>
  <si>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</si>
  <si>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</si>
  <si>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</si>
  <si>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</si>
  <si>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</si>
  <si>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</si>
  <si>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</si>
  <si>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</si>
  <si>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</si>
  <si>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</si>
  <si>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</si>
  <si>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</si>
  <si>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</si>
  <si>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</si>
  <si>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</si>
  <si>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</si>
  <si>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</si>
  <si>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</si>
  <si>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</si>
  <si>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</si>
  <si>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</si>
  <si>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</si>
  <si>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</si>
  <si>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</si>
  <si>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</si>
  <si>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</si>
  <si>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</si>
  <si>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</si>
  <si>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</si>
  <si>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</si>
  <si>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</si>
  <si>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</si>
  <si>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</si>
  <si>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</si>
  <si>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</si>
  <si>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</si>
  <si>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</si>
  <si>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</si>
  <si>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</si>
  <si>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</si>
  <si>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</si>
  <si>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</si>
  <si>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</si>
  <si>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</si>
  <si>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</si>
  <si>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</si>
  <si>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</si>
  <si>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</si>
  <si>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</si>
  <si>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</si>
  <si>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</si>
  <si>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</si>
  <si>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</si>
  <si>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</si>
  <si>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</si>
  <si>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</si>
  <si>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</si>
  <si>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</si>
  <si>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</si>
  <si>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</si>
  <si>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</si>
  <si>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</si>
  <si>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</si>
  <si>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</si>
  <si>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</si>
  <si>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</si>
  <si>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</si>
  <si>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</si>
  <si>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</si>
  <si>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</si>
  <si>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</si>
  <si>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</si>
  <si>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</si>
  <si>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</si>
  <si>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</si>
  <si>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</si>
  <si>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</si>
  <si>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</si>
  <si>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</si>
  <si>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</si>
  <si>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</si>
  <si>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</si>
  <si>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</si>
  <si>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</si>
  <si>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</si>
  <si>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</si>
  <si>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</si>
  <si>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</si>
  <si>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</si>
  <si>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</si>
  <si>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</si>
  <si>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</si>
  <si>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</si>
  <si>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</si>
  <si>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</si>
  <si>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</si>
  <si>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</si>
  <si>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</si>
  <si>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</si>
  <si>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</si>
  <si>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</si>
  <si>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</si>
  <si>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</si>
  <si>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</si>
  <si>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</si>
  <si>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</si>
  <si>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</si>
  <si>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</si>
  <si>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</si>
  <si>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</si>
  <si>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</si>
  <si>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</si>
  <si>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</si>
  <si>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</si>
  <si>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</si>
  <si>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</si>
  <si>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</si>
  <si>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</si>
  <si>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</si>
  <si>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</si>
  <si>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</si>
  <si>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</si>
  <si>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</si>
  <si>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</si>
  <si>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</si>
  <si>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</si>
  <si>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</si>
  <si>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</si>
  <si>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</si>
  <si>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</si>
  <si>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</si>
  <si>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</si>
  <si>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</si>
  <si>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</si>
  <si>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</si>
  <si>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</si>
  <si>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</si>
  <si>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</si>
  <si>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</si>
  <si>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</si>
  <si>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</si>
  <si>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</si>
  <si>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</si>
  <si>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</si>
  <si>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</si>
  <si>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</si>
  <si>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</si>
  <si>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</si>
  <si>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</si>
  <si>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</si>
  <si>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</si>
  <si>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</si>
  <si>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</si>
  <si>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</si>
  <si>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</si>
  <si>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</si>
  <si>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</si>
  <si>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</si>
  <si>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</si>
  <si>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</si>
  <si>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</si>
  <si>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</si>
  <si>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</si>
  <si>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</si>
  <si>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</si>
  <si>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</si>
  <si>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</si>
  <si>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</si>
  <si>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</si>
  <si>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</si>
  <si>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</si>
  <si>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</si>
  <si>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</si>
  <si>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</si>
  <si>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</si>
  <si>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</si>
  <si>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</si>
  <si>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</si>
  <si>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</si>
  <si>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</si>
  <si>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</si>
  <si>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</si>
  <si>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</si>
  <si>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</si>
  <si>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</si>
  <si>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</si>
  <si>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</si>
  <si>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</si>
  <si>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</si>
  <si>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</si>
  <si>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</si>
  <si>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</si>
  <si>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</si>
  <si>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</si>
  <si>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</si>
  <si>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</si>
  <si>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</si>
  <si>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</si>
  <si>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</si>
  <si>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</si>
  <si>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</si>
  <si>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</si>
  <si>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</si>
  <si>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</si>
  <si>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</si>
  <si>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</si>
  <si>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</si>
  <si>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</si>
  <si>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</si>
  <si>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</si>
  <si>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</si>
  <si>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</si>
  <si>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</si>
  <si>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</si>
  <si>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</si>
  <si>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</si>
  <si>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</si>
  <si>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</si>
  <si>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</si>
  <si>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</si>
  <si>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</si>
  <si>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</si>
  <si>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</si>
  <si>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</si>
  <si>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</si>
  <si>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</si>
  <si>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</si>
  <si>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</si>
  <si>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</si>
  <si>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</si>
  <si>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</si>
  <si>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</si>
  <si>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</si>
  <si>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</si>
  <si>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</si>
  <si>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</si>
  <si>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</si>
  <si>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</si>
  <si>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</si>
  <si>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</si>
  <si>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</si>
  <si>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</si>
  <si>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</si>
  <si>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</si>
  <si>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</si>
  <si>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</si>
  <si>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</si>
  <si>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</si>
  <si>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</si>
  <si>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</si>
  <si>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</si>
  <si>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</si>
  <si>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</si>
  <si>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</si>
  <si>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</si>
  <si>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</si>
  <si>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</si>
  <si>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</si>
  <si>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</si>
  <si>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</si>
  <si>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</si>
  <si>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</si>
  <si>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</si>
  <si>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</si>
  <si>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</si>
  <si>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</si>
  <si>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</si>
  <si>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</si>
  <si>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</si>
  <si>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</si>
  <si>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</si>
  <si>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</si>
  <si>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</si>
  <si>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</si>
  <si>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</si>
  <si>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</si>
  <si>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</si>
  <si>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</si>
  <si>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</si>
  <si>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</si>
  <si>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</si>
  <si>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</si>
  <si>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</si>
  <si>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</si>
  <si>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</si>
  <si>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</si>
  <si>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</si>
  <si>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</si>
  <si>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</si>
  <si>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</si>
  <si>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</si>
  <si>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</si>
  <si>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</si>
  <si>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</si>
  <si>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</si>
  <si>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</si>
  <si>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</si>
  <si>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</si>
  <si>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</si>
  <si>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</si>
  <si>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</si>
  <si>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</si>
  <si>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</si>
  <si>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</si>
  <si>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</si>
  <si>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</si>
  <si>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</si>
  <si>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</si>
  <si>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</si>
  <si>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</si>
  <si>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</si>
  <si>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</si>
  <si>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</si>
  <si>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</si>
  <si>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</si>
  <si>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</si>
  <si>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</si>
  <si>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</si>
  <si>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</si>
  <si>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</si>
  <si>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</si>
  <si>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</si>
  <si>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</si>
  <si>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</si>
  <si>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</si>
  <si>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</si>
  <si>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</si>
  <si>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</si>
  <si>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</si>
  <si>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</si>
  <si>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</si>
  <si>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</si>
  <si>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</si>
  <si>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</si>
  <si>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</si>
  <si>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</si>
  <si>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</si>
  <si>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</si>
  <si>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</si>
  <si>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</si>
  <si>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</si>
  <si>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</si>
  <si>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</si>
  <si>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</si>
  <si>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</si>
  <si>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</si>
  <si>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</si>
  <si>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</si>
  <si>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</si>
  <si>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</si>
  <si>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</si>
  <si>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</si>
  <si>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</si>
  <si>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</si>
  <si>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</si>
  <si>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</si>
  <si>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</si>
  <si>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</si>
  <si>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</si>
  <si>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</si>
  <si>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</si>
  <si>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</si>
  <si>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</si>
  <si>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</si>
  <si>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</si>
  <si>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</si>
  <si>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</si>
  <si>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</si>
  <si>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</si>
  <si>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</si>
  <si>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</si>
  <si>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</si>
  <si>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</si>
  <si>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</si>
  <si>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</si>
  <si>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</si>
  <si>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</si>
  <si>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</si>
  <si>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</si>
  <si>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</si>
  <si>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</si>
  <si>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</si>
  <si>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</si>
  <si>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</si>
  <si>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</si>
  <si>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</si>
  <si>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</si>
  <si>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</si>
  <si>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</si>
  <si>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</si>
  <si>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</si>
  <si>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</si>
  <si>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</si>
  <si>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</si>
  <si>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</si>
  <si>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</si>
  <si>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</si>
  <si>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</si>
  <si>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</si>
  <si>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</si>
  <si>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</si>
  <si>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</si>
  <si>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</si>
  <si>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</si>
  <si>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</si>
  <si>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</si>
  <si>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</si>
  <si>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</si>
  <si>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</si>
  <si>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</si>
  <si>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</si>
  <si>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</si>
  <si>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</si>
  <si>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</si>
  <si>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</si>
  <si>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</si>
  <si>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</si>
  <si>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</si>
  <si>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</si>
  <si>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</si>
  <si>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</si>
  <si>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</si>
  <si>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</si>
  <si>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</si>
  <si>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</si>
  <si>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</si>
  <si>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</si>
  <si>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</si>
  <si>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</si>
  <si>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</si>
  <si>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</si>
  <si>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</si>
  <si>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</si>
  <si>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</si>
  <si>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</si>
  <si>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</si>
  <si>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</si>
  <si>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</si>
  <si>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</si>
  <si>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</si>
  <si>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</si>
  <si>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</si>
  <si>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</si>
  <si>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</si>
  <si>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</si>
  <si>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</si>
  <si>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</si>
  <si>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</si>
  <si>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</si>
  <si>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</si>
  <si>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</si>
  <si>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</si>
  <si>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</si>
  <si>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</si>
  <si>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</si>
  <si>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</si>
  <si>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</si>
  <si>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</si>
  <si>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</si>
  <si>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</si>
  <si>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</si>
  <si>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</si>
  <si>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</si>
  <si>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</si>
  <si>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</si>
  <si>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</si>
  <si>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</si>
  <si>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</si>
  <si>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</si>
  <si>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</si>
  <si>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</si>
  <si>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</si>
  <si>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</si>
  <si>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</si>
  <si>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</si>
  <si>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</si>
  <si>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</si>
  <si>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</si>
  <si>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</si>
  <si>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</si>
  <si>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</si>
  <si>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</si>
  <si>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</si>
  <si>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</si>
  <si>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</si>
  <si>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</si>
  <si>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</si>
  <si>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</si>
  <si>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</si>
  <si>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</si>
  <si>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</si>
  <si>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</si>
  <si>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</si>
  <si>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</si>
  <si>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</si>
  <si>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</si>
  <si>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</si>
  <si>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</si>
  <si>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</si>
  <si>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</si>
  <si>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</si>
  <si>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</si>
  <si>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</si>
  <si>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</si>
  <si>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</si>
  <si>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</si>
  <si>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</si>
  <si>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</si>
  <si>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</si>
  <si>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</si>
  <si>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</si>
  <si>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</si>
  <si>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</si>
  <si>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</si>
  <si>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</si>
  <si>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</si>
  <si>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</si>
  <si>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</si>
  <si>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</si>
  <si>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</si>
  <si>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</si>
  <si>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</si>
  <si>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</si>
  <si>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</si>
  <si>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</si>
  <si>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</si>
  <si>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</si>
  <si>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</si>
  <si>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</si>
  <si>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</si>
  <si>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</si>
  <si>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</si>
  <si>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</si>
  <si>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</si>
  <si>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</si>
  <si>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</si>
  <si>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</si>
  <si>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</si>
  <si>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</si>
  <si>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</si>
  <si>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</si>
  <si>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</si>
  <si>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</si>
  <si>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</si>
  <si>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</si>
  <si>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</si>
  <si>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</si>
  <si>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</si>
  <si>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</si>
  <si>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</si>
  <si>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</si>
  <si>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</si>
  <si>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</si>
  <si>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</si>
  <si>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</si>
  <si>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</si>
  <si>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</si>
  <si>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</si>
  <si>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</si>
  <si>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</si>
  <si>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</si>
  <si>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</si>
  <si>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</si>
  <si>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</si>
  <si>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</si>
  <si>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</si>
  <si>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</si>
  <si>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</si>
  <si>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</si>
  <si>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</si>
  <si>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</si>
  <si>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</si>
  <si>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</si>
  <si>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</si>
  <si>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</si>
  <si>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</si>
  <si>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</si>
  <si>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</si>
  <si>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</si>
  <si>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</si>
  <si>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</si>
  <si>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</si>
  <si>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</si>
  <si>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</si>
  <si>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</si>
  <si>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</si>
  <si>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</si>
  <si>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</si>
  <si>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</si>
  <si>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</si>
  <si>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</si>
  <si>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</si>
  <si>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</si>
  <si>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</si>
  <si>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</si>
  <si>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</si>
  <si>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</si>
  <si>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</si>
  <si>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</si>
  <si>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</si>
  <si>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</si>
  <si>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</si>
  <si>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</si>
  <si>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</si>
  <si>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</si>
  <si>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</si>
  <si>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</si>
  <si>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</si>
  <si>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</si>
  <si>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</si>
  <si>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</si>
  <si>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</si>
  <si>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</si>
  <si>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</si>
  <si>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</si>
  <si>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</si>
  <si>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</si>
  <si>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</si>
  <si>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</si>
  <si>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</si>
  <si>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</si>
  <si>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</si>
  <si>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</si>
  <si>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</si>
  <si>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</si>
  <si>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</si>
  <si>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</si>
  <si>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</si>
  <si>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</si>
  <si>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</si>
  <si>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</si>
  <si>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</si>
  <si>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</si>
  <si>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</si>
  <si>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</si>
  <si>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</si>
  <si>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</si>
  <si>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</si>
  <si>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</si>
  <si>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</si>
  <si>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</si>
  <si>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</si>
  <si>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</si>
  <si>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</si>
  <si>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</si>
  <si>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</si>
  <si>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</si>
  <si>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</si>
  <si>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</si>
  <si>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</si>
  <si>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</si>
  <si>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</si>
  <si>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</si>
  <si>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</si>
  <si>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</si>
  <si>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</si>
  <si>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</si>
  <si>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</si>
  <si>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</si>
  <si>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</si>
  <si>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</si>
  <si>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</si>
  <si>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</si>
  <si>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</si>
  <si>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</si>
  <si>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</si>
  <si>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</si>
  <si>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</si>
  <si>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</si>
  <si>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</si>
  <si>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</si>
  <si>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</si>
  <si>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</si>
  <si>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</si>
  <si>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</si>
  <si>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</si>
  <si>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</si>
  <si>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</si>
  <si>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</si>
  <si>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</si>
  <si>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</si>
  <si>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</si>
  <si>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</si>
  <si>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</si>
  <si>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</si>
  <si>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</si>
  <si>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</si>
  <si>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</si>
  <si>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</si>
  <si>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</si>
  <si>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</si>
  <si>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</si>
  <si>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</si>
  <si>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</si>
  <si>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</si>
  <si>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</si>
  <si>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</si>
  <si>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</si>
  <si>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</si>
  <si>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</si>
  <si>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</si>
  <si>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</si>
  <si>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</si>
  <si>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</si>
  <si>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</si>
  <si>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</si>
  <si>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</si>
  <si>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</si>
  <si>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</si>
  <si>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</si>
  <si>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</si>
  <si>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</si>
  <si>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</si>
  <si>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</si>
  <si>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</si>
  <si>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</si>
  <si>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</si>
  <si>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</si>
  <si>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</si>
  <si>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</si>
  <si>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</si>
  <si>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</si>
  <si>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</si>
  <si>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</si>
  <si>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</si>
  <si>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</si>
  <si>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</si>
  <si>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</si>
  <si>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</si>
  <si>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</si>
  <si>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</si>
  <si>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</si>
  <si>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</si>
  <si>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</si>
  <si>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</si>
  <si>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</si>
  <si>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</si>
  <si>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</si>
  <si>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</si>
  <si>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</si>
  <si>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</si>
  <si>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</si>
  <si>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</si>
  <si>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</si>
  <si>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</si>
  <si>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</si>
  <si>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</si>
  <si>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</si>
  <si>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</si>
  <si>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</si>
  <si>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</si>
  <si>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</si>
  <si>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</si>
  <si>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</si>
  <si>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</si>
  <si>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</si>
  <si>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</si>
  <si>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</si>
  <si>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</si>
  <si>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</si>
  <si>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</si>
  <si>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</si>
  <si>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</si>
  <si>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</si>
  <si>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</si>
  <si>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</si>
  <si>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</si>
  <si>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</si>
  <si>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</si>
  <si>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</si>
  <si>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</si>
  <si>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</si>
  <si>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</si>
  <si>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</si>
  <si>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</si>
  <si>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</si>
  <si>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</si>
  <si>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</si>
  <si>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</si>
  <si>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</si>
  <si>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</si>
  <si>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</si>
  <si>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</si>
  <si>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</si>
  <si>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</si>
  <si>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</si>
  <si>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</si>
  <si>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</si>
  <si>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</si>
  <si>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</si>
  <si>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</si>
  <si>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</si>
  <si>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</si>
  <si>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</si>
  <si>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</si>
  <si>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</si>
  <si>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</si>
  <si>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</si>
  <si>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</si>
  <si>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</si>
  <si>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</si>
  <si>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</si>
  <si>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</si>
  <si>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</si>
  <si>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</si>
  <si>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</si>
  <si>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</si>
  <si>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</si>
  <si>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</si>
  <si>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</si>
  <si>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</si>
  <si>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</si>
  <si>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</si>
  <si>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</si>
  <si>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</si>
  <si>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</si>
  <si>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</si>
  <si>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</si>
  <si>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</si>
  <si>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</si>
  <si>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</si>
  <si>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</si>
  <si>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</si>
  <si>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</si>
  <si>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</si>
  <si>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</si>
  <si>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</si>
  <si>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</si>
  <si>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</si>
  <si>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</si>
  <si>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</si>
  <si>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</si>
  <si>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</si>
  <si>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</si>
  <si>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</si>
  <si>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</si>
  <si>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</si>
  <si>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</si>
  <si>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</si>
  <si>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</si>
  <si>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</si>
  <si>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</si>
  <si>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</si>
  <si>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</si>
  <si>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</si>
  <si>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</si>
  <si>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</si>
  <si>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</si>
  <si>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</si>
  <si>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</si>
  <si>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</si>
  <si>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</si>
  <si>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</si>
  <si>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</si>
  <si>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</si>
  <si>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</si>
  <si>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</si>
  <si>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</si>
  <si>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</si>
  <si>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</si>
  <si>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</si>
  <si>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</si>
  <si>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</si>
  <si>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</si>
  <si>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</si>
  <si>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</si>
  <si>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</si>
  <si>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</si>
  <si>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</si>
  <si>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</si>
  <si>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</si>
  <si>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</si>
  <si>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</si>
  <si>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</si>
  <si>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</si>
  <si>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</si>
  <si>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</si>
  <si>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</si>
  <si>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</si>
  <si>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</si>
  <si>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</si>
  <si>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</si>
  <si>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</si>
  <si>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</si>
  <si>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</si>
  <si>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</si>
  <si>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</si>
  <si>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</si>
  <si>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</si>
  <si>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</si>
  <si>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</si>
  <si>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</si>
  <si>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</si>
  <si>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</si>
  <si>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</si>
  <si>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</si>
  <si>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</si>
  <si>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</si>
  <si>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</si>
  <si>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</si>
  <si>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</si>
  <si>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</si>
  <si>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</si>
  <si>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</si>
  <si>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</si>
  <si>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</si>
  <si>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</si>
  <si>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</si>
  <si>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</si>
  <si>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</si>
  <si>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</si>
  <si>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</si>
  <si>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</si>
  <si>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</si>
  <si>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</si>
  <si>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</si>
  <si>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</si>
  <si>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</si>
  <si>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</si>
  <si>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</si>
  <si>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</si>
  <si>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</si>
  <si>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</si>
  <si>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</si>
  <si>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</si>
  <si>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</si>
  <si>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</si>
  <si>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</si>
  <si>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</si>
  <si>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</si>
  <si>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</si>
  <si>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</si>
  <si>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</si>
  <si>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</si>
  <si>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</si>
  <si>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</si>
  <si>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</si>
  <si>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</si>
  <si>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</si>
  <si>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</si>
  <si>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</si>
  <si>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</si>
  <si>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</si>
  <si>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</si>
  <si>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</si>
  <si>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</si>
  <si>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</si>
  <si>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</si>
  <si>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</si>
  <si>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</si>
  <si>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</si>
  <si>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</si>
  <si>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</si>
  <si>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</si>
  <si>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</si>
  <si>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</si>
  <si>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</si>
  <si>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</si>
  <si>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</si>
  <si>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</si>
  <si>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</si>
  <si>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</si>
  <si>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</si>
  <si>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</si>
  <si>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</si>
  <si>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</si>
  <si>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</si>
  <si>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</si>
  <si>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</si>
  <si>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</si>
  <si>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</si>
  <si>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</si>
  <si>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</si>
  <si>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</si>
  <si>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</si>
  <si>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</si>
  <si>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</si>
  <si>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</si>
  <si>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</si>
  <si>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</si>
  <si>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</si>
  <si>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</si>
  <si>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</si>
  <si>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</si>
  <si>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</si>
  <si>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</si>
  <si>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</si>
  <si>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</si>
  <si>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</si>
  <si>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</si>
  <si>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</si>
  <si>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</si>
  <si>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</si>
  <si>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</si>
  <si>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</si>
  <si>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</si>
  <si>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</si>
  <si>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</si>
  <si>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</si>
  <si>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</si>
  <si>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</si>
  <si>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</si>
  <si>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</si>
  <si>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</si>
  <si>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</si>
  <si>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</si>
  <si>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</si>
  <si>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</si>
  <si>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</si>
  <si>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</si>
  <si>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</si>
  <si>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</si>
  <si>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</si>
  <si>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</si>
  <si>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</si>
  <si>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</si>
  <si>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</si>
  <si>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</si>
  <si>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</si>
  <si>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</si>
  <si>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</si>
  <si>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</si>
  <si>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</si>
  <si>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</si>
  <si>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</si>
  <si>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</si>
  <si>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</si>
  <si>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</si>
  <si>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</si>
  <si>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</si>
  <si>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</si>
  <si>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</si>
  <si>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</si>
  <si>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</si>
  <si>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</si>
  <si>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</si>
  <si>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</si>
  <si>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</si>
  <si>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</si>
  <si>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</si>
  <si>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</si>
  <si>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</si>
  <si>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</si>
  <si>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</si>
  <si>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</si>
  <si>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</si>
  <si>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</si>
  <si>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</si>
  <si>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</si>
  <si>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</si>
  <si>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</si>
  <si>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</si>
  <si>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</si>
  <si>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</si>
  <si>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</si>
  <si>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</si>
  <si>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</si>
  <si>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</si>
  <si>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</si>
  <si>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</si>
  <si>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</si>
  <si>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</si>
  <si>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</si>
  <si>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</si>
  <si>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</si>
  <si>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</si>
  <si>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</si>
  <si>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</si>
  <si>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</si>
  <si>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</si>
  <si>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</si>
  <si>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</si>
  <si>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</si>
  <si>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</si>
  <si>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</si>
  <si>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</si>
  <si>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</si>
  <si>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</si>
  <si>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</si>
  <si>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</si>
  <si>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</si>
  <si>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</si>
  <si>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</si>
  <si>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</si>
  <si>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</si>
  <si>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</si>
  <si>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</si>
  <si>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</si>
  <si>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</si>
  <si>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</si>
  <si>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</si>
  <si>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</si>
  <si>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</si>
  <si>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</si>
  <si>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</si>
  <si>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</si>
  <si>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</si>
  <si>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</si>
  <si>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</si>
  <si>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</si>
  <si>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</si>
  <si>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</si>
  <si>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</si>
  <si>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</si>
  <si>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</si>
  <si>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</si>
  <si>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</si>
  <si>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</si>
  <si>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</si>
  <si>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</si>
  <si>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</si>
  <si>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</si>
  <si>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</si>
  <si>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</si>
  <si>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</si>
  <si>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</si>
  <si>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</si>
  <si>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</si>
  <si>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</si>
  <si>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</si>
  <si>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</si>
  <si>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</si>
  <si>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</si>
  <si>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</si>
  <si>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</si>
  <si>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</si>
  <si>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</si>
  <si>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</si>
  <si>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</si>
  <si>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</si>
  <si>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</si>
  <si>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</si>
  <si>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</si>
  <si>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</si>
  <si>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</si>
  <si>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</si>
  <si>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</si>
  <si>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</si>
  <si>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</si>
  <si>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</si>
  <si>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</si>
  <si>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</si>
  <si>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</si>
  <si>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</si>
  <si>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</si>
  <si>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</si>
  <si>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</si>
  <si>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</si>
  <si>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</si>
  <si>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</si>
  <si>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</si>
  <si>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</si>
  <si>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</si>
  <si>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</si>
  <si>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</si>
  <si>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</si>
  <si>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</si>
  <si>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</si>
  <si>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</si>
  <si>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</si>
  <si>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</si>
  <si>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</si>
  <si>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</si>
  <si>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</si>
  <si>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</si>
  <si>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</si>
  <si>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</si>
  <si>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</si>
  <si>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</si>
  <si>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</si>
  <si>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</si>
  <si>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</si>
  <si>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</si>
  <si>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</si>
  <si>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</si>
  <si>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</si>
  <si>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</si>
  <si>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</si>
  <si>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</si>
  <si>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</si>
  <si>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</si>
  <si>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</si>
  <si>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</si>
  <si>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</si>
  <si>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</si>
  <si>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</si>
  <si>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</si>
  <si>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</si>
  <si>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</si>
  <si>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</si>
  <si>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</si>
  <si>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</si>
  <si>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</si>
  <si>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</si>
  <si>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</si>
  <si>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</si>
  <si>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</si>
  <si>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</si>
  <si>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</si>
  <si>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</si>
  <si>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</si>
  <si>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</si>
  <si>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</si>
  <si>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</si>
  <si>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</si>
  <si>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</si>
  <si>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</si>
  <si>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</si>
  <si>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</si>
  <si>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</si>
  <si>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</si>
  <si>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</si>
  <si>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</si>
  <si>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</si>
  <si>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</si>
  <si>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</si>
  <si>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</si>
  <si>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</si>
  <si>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</si>
  <si>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</si>
  <si>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</si>
  <si>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</si>
  <si>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</si>
  <si>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</si>
  <si>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</si>
  <si>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</si>
  <si>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</si>
  <si>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</si>
  <si>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</si>
  <si>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</si>
  <si>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</si>
  <si>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</si>
  <si>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</si>
  <si>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</si>
  <si>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</si>
  <si>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</si>
  <si>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</si>
  <si>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</si>
  <si>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</si>
  <si>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</si>
  <si>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</si>
  <si>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</si>
  <si>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</si>
  <si>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</si>
  <si>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</si>
  <si>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</si>
  <si>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</si>
  <si>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</si>
  <si>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</si>
  <si>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</si>
  <si>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</si>
  <si>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</si>
  <si>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</si>
  <si>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</si>
  <si>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</si>
  <si>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</si>
  <si>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</si>
  <si>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</si>
  <si>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</si>
  <si>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</si>
  <si>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</si>
  <si>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</si>
  <si>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</si>
  <si>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</si>
  <si>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</si>
  <si>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</si>
  <si>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</si>
  <si>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</si>
  <si>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</si>
  <si>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</si>
  <si>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</si>
  <si>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</si>
  <si>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</si>
  <si>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</si>
  <si>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</si>
  <si>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</si>
  <si>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</si>
  <si>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</si>
  <si>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</si>
  <si>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</si>
  <si>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</si>
  <si>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</si>
  <si>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</si>
  <si>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</si>
  <si>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</si>
  <si>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</si>
  <si>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</si>
  <si>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</si>
  <si>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</si>
  <si>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</si>
  <si>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</si>
  <si>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</si>
  <si>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</si>
  <si>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</si>
  <si>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</si>
  <si>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</si>
  <si>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</si>
  <si>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</si>
  <si>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</si>
  <si>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</si>
  <si>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</si>
  <si>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</si>
  <si>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</si>
  <si>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</si>
  <si>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</si>
  <si>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</si>
  <si>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</si>
  <si>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</si>
  <si>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</si>
  <si>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</si>
  <si>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</si>
  <si>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</si>
  <si>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</si>
  <si>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</si>
  <si>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</si>
  <si>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</si>
  <si>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</si>
  <si>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</si>
  <si>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3.2.5 - Importes a devengar por descuentos en colocaciones de títulos valores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</si>
  <si>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</si>
  <si>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</si>
  <si>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</si>
  <si>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</si>
  <si>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</si>
  <si>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</si>
  <si>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</si>
  <si>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</si>
  <si>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</si>
  <si>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</si>
  <si>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</si>
  <si>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</si>
  <si>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</si>
  <si>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</si>
  <si>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</si>
  <si>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</si>
  <si>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</si>
  <si>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</si>
  <si>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</si>
  <si>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</si>
  <si>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</si>
  <si>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</si>
  <si>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</si>
  <si>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</si>
  <si>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</si>
  <si>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</si>
  <si>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</si>
  <si>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</si>
  <si>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</si>
  <si>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</si>
  <si>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</si>
  <si>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</si>
  <si>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</si>
  <si>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</si>
  <si>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</si>
  <si>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</si>
  <si>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</si>
  <si>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</si>
  <si>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</si>
  <si>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</si>
  <si>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</si>
  <si>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</si>
  <si>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</si>
  <si>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</si>
  <si>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</si>
  <si>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</si>
  <si>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</si>
  <si>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</si>
  <si>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</si>
  <si>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</si>
  <si>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</si>
  <si>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</si>
  <si>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</si>
  <si>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</si>
  <si>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</si>
  <si>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</si>
  <si>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</si>
  <si>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</si>
  <si>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</si>
  <si>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</si>
  <si>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</si>
  <si>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</si>
  <si>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</si>
  <si>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</si>
  <si>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</si>
  <si>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</si>
  <si>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</si>
  <si>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</si>
  <si>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</si>
  <si>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</si>
  <si>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</si>
  <si>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</si>
  <si>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</si>
  <si>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</si>
  <si>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</si>
  <si>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</si>
  <si>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</si>
  <si>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</si>
  <si>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</si>
  <si>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</si>
  <si>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</si>
  <si>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</si>
  <si>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</si>
  <si>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</si>
  <si>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</si>
  <si>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</si>
  <si>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</si>
  <si>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</si>
  <si>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</si>
  <si>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</si>
  <si>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</si>
  <si>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</si>
  <si>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</si>
  <si>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</si>
  <si>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</si>
  <si>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</si>
  <si>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</si>
  <si>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</si>
  <si>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</si>
  <si>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</si>
  <si>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</si>
  <si>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</si>
  <si>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</si>
  <si>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</si>
  <si>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</si>
  <si>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</si>
  <si>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</si>
  <si>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</si>
  <si>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</si>
  <si>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</si>
  <si>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</si>
  <si>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</si>
  <si>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</si>
  <si>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</si>
  <si>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</si>
  <si>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</si>
  <si>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</si>
  <si>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</si>
  <si>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</si>
  <si>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</si>
  <si>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</si>
  <si>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</si>
  <si>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</si>
  <si>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</si>
  <si>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</si>
  <si>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</si>
  <si>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</si>
  <si>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</si>
  <si>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</si>
  <si>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</si>
  <si>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</si>
  <si>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</si>
  <si>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</si>
  <si>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</si>
  <si>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</si>
  <si>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</si>
  <si>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</si>
  <si>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</si>
  <si>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</si>
  <si>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</si>
  <si>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</si>
  <si>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</si>
  <si>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</si>
  <si>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</si>
  <si>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</si>
  <si>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</si>
  <si>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</si>
  <si>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</si>
  <si>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</si>
  <si>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</si>
  <si>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</si>
  <si>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</si>
  <si>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</si>
  <si>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</si>
  <si>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</si>
  <si>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</si>
  <si>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</si>
  <si>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</si>
  <si>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</si>
  <si>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</si>
  <si>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</si>
  <si>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</si>
  <si>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</si>
  <si>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</si>
  <si>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</si>
  <si>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</si>
  <si>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</si>
  <si>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</si>
  <si>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</si>
  <si>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</si>
  <si>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</si>
  <si>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</si>
  <si>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</si>
  <si>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</si>
  <si>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</si>
  <si>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</si>
  <si>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</si>
  <si>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</si>
  <si>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</si>
  <si>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</si>
  <si>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</si>
  <si>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</si>
  <si>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</si>
  <si>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</si>
  <si>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</si>
  <si>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</si>
  <si>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</si>
  <si>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</si>
  <si>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</si>
  <si>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</si>
  <si>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</si>
  <si>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</si>
  <si>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</si>
  <si>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</si>
  <si>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</si>
  <si>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</si>
  <si>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</si>
  <si>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</si>
  <si>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</si>
  <si>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</si>
  <si>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</si>
  <si>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</si>
  <si>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</si>
  <si>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</si>
  <si>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</si>
  <si>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</si>
  <si>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</si>
  <si>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</si>
  <si>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</si>
  <si>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</si>
  <si>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</si>
  <si>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</si>
  <si>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</si>
  <si>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</si>
  <si>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</si>
  <si>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</si>
  <si>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</si>
  <si>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</si>
  <si>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</si>
  <si>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</si>
  <si>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</si>
  <si>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</si>
  <si>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</si>
  <si>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</si>
  <si>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</si>
  <si>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</si>
  <si>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</si>
  <si>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</si>
  <si>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</si>
  <si>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</si>
  <si>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</si>
  <si>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</si>
  <si>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</si>
  <si>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</si>
  <si>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</si>
  <si>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</si>
  <si>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</si>
  <si>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</si>
  <si>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</si>
  <si>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</si>
  <si>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</si>
  <si>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</si>
  <si>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</si>
  <si>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</si>
  <si>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</si>
  <si>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</si>
  <si>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</si>
  <si>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</si>
  <si>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</si>
  <si>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</si>
  <si>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</si>
  <si>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</si>
  <si>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</si>
  <si>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</si>
  <si>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</si>
  <si>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</si>
  <si>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</si>
  <si>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</si>
  <si>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</si>
  <si>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</si>
  <si>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</si>
  <si>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</si>
  <si>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</si>
  <si>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</si>
  <si>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</si>
  <si>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</si>
  <si>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</si>
  <si>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</si>
  <si>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</si>
  <si>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</si>
  <si>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</si>
  <si>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</si>
  <si>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</si>
  <si>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</si>
  <si>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</si>
  <si>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</si>
  <si>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</si>
  <si>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</si>
  <si>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</si>
  <si>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</si>
  <si>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</si>
  <si>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</si>
  <si>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</si>
  <si>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</si>
  <si>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</si>
  <si>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Ejecución 1ro de enero - 12 de mayo de 2023*</t>
  </si>
  <si>
    <t>Ejecución 1ro de enero - 12 de mayo de 2023 *</t>
  </si>
  <si>
    <t>* Fecha de imputación al 12 de mayo y fecha de registro al 15 de mayo de 2023. La fecha de imputación representa los gastos o ingresos en el momento de su ejecución, mientras que la fecha de registro representa el momento de su registro en el sistema, en la medida que se van regularizando los pagos.</t>
  </si>
  <si>
    <t xml:space="preserve">      Ejecución 1ro de enero - 12 de mayo 2023 (fecha de imputación)</t>
  </si>
  <si>
    <t>Ejecución 1ro de enero - 15 de mayo 2023 (fecha de registro)</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</si>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</sst>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0" fillId="0" borderId="0" xfId="0" pivotButton="1"/>
    <xf numFmtId="0" fontId="6" fillId="0" borderId="0" xfId="0" applyFont="1"/>
    <xf numFmtId="165" fontId="6" fillId="0" borderId="0" xfId="1" applyFont="1" applyFill="1" applyBorder="1" applyAlignment="1">
      <alignment horizontal="righ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EA62B5F0-B212-4A9B-981B-636A76F8C5BE}"/>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66B798A6-1221-455E-AE37-D7CD40C42722}"/>
            </a:ext>
          </a:extLst>
        </xdr:cNvPr>
        <xdr:cNvPicPr>
          <a:picLocks noChangeAspect="1"/>
        </xdr:cNvPicPr>
      </xdr:nvPicPr>
      <xdr:blipFill>
        <a:blip xmlns:r="http://schemas.openxmlformats.org/officeDocument/2006/relationships" r:embed="rId2"/>
        <a:stretch>
          <a:fillRect/>
        </a:stretch>
      </xdr:blipFill>
      <xdr:spPr>
        <a:xfrm>
          <a:off x="1219284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CBFD986B-65A7-4A9D-A822-89D70D74C3A5}"/>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62.318258564817" createdVersion="8" refreshedVersion="8" minRefreshableVersion="3" recordCount="5690" xr:uid="{AFEC1033-284C-49AF-9485-5622BB07DD41}">
  <cacheSource type="worksheet">
    <worksheetSource ref="A2:T5692" sheet="12.05.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0">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482"/>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1.1641532182693481E-10" maxValue="119350987783"/>
    </cacheField>
    <cacheField name="Suma de DEVENGADO" numFmtId="165">
      <sharedItems containsSemiMixedTypes="0" containsString="0" containsNumber="1" minValue="0" maxValue="40738205504.7100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690">
  <r>
    <s v="2023"/>
    <x v="0"/>
    <x v="0"/>
    <x v="0"/>
    <x v="0"/>
    <s v="1 - Poder Legislativo"/>
    <s v="0101 - SENADO DE LA REPÚBLICA"/>
    <x v="0"/>
    <x v="0"/>
    <x v="0"/>
    <s v="2.1 - REMUNERACIONES Y CONTRIBUCIONES"/>
    <s v="2.1.1 - REMUNERACIONES"/>
    <s v="N"/>
    <s v="00 - N/A"/>
    <s v="10 - FONDO GENERAL"/>
    <s v="(en blanco)"/>
    <s v="99 - MULTIPROVINCIAL"/>
    <n v="1139158661"/>
    <n v="1139158661"/>
    <n v="474649437.04999989"/>
  </r>
  <r>
    <s v="2023"/>
    <x v="0"/>
    <x v="0"/>
    <x v="0"/>
    <x v="0"/>
    <s v="1 - Poder Legislativo"/>
    <s v="0101 - SENADO DE LA REPÚBLICA"/>
    <x v="0"/>
    <x v="0"/>
    <x v="0"/>
    <s v="2.1 - REMUNERACIONES Y CONTRIBUCIONES"/>
    <s v="2.1.2 - SOBRESUELDOS"/>
    <s v="N"/>
    <s v="00 - N/A"/>
    <s v="10 - FONDO GENERAL"/>
    <s v="(en blanco)"/>
    <s v="99 - MULTIPROVINCIAL"/>
    <n v="115200000"/>
    <n v="115200000"/>
    <n v="48000000.050000019"/>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2177499.95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50745192.94999999"/>
  </r>
  <r>
    <s v="2023"/>
    <x v="0"/>
    <x v="0"/>
    <x v="0"/>
    <x v="0"/>
    <s v="1 - Poder Legislativo"/>
    <s v="0101 - SENADO DE LA REPÚBLICA"/>
    <x v="0"/>
    <x v="0"/>
    <x v="0"/>
    <s v="2.2 - CONTRATACIÓN DE SERVICIOS"/>
    <s v="2.2.1 - SERVICIOS BÁSICOS"/>
    <s v="N"/>
    <s v="00 - N/A"/>
    <s v="10 - FONDO GENERAL"/>
    <s v="(en blanco)"/>
    <s v="99 - MULTIPROVINCIAL"/>
    <n v="38250000"/>
    <n v="38250000"/>
    <n v="15937500.099999998"/>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2083333.350000001"/>
  </r>
  <r>
    <s v="2023"/>
    <x v="0"/>
    <x v="0"/>
    <x v="0"/>
    <x v="0"/>
    <s v="1 - Poder Legislativo"/>
    <s v="0101 - SENADO DE LA REPÚBLICA"/>
    <x v="0"/>
    <x v="0"/>
    <x v="0"/>
    <s v="2.2 - CONTRATACIÓN DE SERVICIOS"/>
    <s v="2.2.3 - VIÁTICOS"/>
    <s v="N"/>
    <s v="00 - N/A"/>
    <s v="10 - FONDO GENERAL"/>
    <s v="(en blanco)"/>
    <s v="99 - MULTIPROVINCIAL"/>
    <n v="34676000"/>
    <n v="34676000"/>
    <n v="14448333.35"/>
  </r>
  <r>
    <s v="2023"/>
    <x v="0"/>
    <x v="0"/>
    <x v="0"/>
    <x v="0"/>
    <s v="1 - Poder Legislativo"/>
    <s v="0101 - SENADO DE LA REPÚBLICA"/>
    <x v="0"/>
    <x v="0"/>
    <x v="0"/>
    <s v="2.2 - CONTRATACIÓN DE SERVICIOS"/>
    <s v="2.2.4 - TRANSPORTE Y ALMACENAJE"/>
    <s v="N"/>
    <s v="00 - N/A"/>
    <s v="10 - FONDO GENERAL"/>
    <s v="(en blanco)"/>
    <s v="99 - MULTIPROVINCIAL"/>
    <n v="7650000"/>
    <n v="7650000"/>
    <n v="3187498.3499999996"/>
  </r>
  <r>
    <s v="2023"/>
    <x v="0"/>
    <x v="0"/>
    <x v="0"/>
    <x v="0"/>
    <s v="1 - Poder Legislativo"/>
    <s v="0101 - SENADO DE LA REPÚBLICA"/>
    <x v="0"/>
    <x v="0"/>
    <x v="0"/>
    <s v="2.2 - CONTRATACIÓN DE SERVICIOS"/>
    <s v="2.2.5 - ALQUILERES Y RENTAS"/>
    <s v="N"/>
    <s v="00 - N/A"/>
    <s v="10 - FONDO GENERAL"/>
    <s v="(en blanco)"/>
    <s v="99 - MULTIPROVINCIAL"/>
    <n v="33900000"/>
    <n v="33900000"/>
    <n v="14124999.699999997"/>
  </r>
  <r>
    <s v="2023"/>
    <x v="0"/>
    <x v="0"/>
    <x v="0"/>
    <x v="0"/>
    <s v="1 - Poder Legislativo"/>
    <s v="0101 - SENADO DE LA REPÚBLICA"/>
    <x v="0"/>
    <x v="0"/>
    <x v="0"/>
    <s v="2.2 - CONTRATACIÓN DE SERVICIOS"/>
    <s v="2.2.6 - SEGUROS"/>
    <s v="N"/>
    <s v="00 - N/A"/>
    <s v="10 - FONDO GENERAL"/>
    <s v="(en blanco)"/>
    <s v="99 - MULTIPROVINCIAL"/>
    <n v="79100000"/>
    <n v="79100000"/>
    <n v="32958333.350000001"/>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7791666.699999999"/>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9806250.0999999978"/>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87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4458339.8999999994"/>
  </r>
  <r>
    <s v="2023"/>
    <x v="0"/>
    <x v="0"/>
    <x v="0"/>
    <x v="0"/>
    <s v="1 - Poder Legislativo"/>
    <s v="0101 - SENADO DE LA REPÚBLICA"/>
    <x v="0"/>
    <x v="0"/>
    <x v="0"/>
    <s v="2.3 - MATERIALES Y SUMINISTROS"/>
    <s v="2.3.2 - TEXTILES Y VESTUARIOS"/>
    <s v="N"/>
    <s v="00 - N/A"/>
    <s v="10 - FONDO GENERAL"/>
    <s v="(en blanco)"/>
    <s v="99 - MULTIPROVINCIAL"/>
    <n v="2500000"/>
    <n v="2500000"/>
    <n v="1041666.6499999998"/>
  </r>
  <r>
    <s v="2023"/>
    <x v="0"/>
    <x v="0"/>
    <x v="0"/>
    <x v="0"/>
    <s v="1 - Poder Legislativo"/>
    <s v="0101 - SENADO DE LA REPÚBLICA"/>
    <x v="0"/>
    <x v="0"/>
    <x v="0"/>
    <s v="2.3 - MATERIALES Y SUMINISTROS"/>
    <s v="2.3.3 - PAPEL, CARTÓN E IMPRESOS"/>
    <s v="N"/>
    <s v="00 - N/A"/>
    <s v="10 - FONDO GENERAL"/>
    <s v="(en blanco)"/>
    <s v="99 - MULTIPROVINCIAL"/>
    <n v="9100000"/>
    <n v="9100000"/>
    <n v="3791666.6999999997"/>
  </r>
  <r>
    <s v="2023"/>
    <x v="0"/>
    <x v="0"/>
    <x v="0"/>
    <x v="0"/>
    <s v="1 - Poder Legislativo"/>
    <s v="0101 - SENADO DE LA REPÚBLICA"/>
    <x v="0"/>
    <x v="0"/>
    <x v="0"/>
    <s v="2.3 - MATERIALES Y SUMINISTROS"/>
    <s v="2.3.4 - PRODUCTOS FARMACÉUTICOS"/>
    <s v="N"/>
    <s v="00 - N/A"/>
    <s v="10 - FONDO GENERAL"/>
    <s v="(en blanco)"/>
    <s v="99 - MULTIPROVINCIAL"/>
    <n v="800000"/>
    <n v="800000"/>
    <n v="333333.34999999998"/>
  </r>
  <r>
    <s v="2023"/>
    <x v="0"/>
    <x v="0"/>
    <x v="0"/>
    <x v="0"/>
    <s v="1 - Poder Legislativo"/>
    <s v="0101 - SENADO DE LA REPÚBLICA"/>
    <x v="0"/>
    <x v="0"/>
    <x v="0"/>
    <s v="2.3 - MATERIALES Y SUMINISTROS"/>
    <s v="2.3.5 - CUERO, CAUCHO Y PLÁSTICO"/>
    <s v="N"/>
    <s v="00 - N/A"/>
    <s v="10 - FONDO GENERAL"/>
    <s v="(en blanco)"/>
    <s v="99 - MULTIPROVINCIAL"/>
    <n v="3850000"/>
    <n v="3850000"/>
    <n v="1604166.6999999995"/>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541666.6999999997"/>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8591666.699999999"/>
  </r>
  <r>
    <s v="2023"/>
    <x v="0"/>
    <x v="0"/>
    <x v="0"/>
    <x v="0"/>
    <s v="1 - Poder Legislativo"/>
    <s v="0101 - SENADO DE LA REPÚBLICA"/>
    <x v="0"/>
    <x v="0"/>
    <x v="0"/>
    <s v="2.3 - MATERIALES Y SUMINISTROS"/>
    <s v="2.3.9 - PRODUCTOS Y ÚTILES VARIOS"/>
    <s v="N"/>
    <s v="00 - N/A"/>
    <s v="10 - FONDO GENERAL"/>
    <s v="(en blanco)"/>
    <s v="99 - MULTIPROVINCIAL"/>
    <n v="10950000"/>
    <n v="10950000"/>
    <n v="4562500"/>
  </r>
  <r>
    <s v="2023"/>
    <x v="0"/>
    <x v="0"/>
    <x v="0"/>
    <x v="0"/>
    <s v="1 - Poder Legislativo"/>
    <s v="0102 - CÁMARA DE DIPUTADOS"/>
    <x v="0"/>
    <x v="0"/>
    <x v="0"/>
    <s v="2.1 - REMUNERACIONES Y CONTRIBUCIONES"/>
    <s v="2.1.1 - REMUNERACIONES"/>
    <s v="N"/>
    <s v="00 - N/A"/>
    <s v="10 - FONDO GENERAL"/>
    <s v="(en blanco)"/>
    <s v="99 - MULTIPROVINCIAL"/>
    <n v="1603005934"/>
    <n v="1827796251"/>
    <n v="731989456.09000003"/>
  </r>
  <r>
    <s v="2023"/>
    <x v="0"/>
    <x v="0"/>
    <x v="0"/>
    <x v="0"/>
    <s v="1 - Poder Legislativo"/>
    <s v="0102 - CÁMARA DE DIPUTADOS"/>
    <x v="0"/>
    <x v="0"/>
    <x v="0"/>
    <s v="2.1 - REMUNERACIONES Y CONTRIBUCIONES"/>
    <s v="2.1.2 - SOBRESUELDOS"/>
    <s v="N"/>
    <s v="00 - N/A"/>
    <s v="10 - FONDO GENERAL"/>
    <s v="(en blanco)"/>
    <s v="99 - MULTIPROVINCIAL"/>
    <n v="168385633"/>
    <n v="197385633"/>
    <n v="149111201.7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86774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555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34891940.19999999"/>
  </r>
  <r>
    <s v="2023"/>
    <x v="0"/>
    <x v="0"/>
    <x v="0"/>
    <x v="0"/>
    <s v="1 - Poder Legislativo"/>
    <s v="0102 - CÁMARA DE DIPUTADOS"/>
    <x v="0"/>
    <x v="0"/>
    <x v="0"/>
    <s v="2.2 - CONTRATACIÓN DE SERVICIOS"/>
    <s v="2.2.1 - SERVICIOS BÁSICOS"/>
    <s v="N"/>
    <s v="00 - N/A"/>
    <s v="10 - FONDO GENERAL"/>
    <s v="(en blanco)"/>
    <s v="99 - MULTIPROVINCIAL"/>
    <n v="79689508"/>
    <n v="79689508"/>
    <n v="33307168.999999985"/>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48684009.5"/>
  </r>
  <r>
    <s v="2023"/>
    <x v="0"/>
    <x v="0"/>
    <x v="0"/>
    <x v="0"/>
    <s v="1 - Poder Legislativo"/>
    <s v="0102 - CÁMARA DE DIPUTADOS"/>
    <x v="0"/>
    <x v="0"/>
    <x v="0"/>
    <s v="2.2 - CONTRATACIÓN DE SERVICIOS"/>
    <s v="2.2.3 - VIÁTICOS"/>
    <s v="N"/>
    <s v="00 - N/A"/>
    <s v="10 - FONDO GENERAL"/>
    <s v="(en blanco)"/>
    <s v="99 - MULTIPROVINCIAL"/>
    <n v="218000000"/>
    <n v="218000000"/>
    <n v="87307438.299999982"/>
  </r>
  <r>
    <s v="2023"/>
    <x v="0"/>
    <x v="0"/>
    <x v="0"/>
    <x v="0"/>
    <s v="1 - Poder Legislativo"/>
    <s v="0102 - CÁMARA DE DIPUTADOS"/>
    <x v="0"/>
    <x v="0"/>
    <x v="0"/>
    <s v="2.2 - CONTRATACIÓN DE SERVICIOS"/>
    <s v="2.2.4 - TRANSPORTE Y ALMACENAJE"/>
    <s v="N"/>
    <s v="00 - N/A"/>
    <s v="10 - FONDO GENERAL"/>
    <s v="(en blanco)"/>
    <s v="99 - MULTIPROVINCIAL"/>
    <n v="20040000"/>
    <n v="20040000"/>
    <n v="15326956.67"/>
  </r>
  <r>
    <s v="2023"/>
    <x v="0"/>
    <x v="0"/>
    <x v="0"/>
    <x v="0"/>
    <s v="1 - Poder Legislativo"/>
    <s v="0102 - CÁMARA DE DIPUTADOS"/>
    <x v="0"/>
    <x v="0"/>
    <x v="0"/>
    <s v="2.2 - CONTRATACIÓN DE SERVICIOS"/>
    <s v="2.2.5 - ALQUILERES Y RENTAS"/>
    <s v="N"/>
    <s v="00 - N/A"/>
    <s v="10 - FONDO GENERAL"/>
    <s v="(en blanco)"/>
    <s v="99 - MULTIPROVINCIAL"/>
    <n v="15513195"/>
    <n v="15513195"/>
    <n v="10455645.92"/>
  </r>
  <r>
    <s v="2023"/>
    <x v="0"/>
    <x v="0"/>
    <x v="0"/>
    <x v="0"/>
    <s v="1 - Poder Legislativo"/>
    <s v="0102 - CÁMARA DE DIPUTADOS"/>
    <x v="0"/>
    <x v="0"/>
    <x v="0"/>
    <s v="2.2 - CONTRATACIÓN DE SERVICIOS"/>
    <s v="2.2.6 - SEGUROS"/>
    <s v="N"/>
    <s v="00 - N/A"/>
    <s v="10 - FONDO GENERAL"/>
    <s v="(en blanco)"/>
    <s v="99 - MULTIPROVINCIAL"/>
    <n v="244752000"/>
    <n v="244752000"/>
    <n v="118905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0816189.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58494664.17999992"/>
  </r>
  <r>
    <s v="2023"/>
    <x v="0"/>
    <x v="0"/>
    <x v="0"/>
    <x v="0"/>
    <s v="1 - Poder Legislativo"/>
    <s v="0102 - CÁMARA DE DIPUTADOS"/>
    <x v="0"/>
    <x v="0"/>
    <x v="0"/>
    <s v="2.3 - MATERIALES Y SUMINISTROS"/>
    <s v="2.3.1 - ALIMENTOS Y PRODUCTOS AGROFORESTALES"/>
    <s v="N"/>
    <s v="00 - N/A"/>
    <s v="10 - FONDO GENERAL"/>
    <s v="(en blanco)"/>
    <s v="99 - MULTIPROVINCIAL"/>
    <n v="65000000"/>
    <n v="65000000"/>
    <n v="28217059.919999998"/>
  </r>
  <r>
    <s v="2023"/>
    <x v="0"/>
    <x v="0"/>
    <x v="0"/>
    <x v="0"/>
    <s v="1 - Poder Legislativo"/>
    <s v="0102 - CÁMARA DE DIPUTADOS"/>
    <x v="0"/>
    <x v="0"/>
    <x v="0"/>
    <s v="2.3 - MATERIALES Y SUMINISTROS"/>
    <s v="2.3.2 - TEXTILES Y VESTUARIOS"/>
    <s v="N"/>
    <s v="00 - N/A"/>
    <s v="10 - FONDO GENERAL"/>
    <s v="(en blanco)"/>
    <s v="99 - MULTIPROVINCIAL"/>
    <n v="800000"/>
    <n v="800000"/>
    <n v="172853.33999999997"/>
  </r>
  <r>
    <s v="2023"/>
    <x v="0"/>
    <x v="0"/>
    <x v="0"/>
    <x v="0"/>
    <s v="1 - Poder Legislativo"/>
    <s v="0102 - CÁMARA DE DIPUTADOS"/>
    <x v="0"/>
    <x v="0"/>
    <x v="0"/>
    <s v="2.3 - MATERIALES Y SUMINISTROS"/>
    <s v="2.3.3 - PAPEL, CARTÓN E IMPRESOS"/>
    <s v="N"/>
    <s v="00 - N/A"/>
    <s v="10 - FONDO GENERAL"/>
    <s v="(en blanco)"/>
    <s v="99 - MULTIPROVINCIAL"/>
    <n v="6500000"/>
    <n v="6500000"/>
    <n v="3283884.99"/>
  </r>
  <r>
    <s v="2023"/>
    <x v="0"/>
    <x v="0"/>
    <x v="0"/>
    <x v="0"/>
    <s v="1 - Poder Legislativo"/>
    <s v="0102 - CÁMARA DE DIPUTADOS"/>
    <x v="0"/>
    <x v="0"/>
    <x v="0"/>
    <s v="2.3 - MATERIALES Y SUMINISTROS"/>
    <s v="2.3.5 - CUERO, CAUCHO Y PLÁSTICO"/>
    <s v="N"/>
    <s v="00 - N/A"/>
    <s v="10 - FONDO GENERAL"/>
    <s v="(en blanco)"/>
    <s v="99 - MULTIPROVINCIAL"/>
    <n v="11075000"/>
    <n v="11075000"/>
    <n v="3534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50736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46697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1785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40049353.82999998"/>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6690832.96"/>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3583.8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9280305.7699999996"/>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21073965.120000001"/>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6554139.5899999999"/>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63324.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1419231.06"/>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26623.31"/>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2081553.4000000001"/>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4478824.5100000007"/>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47098.8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1653000"/>
    <n v="104095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770000"/>
    <n v="818319.1"/>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88087.59"/>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144863.3799999999"/>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7920000"/>
    <n v="253211.27000000002"/>
  </r>
  <r>
    <s v="2023"/>
    <x v="0"/>
    <x v="0"/>
    <x v="0"/>
    <x v="0"/>
    <s v="2 - Poder Ejecutivo"/>
    <s v="0201 - PRESIDENCIA DE LA REPÚBLICA"/>
    <x v="0"/>
    <x v="0"/>
    <x v="2"/>
    <s v="2.1 - REMUNERACIONES Y CONTRIBUCIONES"/>
    <s v="2.1.1 - REMUNERACIONES"/>
    <s v="N"/>
    <s v="00 - N/A"/>
    <s v="10 - FONDO GENERAL"/>
    <s v="(en blanco)"/>
    <s v="99 - MULTIPROVINCIAL"/>
    <n v="5240331855"/>
    <n v="4283498116.96"/>
    <n v="1463602324.1800003"/>
  </r>
  <r>
    <s v="2023"/>
    <x v="0"/>
    <x v="0"/>
    <x v="0"/>
    <x v="0"/>
    <s v="2 - Poder Ejecutivo"/>
    <s v="0201 - PRESIDENCIA DE LA REPÚBLICA"/>
    <x v="0"/>
    <x v="0"/>
    <x v="2"/>
    <s v="2.1 - REMUNERACIONES Y CONTRIBUCIONES"/>
    <s v="2.1.1 - REMUNERACIONES"/>
    <s v="N"/>
    <s v="00 - N/A"/>
    <s v="70 - DONACION EXTERNA"/>
    <s v="(en blanco)"/>
    <s v="99 - MULTIPROVINCIAL"/>
    <n v="0"/>
    <n v="27707825.719999999"/>
    <n v="10303247.43"/>
  </r>
  <r>
    <s v="2023"/>
    <x v="0"/>
    <x v="0"/>
    <x v="0"/>
    <x v="0"/>
    <s v="2 - Poder Ejecutivo"/>
    <s v="0201 - PRESIDENCIA DE LA REPÚBLICA"/>
    <x v="0"/>
    <x v="0"/>
    <x v="2"/>
    <s v="2.1 - REMUNERACIONES Y CONTRIBUCIONES"/>
    <s v="2.1.2 - SOBRESUELDOS"/>
    <s v="N"/>
    <s v="00 - N/A"/>
    <s v="10 - FONDO GENERAL"/>
    <s v="(en blanco)"/>
    <s v="99 - MULTIPROVINCIAL"/>
    <n v="971931436"/>
    <n v="970401146.74000001"/>
    <n v="217590338.35999998"/>
  </r>
  <r>
    <s v="2023"/>
    <x v="0"/>
    <x v="0"/>
    <x v="0"/>
    <x v="0"/>
    <s v="2 - Poder Ejecutivo"/>
    <s v="0201 - PRESIDENCIA DE LA REPÚBLICA"/>
    <x v="0"/>
    <x v="0"/>
    <x v="2"/>
    <s v="2.1 - REMUNERACIONES Y CONTRIBUCIONES"/>
    <s v="2.1.2 - SOBRESUELDOS"/>
    <s v="N"/>
    <s v="00 - N/A"/>
    <s v="70 - DONACION EXTERNA"/>
    <s v="(en blanco)"/>
    <s v="99 - MULTIPROVINCIAL"/>
    <n v="0"/>
    <n v="2520000"/>
    <n v="420000"/>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687746.3499999"/>
    <n v="216429919.84999996"/>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261018.19"/>
  </r>
  <r>
    <s v="2023"/>
    <x v="0"/>
    <x v="0"/>
    <x v="0"/>
    <x v="0"/>
    <s v="2 - Poder Ejecutivo"/>
    <s v="0201 - PRESIDENCIA DE LA REPÚBLICA"/>
    <x v="0"/>
    <x v="0"/>
    <x v="2"/>
    <s v="2.2 - CONTRATACIÓN DE SERVICIOS"/>
    <s v="2.2.1 - SERVICIOS BÁSICOS"/>
    <s v="N"/>
    <s v="00 - N/A"/>
    <s v="10 - FONDO GENERAL"/>
    <s v="(en blanco)"/>
    <s v="99 - MULTIPROVINCIAL"/>
    <n v="208465972"/>
    <n v="211444917.52000001"/>
    <n v="71874845.940000027"/>
  </r>
  <r>
    <s v="2023"/>
    <x v="0"/>
    <x v="0"/>
    <x v="0"/>
    <x v="0"/>
    <s v="2 - Poder Ejecutivo"/>
    <s v="0201 - PRESIDENCIA DE LA REPÚBLICA"/>
    <x v="0"/>
    <x v="0"/>
    <x v="2"/>
    <s v="2.2 - CONTRATACIÓN DE SERVICIOS"/>
    <s v="2.2.1 - SERVICIOS BÁSICOS"/>
    <s v="N"/>
    <s v="00 - N/A"/>
    <s v="70 - DONACION EXTERNA"/>
    <s v="(en blanco)"/>
    <s v="99 - MULTIPROVINCIAL"/>
    <n v="0"/>
    <n v="420000"/>
    <n v="107474.64000000001"/>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90207277.4000001"/>
    <n v="308531933.56999993"/>
  </r>
  <r>
    <s v="2023"/>
    <x v="0"/>
    <x v="0"/>
    <x v="0"/>
    <x v="0"/>
    <s v="2 - Poder Ejecutivo"/>
    <s v="0201 - PRESIDENCIA DE LA REPÚBLICA"/>
    <x v="0"/>
    <x v="0"/>
    <x v="2"/>
    <s v="2.2 - CONTRATACIÓN DE SERVICIOS"/>
    <s v="2.2.3 - VIÁTICOS"/>
    <s v="N"/>
    <s v="00 - N/A"/>
    <s v="10 - FONDO GENERAL"/>
    <s v="(en blanco)"/>
    <s v="99 - MULTIPROVINCIAL"/>
    <n v="324311460"/>
    <n v="326259338"/>
    <n v="96160074.860000014"/>
  </r>
  <r>
    <s v="2023"/>
    <x v="0"/>
    <x v="0"/>
    <x v="0"/>
    <x v="0"/>
    <s v="2 - Poder Ejecutivo"/>
    <s v="0201 - PRESIDENCIA DE LA REPÚBLICA"/>
    <x v="0"/>
    <x v="0"/>
    <x v="2"/>
    <s v="2.2 - CONTRATACIÓN DE SERVICIOS"/>
    <s v="2.2.3 - VIÁTICOS"/>
    <s v="N"/>
    <s v="00 - N/A"/>
    <s v="70 - DONACION EXTERNA"/>
    <s v="(en blanco)"/>
    <s v="99 - MULTIPROVINCIAL"/>
    <n v="0"/>
    <n v="1182000"/>
    <n v="242000"/>
  </r>
  <r>
    <s v="2023"/>
    <x v="0"/>
    <x v="0"/>
    <x v="0"/>
    <x v="0"/>
    <s v="2 - Poder Ejecutivo"/>
    <s v="0201 - PRESIDENCIA DE LA REPÚBLICA"/>
    <x v="0"/>
    <x v="0"/>
    <x v="2"/>
    <s v="2.2 - CONTRATACIÓN DE SERVICIOS"/>
    <s v="2.2.4 - TRANSPORTE Y ALMACENAJE"/>
    <s v="N"/>
    <s v="00 - N/A"/>
    <s v="10 - FONDO GENERAL"/>
    <s v="(en blanco)"/>
    <s v="99 - MULTIPROVINCIAL"/>
    <n v="188367600"/>
    <n v="190935917"/>
    <n v="75995074"/>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0223919.72"/>
    <n v="47509706.180000022"/>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8021191"/>
    <n v="39800393.530000001"/>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4965807.28"/>
    <n v="18280323.759999998"/>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82525148.75"/>
    <n v="188810071.43000007"/>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46973.31"/>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7383430.5"/>
    <n v="44405082.210000001"/>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9539738.69999999"/>
    <n v="19809154.02"/>
  </r>
  <r>
    <s v="2023"/>
    <x v="0"/>
    <x v="0"/>
    <x v="0"/>
    <x v="0"/>
    <s v="2 - Poder Ejecutivo"/>
    <s v="0201 - PRESIDENCIA DE LA REPÚBLICA"/>
    <x v="0"/>
    <x v="0"/>
    <x v="2"/>
    <s v="2.3 - MATERIALES Y SUMINISTROS"/>
    <s v="2.3.2 - TEXTILES Y VESTUARIOS"/>
    <s v="N"/>
    <s v="00 - N/A"/>
    <s v="10 - FONDO GENERAL"/>
    <s v="(en blanco)"/>
    <s v="99 - MULTIPROVINCIAL"/>
    <n v="33568168"/>
    <n v="34057048"/>
    <n v="1631357.25"/>
  </r>
  <r>
    <s v="2023"/>
    <x v="0"/>
    <x v="0"/>
    <x v="0"/>
    <x v="0"/>
    <s v="2 - Poder Ejecutivo"/>
    <s v="0201 - PRESIDENCIA DE LA REPÚBLICA"/>
    <x v="0"/>
    <x v="0"/>
    <x v="2"/>
    <s v="2.3 - MATERIALES Y SUMINISTROS"/>
    <s v="2.3.3 - PAPEL, CARTÓN E IMPRESOS"/>
    <s v="N"/>
    <s v="00 - N/A"/>
    <s v="10 - FONDO GENERAL"/>
    <s v="(en blanco)"/>
    <s v="99 - MULTIPROVINCIAL"/>
    <n v="35253559"/>
    <n v="30264806.300000001"/>
    <n v="4894551.21"/>
  </r>
  <r>
    <s v="2023"/>
    <x v="0"/>
    <x v="0"/>
    <x v="0"/>
    <x v="0"/>
    <s v="2 - Poder Ejecutivo"/>
    <s v="0201 - PRESIDENCIA DE LA REPÚBLICA"/>
    <x v="0"/>
    <x v="0"/>
    <x v="2"/>
    <s v="2.3 - MATERIALES Y SUMINISTROS"/>
    <s v="2.3.4 - PRODUCTOS FARMACÉUTICOS"/>
    <s v="N"/>
    <s v="00 - N/A"/>
    <s v="10 - FONDO GENERAL"/>
    <s v="(en blanco)"/>
    <s v="99 - MULTIPROVINCIAL"/>
    <n v="8074095"/>
    <n v="59441831"/>
    <n v="40164304.180000007"/>
  </r>
  <r>
    <s v="2023"/>
    <x v="0"/>
    <x v="0"/>
    <x v="0"/>
    <x v="0"/>
    <s v="2 - Poder Ejecutivo"/>
    <s v="0201 - PRESIDENCIA DE LA REPÚBLICA"/>
    <x v="0"/>
    <x v="0"/>
    <x v="2"/>
    <s v="2.3 - MATERIALES Y SUMINISTROS"/>
    <s v="2.3.5 - CUERO, CAUCHO Y PLÁSTICO"/>
    <s v="N"/>
    <s v="00 - N/A"/>
    <s v="10 - FONDO GENERAL"/>
    <s v="(en blanco)"/>
    <s v="99 - MULTIPROVINCIAL"/>
    <n v="19299037"/>
    <n v="29861537"/>
    <n v="7781185.3399999999"/>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4601585.030000001"/>
    <n v="4295593.1100000003"/>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1751249.85000002"/>
    <n v="58592458.07"/>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2623385141.9499998"/>
    <n v="0"/>
  </r>
  <r>
    <s v="2023"/>
    <x v="0"/>
    <x v="0"/>
    <x v="0"/>
    <x v="0"/>
    <s v="2 - Poder Ejecutivo"/>
    <s v="0201 - PRESIDENCIA DE LA REPÚBLICA"/>
    <x v="0"/>
    <x v="0"/>
    <x v="2"/>
    <s v="2.3 - MATERIALES Y SUMINISTROS"/>
    <s v="2.3.9 - PRODUCTOS Y ÚTILES VARIOS"/>
    <s v="N"/>
    <s v="00 - N/A"/>
    <s v="10 - FONDO GENERAL"/>
    <s v="(en blanco)"/>
    <s v="99 - MULTIPROVINCIAL"/>
    <n v="167149459"/>
    <n v="230662866.19000003"/>
    <n v="83724080.140000001"/>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08823052.63"/>
  </r>
  <r>
    <s v="2023"/>
    <x v="0"/>
    <x v="0"/>
    <x v="0"/>
    <x v="0"/>
    <s v="2 - Poder Ejecutivo"/>
    <s v="0201 - PRESIDENCIA DE LA REPÚBLICA"/>
    <x v="0"/>
    <x v="2"/>
    <x v="3"/>
    <s v="2.1 - REMUNERACIONES Y CONTRIBUCIONES"/>
    <s v="2.1.2 - SOBRESUELDOS"/>
    <s v="N"/>
    <s v="00 - N/A"/>
    <s v="10 - FONDO GENERAL"/>
    <s v="(en blanco)"/>
    <s v="99 - MULTIPROVINCIAL"/>
    <n v="331150000"/>
    <n v="343847810.31"/>
    <n v="154163911.91"/>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1595636.699999999"/>
  </r>
  <r>
    <s v="2023"/>
    <x v="0"/>
    <x v="0"/>
    <x v="0"/>
    <x v="0"/>
    <s v="2 - Poder Ejecutivo"/>
    <s v="0201 - PRESIDENCIA DE LA REPÚBLICA"/>
    <x v="0"/>
    <x v="2"/>
    <x v="3"/>
    <s v="2.2 - CONTRATACIÓN DE SERVICIOS"/>
    <s v="2.2.1 - SERVICIOS BÁSICOS"/>
    <s v="N"/>
    <s v="00 - N/A"/>
    <s v="10 - FONDO GENERAL"/>
    <s v="(en blanco)"/>
    <s v="99 - MULTIPROVINCIAL"/>
    <n v="281036000"/>
    <n v="281036000"/>
    <n v="69766973.400000006"/>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322579.77"/>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21575000"/>
    <n v="28850218.960000005"/>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22562245.200000003"/>
  </r>
  <r>
    <s v="2023"/>
    <x v="0"/>
    <x v="0"/>
    <x v="0"/>
    <x v="0"/>
    <s v="2 - Poder Ejecutivo"/>
    <s v="0201 - PRESIDENCIA DE LA REPÚBLICA"/>
    <x v="0"/>
    <x v="2"/>
    <x v="3"/>
    <s v="2.2 - CONTRATACIÓN DE SERVICIOS"/>
    <s v="2.2.6 - SEGUROS"/>
    <s v="N"/>
    <s v="00 - N/A"/>
    <s v="10 - FONDO GENERAL"/>
    <s v="(en blanco)"/>
    <s v="99 - MULTIPROVINCIAL"/>
    <n v="81000000"/>
    <n v="81000000"/>
    <n v="15905227.489999998"/>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98710000"/>
    <n v="26963745.790000003"/>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75190000"/>
    <n v="5404021.7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964041.4200000002"/>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5494603.1699999999"/>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5999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175500"/>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88726.16"/>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8498828.3100000005"/>
  </r>
  <r>
    <s v="2023"/>
    <x v="0"/>
    <x v="0"/>
    <x v="0"/>
    <x v="0"/>
    <s v="2 - Poder Ejecutivo"/>
    <s v="0201 - PRESIDENCIA DE LA REPÚBLICA"/>
    <x v="0"/>
    <x v="2"/>
    <x v="3"/>
    <s v="2.3 - MATERIALES Y SUMINISTROS"/>
    <s v="2.3.9 - PRODUCTOS Y ÚTILES VARIOS"/>
    <s v="N"/>
    <s v="00 - N/A"/>
    <s v="10 - FONDO GENERAL"/>
    <s v="(en blanco)"/>
    <s v="99 - MULTIPROVINCIAL"/>
    <n v="57930252"/>
    <n v="57230252"/>
    <n v="2331849.12"/>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1124008.0699999998"/>
  </r>
  <r>
    <s v="2023"/>
    <x v="0"/>
    <x v="0"/>
    <x v="0"/>
    <x v="0"/>
    <s v="2 - Poder Ejecutivo"/>
    <s v="0201 - PRESIDENCIA DE LA REPÚBLICA"/>
    <x v="0"/>
    <x v="1"/>
    <x v="1"/>
    <s v="2.1 - REMUNERACIONES Y CONTRIBUCIONES"/>
    <s v="2.1.1 - REMUNERACIONES"/>
    <s v="N"/>
    <s v="00 - N/A"/>
    <s v="10 - FONDO GENERAL"/>
    <s v="(en blanco)"/>
    <s v="99 - MULTIPROVINCIAL"/>
    <n v="191354080"/>
    <n v="190775275"/>
    <n v="65522930.689999998"/>
  </r>
  <r>
    <s v="2023"/>
    <x v="0"/>
    <x v="0"/>
    <x v="0"/>
    <x v="0"/>
    <s v="2 - Poder Ejecutivo"/>
    <s v="0201 - PRESIDENCIA DE LA REPÚBLICA"/>
    <x v="0"/>
    <x v="1"/>
    <x v="1"/>
    <s v="2.1 - REMUNERACIONES Y CONTRIBUCIONES"/>
    <s v="2.1.2 - SOBRESUELDOS"/>
    <s v="N"/>
    <s v="00 - N/A"/>
    <s v="10 - FONDO GENERAL"/>
    <s v="(en blanco)"/>
    <s v="99 - MULTIPROVINCIAL"/>
    <n v="50220325"/>
    <n v="50799130"/>
    <n v="14404481.590000002"/>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9858552.7799999993"/>
  </r>
  <r>
    <s v="2023"/>
    <x v="0"/>
    <x v="0"/>
    <x v="0"/>
    <x v="0"/>
    <s v="2 - Poder Ejecutivo"/>
    <s v="0201 - PRESIDENCIA DE LA REPÚBLICA"/>
    <x v="0"/>
    <x v="1"/>
    <x v="1"/>
    <s v="2.2 - CONTRATACIÓN DE SERVICIOS"/>
    <s v="2.2.1 - SERVICIOS BÁSICOS"/>
    <s v="N"/>
    <s v="00 - N/A"/>
    <s v="10 - FONDO GENERAL"/>
    <s v="(en blanco)"/>
    <s v="99 - MULTIPROVINCIAL"/>
    <n v="10352799"/>
    <n v="10352799"/>
    <n v="3057089.3200000008"/>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23513.05"/>
  </r>
  <r>
    <s v="2023"/>
    <x v="0"/>
    <x v="0"/>
    <x v="0"/>
    <x v="0"/>
    <s v="2 - Poder Ejecutivo"/>
    <s v="0201 - PRESIDENCIA DE LA REPÚBLICA"/>
    <x v="0"/>
    <x v="1"/>
    <x v="1"/>
    <s v="2.2 - CONTRATACIÓN DE SERVICIOS"/>
    <s v="2.2.3 - VIÁTICOS"/>
    <s v="N"/>
    <s v="00 - N/A"/>
    <s v="10 - FONDO GENERAL"/>
    <s v="(en blanco)"/>
    <s v="99 - MULTIPROVINCIAL"/>
    <n v="4315348"/>
    <n v="4315348"/>
    <n v="29602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701272"/>
    <n v="125863.52"/>
  </r>
  <r>
    <s v="2023"/>
    <x v="0"/>
    <x v="0"/>
    <x v="0"/>
    <x v="0"/>
    <s v="2 - Poder Ejecutivo"/>
    <s v="0201 - PRESIDENCIA DE LA REPÚBLICA"/>
    <x v="0"/>
    <x v="1"/>
    <x v="1"/>
    <s v="2.2 - CONTRATACIÓN DE SERVICIOS"/>
    <s v="2.2.6 - SEGUROS"/>
    <s v="N"/>
    <s v="00 - N/A"/>
    <s v="10 - FONDO GENERAL"/>
    <s v="(en blanco)"/>
    <s v="99 - MULTIPROVINCIAL"/>
    <n v="3422000"/>
    <n v="3430000"/>
    <n v="1735999.7500000002"/>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297083.39"/>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6279198.67"/>
    <n v="10493115.060000001"/>
  </r>
  <r>
    <s v="2023"/>
    <x v="0"/>
    <x v="0"/>
    <x v="0"/>
    <x v="0"/>
    <s v="2 - Poder Ejecutivo"/>
    <s v="0201 - PRESIDENCIA DE LA REPÚBLICA"/>
    <x v="0"/>
    <x v="1"/>
    <x v="1"/>
    <s v="2.2 - CONTRATACIÓN DE SERVICIOS"/>
    <s v="2.2.9 - OTRAS CONTRATACIONES DE SERVICIOS"/>
    <s v="N"/>
    <s v="00 - N/A"/>
    <s v="10 - FONDO GENERAL"/>
    <s v="(en blanco)"/>
    <s v="99 - MULTIPROVINCIAL"/>
    <n v="9341310"/>
    <n v="7520247"/>
    <n v="1674979.59"/>
  </r>
  <r>
    <s v="2023"/>
    <x v="0"/>
    <x v="0"/>
    <x v="0"/>
    <x v="0"/>
    <s v="2 - Poder Ejecutivo"/>
    <s v="0201 - PRESIDENCIA DE LA REPÚBLICA"/>
    <x v="0"/>
    <x v="1"/>
    <x v="1"/>
    <s v="2.3 - MATERIALES Y SUMINISTROS"/>
    <s v="2.3.1 - ALIMENTOS Y PRODUCTOS AGROFORESTALES"/>
    <s v="N"/>
    <s v="00 - N/A"/>
    <s v="10 - FONDO GENERAL"/>
    <s v="(en blanco)"/>
    <s v="99 - MULTIPROVINCIAL"/>
    <n v="2259286"/>
    <n v="1899286"/>
    <n v="292086"/>
  </r>
  <r>
    <s v="2023"/>
    <x v="0"/>
    <x v="0"/>
    <x v="0"/>
    <x v="0"/>
    <s v="2 - Poder Ejecutivo"/>
    <s v="0201 - PRESIDENCIA DE LA REPÚBLICA"/>
    <x v="0"/>
    <x v="1"/>
    <x v="1"/>
    <s v="2.3 - MATERIALES Y SUMINISTROS"/>
    <s v="2.3.2 - TEXTILES Y VESTUARIOS"/>
    <s v="N"/>
    <s v="00 - N/A"/>
    <s v="10 - FONDO GENERAL"/>
    <s v="(en blanco)"/>
    <s v="99 - MULTIPROVINCIAL"/>
    <n v="710000"/>
    <n v="750000"/>
    <n v="68941.5"/>
  </r>
  <r>
    <s v="2023"/>
    <x v="0"/>
    <x v="0"/>
    <x v="0"/>
    <x v="0"/>
    <s v="2 - Poder Ejecutivo"/>
    <s v="0201 - PRESIDENCIA DE LA REPÚBLICA"/>
    <x v="0"/>
    <x v="1"/>
    <x v="1"/>
    <s v="2.3 - MATERIALES Y SUMINISTROS"/>
    <s v="2.3.3 - PAPEL, CARTÓN E IMPRESOS"/>
    <s v="N"/>
    <s v="00 - N/A"/>
    <s v="10 - FONDO GENERAL"/>
    <s v="(en blanco)"/>
    <s v="99 - MULTIPROVINCIAL"/>
    <n v="494000"/>
    <n v="414000"/>
    <n v="39838.92"/>
  </r>
  <r>
    <s v="2023"/>
    <x v="0"/>
    <x v="0"/>
    <x v="0"/>
    <x v="0"/>
    <s v="2 - Poder Ejecutivo"/>
    <s v="0201 - PRESIDENCIA DE LA REPÚBLICA"/>
    <x v="0"/>
    <x v="1"/>
    <x v="1"/>
    <s v="2.3 - MATERIALES Y SUMINISTROS"/>
    <s v="2.3.4 - PRODUCTOS FARMACÉUTICOS"/>
    <s v="N"/>
    <s v="00 - N/A"/>
    <s v="10 - FONDO GENERAL"/>
    <s v="(en blanco)"/>
    <s v="99 - MULTIPROVINCIAL"/>
    <n v="100000"/>
    <n v="8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5613617.3300000001"/>
    <n v="150031.9"/>
  </r>
  <r>
    <s v="2023"/>
    <x v="0"/>
    <x v="0"/>
    <x v="0"/>
    <x v="0"/>
    <s v="2 - Poder Ejecutivo"/>
    <s v="0201 - PRESIDENCIA DE LA REPÚBLICA"/>
    <x v="0"/>
    <x v="1"/>
    <x v="4"/>
    <s v="2.1 - REMUNERACIONES Y CONTRIBUCIONES"/>
    <s v="2.1.1 - REMUNERACIONES"/>
    <s v="N"/>
    <s v="00 - N/A"/>
    <s v="10 - FONDO GENERAL"/>
    <s v="(en blanco)"/>
    <s v="99 - MULTIPROVINCIAL"/>
    <n v="120943330"/>
    <n v="122341453"/>
    <n v="36805912.429999992"/>
  </r>
  <r>
    <s v="2023"/>
    <x v="0"/>
    <x v="0"/>
    <x v="0"/>
    <x v="0"/>
    <s v="2 - Poder Ejecutivo"/>
    <s v="0201 - PRESIDENCIA DE LA REPÚBLICA"/>
    <x v="0"/>
    <x v="1"/>
    <x v="4"/>
    <s v="2.1 - REMUNERACIONES Y CONTRIBUCIONES"/>
    <s v="2.1.2 - SOBRESUELDOS"/>
    <s v="N"/>
    <s v="00 - N/A"/>
    <s v="10 - FONDO GENERAL"/>
    <s v="(en blanco)"/>
    <s v="99 - MULTIPROVINCIAL"/>
    <n v="35747241"/>
    <n v="33527774"/>
    <n v="7261421.3200000003"/>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5456516.5099999998"/>
  </r>
  <r>
    <s v="2023"/>
    <x v="0"/>
    <x v="0"/>
    <x v="0"/>
    <x v="0"/>
    <s v="2 - Poder Ejecutivo"/>
    <s v="0201 - PRESIDENCIA DE LA REPÚBLICA"/>
    <x v="0"/>
    <x v="1"/>
    <x v="4"/>
    <s v="2.2 - CONTRATACIÓN DE SERVICIOS"/>
    <s v="2.2.1 - SERVICIOS BÁSICOS"/>
    <s v="N"/>
    <s v="00 - N/A"/>
    <s v="10 - FONDO GENERAL"/>
    <s v="(en blanco)"/>
    <s v="99 - MULTIPROVINCIAL"/>
    <n v="9278785"/>
    <n v="9278785"/>
    <n v="2475804.0700000003"/>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17000"/>
  </r>
  <r>
    <s v="2023"/>
    <x v="0"/>
    <x v="0"/>
    <x v="0"/>
    <x v="0"/>
    <s v="2 - Poder Ejecutivo"/>
    <s v="0201 - PRESIDENCIA DE LA REPÚBLICA"/>
    <x v="0"/>
    <x v="1"/>
    <x v="4"/>
    <s v="2.2 - CONTRATACIÓN DE SERVICIOS"/>
    <s v="2.2.6 - SEGUROS"/>
    <s v="N"/>
    <s v="00 - N/A"/>
    <s v="10 - FONDO GENERAL"/>
    <s v="(en blanco)"/>
    <s v="99 - MULTIPROVINCIAL"/>
    <n v="741000"/>
    <n v="1020620"/>
    <n v="9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7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36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9381"/>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053000"/>
  </r>
  <r>
    <s v="2023"/>
    <x v="0"/>
    <x v="0"/>
    <x v="0"/>
    <x v="0"/>
    <s v="2 - Poder Ejecutivo"/>
    <s v="0201 - PRESIDENCIA DE LA REPÚBLICA"/>
    <x v="1"/>
    <x v="3"/>
    <x v="5"/>
    <s v="2.1 - REMUNERACIONES Y CONTRIBUCIONES"/>
    <s v="2.1.1 - REMUNERACIONES"/>
    <s v="N"/>
    <s v="00 - N/A"/>
    <s v="10 - FONDO GENERAL"/>
    <s v="(en blanco)"/>
    <s v="99 - MULTIPROVINCIAL"/>
    <n v="30350365"/>
    <n v="28950365"/>
    <n v="10475257.73"/>
  </r>
  <r>
    <s v="2023"/>
    <x v="0"/>
    <x v="0"/>
    <x v="0"/>
    <x v="0"/>
    <s v="2 - Poder Ejecutivo"/>
    <s v="0201 - PRESIDENCIA DE LA REPÚBLICA"/>
    <x v="1"/>
    <x v="3"/>
    <x v="5"/>
    <s v="2.1 - REMUNERACIONES Y CONTRIBUCIONES"/>
    <s v="2.1.2 - SOBRESUELDOS"/>
    <s v="N"/>
    <s v="00 - N/A"/>
    <s v="10 - FONDO GENERAL"/>
    <s v="(en blanco)"/>
    <s v="99 - MULTIPROVINCIAL"/>
    <n v="10135618"/>
    <n v="10135618"/>
    <n v="3449283.33"/>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529471.4200000002"/>
  </r>
  <r>
    <s v="2023"/>
    <x v="0"/>
    <x v="0"/>
    <x v="0"/>
    <x v="0"/>
    <s v="2 - Poder Ejecutivo"/>
    <s v="0201 - PRESIDENCIA DE LA REPÚBLICA"/>
    <x v="1"/>
    <x v="3"/>
    <x v="5"/>
    <s v="2.2 - CONTRATACIÓN DE SERVICIOS"/>
    <s v="2.2.1 - SERVICIOS BÁSICOS"/>
    <s v="N"/>
    <s v="00 - N/A"/>
    <s v="10 - FONDO GENERAL"/>
    <s v="(en blanco)"/>
    <s v="99 - MULTIPROVINCIAL"/>
    <n v="2881000"/>
    <n v="2881000"/>
    <n v="664930.13"/>
  </r>
  <r>
    <s v="2023"/>
    <x v="0"/>
    <x v="0"/>
    <x v="0"/>
    <x v="0"/>
    <s v="2 - Poder Ejecutivo"/>
    <s v="0201 - PRESIDENCIA DE LA REPÚBLICA"/>
    <x v="1"/>
    <x v="3"/>
    <x v="5"/>
    <s v="2.2 - CONTRATACIÓN DE SERVICIOS"/>
    <s v="2.2.2 - PUBLICIDAD, IMPRESIÓN Y ENCUADERNACIÓN"/>
    <s v="N"/>
    <s v="00 - N/A"/>
    <s v="10 - FONDO GENERAL"/>
    <s v="(en blanco)"/>
    <s v="99 - MULTIPROVINCIAL"/>
    <n v="690000"/>
    <n v="1200000"/>
    <n v="655286.44999999995"/>
  </r>
  <r>
    <s v="2023"/>
    <x v="0"/>
    <x v="0"/>
    <x v="0"/>
    <x v="0"/>
    <s v="2 - Poder Ejecutivo"/>
    <s v="0201 - PRESIDENCIA DE LA REPÚBLICA"/>
    <x v="1"/>
    <x v="3"/>
    <x v="5"/>
    <s v="2.2 - CONTRATACIÓN DE SERVICIOS"/>
    <s v="2.2.3 - VIÁTICOS"/>
    <s v="N"/>
    <s v="00 - N/A"/>
    <s v="10 - FONDO GENERAL"/>
    <s v="(en blanco)"/>
    <s v="99 - MULTIPROVINCIAL"/>
    <n v="1593222"/>
    <n v="1343222"/>
    <n v="189988.5"/>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3090518.9399999995"/>
  </r>
  <r>
    <s v="2023"/>
    <x v="0"/>
    <x v="0"/>
    <x v="0"/>
    <x v="0"/>
    <s v="2 - Poder Ejecutivo"/>
    <s v="0201 - PRESIDENCIA DE LA REPÚBLICA"/>
    <x v="1"/>
    <x v="3"/>
    <x v="5"/>
    <s v="2.2 - CONTRATACIÓN DE SERVICIOS"/>
    <s v="2.2.6 - SEGUROS"/>
    <s v="N"/>
    <s v="00 - N/A"/>
    <s v="10 - FONDO GENERAL"/>
    <s v="(en blanco)"/>
    <s v="99 - MULTIPROVINCIAL"/>
    <n v="4761600"/>
    <n v="4761600"/>
    <n v="1496435.8099999998"/>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812507.88"/>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2897219.4"/>
  </r>
  <r>
    <s v="2023"/>
    <x v="0"/>
    <x v="0"/>
    <x v="0"/>
    <x v="0"/>
    <s v="2 - Poder Ejecutivo"/>
    <s v="0201 - PRESIDENCIA DE LA REPÚBLICA"/>
    <x v="1"/>
    <x v="3"/>
    <x v="5"/>
    <s v="2.2 - CONTRATACIÓN DE SERVICIOS"/>
    <s v="2.2.9 - OTRAS CONTRATACIONES DE SERVICIOS"/>
    <s v="N"/>
    <s v="00 - N/A"/>
    <s v="10 - FONDO GENERAL"/>
    <s v="(en blanco)"/>
    <s v="99 - MULTIPROVINCIAL"/>
    <n v="3900000"/>
    <n v="803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0"/>
  </r>
  <r>
    <s v="2023"/>
    <x v="0"/>
    <x v="0"/>
    <x v="0"/>
    <x v="0"/>
    <s v="2 - Poder Ejecutivo"/>
    <s v="0201 - PRESIDENCIA DE LA REPÚBLICA"/>
    <x v="1"/>
    <x v="3"/>
    <x v="5"/>
    <s v="2.3 - MATERIALES Y SUMINISTROS"/>
    <s v="2.3.4 - PRODUCTOS FARMACÉUTICOS"/>
    <s v="N"/>
    <s v="00 - N/A"/>
    <s v="10 - FONDO GENERAL"/>
    <s v="(en blanco)"/>
    <s v="99 - MULTIPROVINCIAL"/>
    <n v="0"/>
    <n v="472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1000000"/>
  </r>
  <r>
    <s v="2023"/>
    <x v="0"/>
    <x v="0"/>
    <x v="0"/>
    <x v="0"/>
    <s v="2 - Poder Ejecutivo"/>
    <s v="0201 - PRESIDENCIA DE LA REPÚBLICA"/>
    <x v="1"/>
    <x v="3"/>
    <x v="5"/>
    <s v="2.3 - MATERIALES Y SUMINISTROS"/>
    <s v="2.3.9 - PRODUCTOS Y ÚTILES VARIOS"/>
    <s v="N"/>
    <s v="00 - N/A"/>
    <s v="10 - FONDO GENERAL"/>
    <s v="(en blanco)"/>
    <s v="99 - MULTIPROVINCIAL"/>
    <n v="8183500"/>
    <n v="2758350.6600000006"/>
    <n v="0"/>
  </r>
  <r>
    <s v="2023"/>
    <x v="0"/>
    <x v="0"/>
    <x v="0"/>
    <x v="0"/>
    <s v="2 - Poder Ejecutivo"/>
    <s v="0201 - PRESIDENCIA DE LA REPÚBLICA"/>
    <x v="1"/>
    <x v="4"/>
    <x v="6"/>
    <s v="2.1 - REMUNERACIONES Y CONTRIBUCIONES"/>
    <s v="2.1.1 - REMUNERACIONES"/>
    <s v="N"/>
    <s v="00 - N/A"/>
    <s v="10 - FONDO GENERAL"/>
    <s v="(en blanco)"/>
    <s v="99 - MULTIPROVINCIAL"/>
    <n v="3510000"/>
    <n v="3510000"/>
    <n v="83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119406.19"/>
  </r>
  <r>
    <s v="2023"/>
    <x v="0"/>
    <x v="0"/>
    <x v="0"/>
    <x v="0"/>
    <s v="2 - Poder Ejecutivo"/>
    <s v="0201 - PRESIDENCIA DE LA REPÚBLICA"/>
    <x v="1"/>
    <x v="4"/>
    <x v="7"/>
    <s v="2.1 - REMUNERACIONES Y CONTRIBUCIONES"/>
    <s v="2.1.1 - REMUNERACIONES"/>
    <s v="N"/>
    <s v="00 - N/A"/>
    <s v="10 - FONDO GENERAL"/>
    <s v="(en blanco)"/>
    <s v="99 - MULTIPROVINCIAL"/>
    <n v="43291865"/>
    <n v="43291865"/>
    <n v="16121643.509999998"/>
  </r>
  <r>
    <s v="2023"/>
    <x v="0"/>
    <x v="0"/>
    <x v="0"/>
    <x v="0"/>
    <s v="2 - Poder Ejecutivo"/>
    <s v="0201 - PRESIDENCIA DE LA REPÚBLICA"/>
    <x v="1"/>
    <x v="4"/>
    <x v="7"/>
    <s v="2.1 - REMUNERACIONES Y CONTRIBUCIONES"/>
    <s v="2.1.2 - SOBRESUELDOS"/>
    <s v="N"/>
    <s v="00 - N/A"/>
    <s v="10 - FONDO GENERAL"/>
    <s v="(en blanco)"/>
    <s v="99 - MULTIPROVINCIAL"/>
    <n v="14964270"/>
    <n v="14895158.880000001"/>
    <n v="551998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2446012.459999999"/>
  </r>
  <r>
    <s v="2023"/>
    <x v="0"/>
    <x v="0"/>
    <x v="0"/>
    <x v="0"/>
    <s v="2 - Poder Ejecutivo"/>
    <s v="0201 - PRESIDENCIA DE LA REPÚBLICA"/>
    <x v="1"/>
    <x v="4"/>
    <x v="7"/>
    <s v="2.2 - CONTRATACIÓN DE SERVICIOS"/>
    <s v="2.2.1 - SERVICIOS BÁSICOS"/>
    <s v="N"/>
    <s v="00 - N/A"/>
    <s v="10 - FONDO GENERAL"/>
    <s v="(en blanco)"/>
    <s v="99 - MULTIPROVINCIAL"/>
    <n v="5760000"/>
    <n v="5760000"/>
    <n v="1917745.9400000002"/>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3174988.5"/>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804506.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3739410"/>
  </r>
  <r>
    <s v="2023"/>
    <x v="0"/>
    <x v="0"/>
    <x v="0"/>
    <x v="0"/>
    <s v="2 - Poder Ejecutivo"/>
    <s v="0201 - PRESIDENCIA DE LA REPÚBLICA"/>
    <x v="1"/>
    <x v="4"/>
    <x v="8"/>
    <s v="2.1 - REMUNERACIONES Y CONTRIBUCIONES"/>
    <s v="2.1.1 - REMUNERACIONES"/>
    <s v="N"/>
    <s v="00 - N/A"/>
    <s v="10 - FONDO GENERAL"/>
    <s v="(en blanco)"/>
    <s v="99 - MULTIPROVINCIAL"/>
    <n v="3150000"/>
    <n v="3150000"/>
    <n v="83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20523.65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53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228712.73"/>
  </r>
  <r>
    <s v="2023"/>
    <x v="0"/>
    <x v="0"/>
    <x v="0"/>
    <x v="0"/>
    <s v="2 - Poder Ejecutivo"/>
    <s v="0201 - PRESIDENCIA DE LA REPÚBLICA"/>
    <x v="1"/>
    <x v="4"/>
    <x v="10"/>
    <s v="2.1 - REMUNERACIONES Y CONTRIBUCIONES"/>
    <s v="2.1.1 - REMUNERACIONES"/>
    <s v="N"/>
    <s v="00 - N/A"/>
    <s v="10 - FONDO GENERAL"/>
    <s v="(en blanco)"/>
    <s v="99 - MULTIPROVINCIAL"/>
    <n v="51611625"/>
    <n v="52020958.789999999"/>
    <n v="15433350.85"/>
  </r>
  <r>
    <s v="2023"/>
    <x v="0"/>
    <x v="0"/>
    <x v="0"/>
    <x v="0"/>
    <s v="2 - Poder Ejecutivo"/>
    <s v="0201 - PRESIDENCIA DE LA REPÚBLICA"/>
    <x v="1"/>
    <x v="4"/>
    <x v="10"/>
    <s v="2.1 - REMUNERACIONES Y CONTRIBUCIONES"/>
    <s v="2.1.2 - SOBRESUELDOS"/>
    <s v="N"/>
    <s v="00 - N/A"/>
    <s v="10 - FONDO GENERAL"/>
    <s v="(en blanco)"/>
    <s v="99 - MULTIPROVINCIAL"/>
    <n v="9036306"/>
    <n v="8707750"/>
    <n v="409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2230659.66"/>
  </r>
  <r>
    <s v="2023"/>
    <x v="0"/>
    <x v="0"/>
    <x v="0"/>
    <x v="0"/>
    <s v="2 - Poder Ejecutivo"/>
    <s v="0201 - PRESIDENCIA DE LA REPÚBLICA"/>
    <x v="1"/>
    <x v="4"/>
    <x v="10"/>
    <s v="2.2 - CONTRATACIÓN DE SERVICIOS"/>
    <s v="2.2.1 - SERVICIOS BÁSICOS"/>
    <s v="N"/>
    <s v="00 - N/A"/>
    <s v="10 - FONDO GENERAL"/>
    <s v="(en blanco)"/>
    <s v="99 - MULTIPROVINCIAL"/>
    <n v="3666000"/>
    <n v="3666000"/>
    <n v="1286585.4000000001"/>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5122427.4700000007"/>
  </r>
  <r>
    <s v="2023"/>
    <x v="0"/>
    <x v="0"/>
    <x v="0"/>
    <x v="0"/>
    <s v="2 - Poder Ejecutivo"/>
    <s v="0201 - PRESIDENCIA DE LA REPÚBLICA"/>
    <x v="1"/>
    <x v="4"/>
    <x v="10"/>
    <s v="2.2 - CONTRATACIÓN DE SERVICIOS"/>
    <s v="2.2.6 - SEGUROS"/>
    <s v="N"/>
    <s v="00 - N/A"/>
    <s v="10 - FONDO GENERAL"/>
    <s v="(en blanco)"/>
    <s v="99 - MULTIPROVINCIAL"/>
    <n v="4820500"/>
    <n v="4820500"/>
    <n v="1668245.0699999998"/>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1939.17"/>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6470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648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87962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05672.24"/>
  </r>
  <r>
    <s v="2023"/>
    <x v="0"/>
    <x v="0"/>
    <x v="0"/>
    <x v="0"/>
    <s v="2 - Poder Ejecutivo"/>
    <s v="0201 - PRESIDENCIA DE LA REPÚBLICA"/>
    <x v="2"/>
    <x v="6"/>
    <x v="12"/>
    <s v="2.1 - REMUNERACIONES Y CONTRIBUCIONES"/>
    <s v="2.1.1 - REMUNERACIONES"/>
    <s v="N"/>
    <s v="00 - N/A"/>
    <s v="10 - FONDO GENERAL"/>
    <s v="(en blanco)"/>
    <s v="99 - MULTIPROVINCIAL"/>
    <n v="14409037"/>
    <n v="16031282.039999999"/>
    <n v="6097000"/>
  </r>
  <r>
    <s v="2023"/>
    <x v="0"/>
    <x v="0"/>
    <x v="0"/>
    <x v="0"/>
    <s v="2 - Poder Ejecutivo"/>
    <s v="0201 - PRESIDENCIA DE LA REPÚBLICA"/>
    <x v="2"/>
    <x v="6"/>
    <x v="12"/>
    <s v="2.1 - REMUNERACIONES Y CONTRIBUCIONES"/>
    <s v="2.1.2 - SOBRESUELDOS"/>
    <s v="N"/>
    <s v="00 - N/A"/>
    <s v="10 - FONDO GENERAL"/>
    <s v="(en blanco)"/>
    <s v="99 - MULTIPROVINCIAL"/>
    <n v="4174705"/>
    <n v="3417700"/>
    <n v="698733.4199999999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804942.53"/>
  </r>
  <r>
    <s v="2023"/>
    <x v="0"/>
    <x v="0"/>
    <x v="0"/>
    <x v="0"/>
    <s v="2 - Poder Ejecutivo"/>
    <s v="0201 - PRESIDENCIA DE LA REPÚBLICA"/>
    <x v="2"/>
    <x v="6"/>
    <x v="12"/>
    <s v="2.2 - CONTRATACIÓN DE SERVICIOS"/>
    <s v="2.2.1 - SERVICIOS BÁSICOS"/>
    <s v="N"/>
    <s v="00 - N/A"/>
    <s v="10 - FONDO GENERAL"/>
    <s v="(en blanco)"/>
    <s v="99 - MULTIPROVINCIAL"/>
    <n v="1265200"/>
    <n v="1369600"/>
    <n v="304608.78999999998"/>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6441079.3399999989"/>
  </r>
  <r>
    <s v="2023"/>
    <x v="0"/>
    <x v="0"/>
    <x v="0"/>
    <x v="0"/>
    <s v="2 - Poder Ejecutivo"/>
    <s v="0201 - PRESIDENCIA DE LA REPÚBLICA"/>
    <x v="2"/>
    <x v="6"/>
    <x v="12"/>
    <s v="2.2 - CONTRATACIÓN DE SERVICIOS"/>
    <s v="2.2.3 - VIÁTICOS"/>
    <s v="N"/>
    <s v="00 - N/A"/>
    <s v="10 - FONDO GENERAL"/>
    <s v="(en blanco)"/>
    <s v="99 - MULTIPROVINCIAL"/>
    <n v="1900000"/>
    <n v="1200000"/>
    <n v="2229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2144031.6"/>
  </r>
  <r>
    <s v="2023"/>
    <x v="0"/>
    <x v="0"/>
    <x v="0"/>
    <x v="0"/>
    <s v="2 - Poder Ejecutivo"/>
    <s v="0201 - PRESIDENCIA DE LA REPÚBLICA"/>
    <x v="2"/>
    <x v="6"/>
    <x v="12"/>
    <s v="2.2 - CONTRATACIÓN DE SERVICIOS"/>
    <s v="2.2.6 - SEGUROS"/>
    <s v="N"/>
    <s v="00 - N/A"/>
    <s v="10 - FONDO GENERAL"/>
    <s v="(en blanco)"/>
    <s v="99 - MULTIPROVINCIAL"/>
    <n v="1700000"/>
    <n v="1700000"/>
    <n v="649523.26"/>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3917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693376.61"/>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15094.39999999999"/>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20592333.329999998"/>
  </r>
  <r>
    <s v="2023"/>
    <x v="0"/>
    <x v="0"/>
    <x v="0"/>
    <x v="0"/>
    <s v="2 - Poder Ejecutivo"/>
    <s v="0201 - PRESIDENCIA DE LA REPÚBLICA"/>
    <x v="2"/>
    <x v="7"/>
    <x v="13"/>
    <s v="2.1 - REMUNERACIONES Y CONTRIBUCIONES"/>
    <s v="2.1.2 - SOBRESUELDOS"/>
    <s v="N"/>
    <s v="00 - N/A"/>
    <s v="10 - FONDO GENERAL"/>
    <s v="(en blanco)"/>
    <s v="99 - MULTIPROVINCIAL"/>
    <n v="4210000"/>
    <n v="422554.45000000019"/>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80000001"/>
    <n v="3148241.0700000003"/>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112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0"/>
  </r>
  <r>
    <s v="2023"/>
    <x v="0"/>
    <x v="0"/>
    <x v="0"/>
    <x v="0"/>
    <s v="2 - Poder Ejecutivo"/>
    <s v="0201 - PRESIDENCIA DE LA REPÚBLICA"/>
    <x v="2"/>
    <x v="7"/>
    <x v="14"/>
    <s v="2.1 - REMUNERACIONES Y CONTRIBUCIONES"/>
    <s v="2.1.1 - REMUNERACIONES"/>
    <s v="N"/>
    <s v="00 - N/A"/>
    <s v="10 - FONDO GENERAL"/>
    <s v="(en blanco)"/>
    <s v="01 - DISTRITO NACIONAL"/>
    <n v="26399713"/>
    <n v="26399713"/>
    <n v="8035936.5199999996"/>
  </r>
  <r>
    <s v="2023"/>
    <x v="0"/>
    <x v="0"/>
    <x v="0"/>
    <x v="0"/>
    <s v="2 - Poder Ejecutivo"/>
    <s v="0201 - PRESIDENCIA DE LA REPÚBLICA"/>
    <x v="2"/>
    <x v="7"/>
    <x v="14"/>
    <s v="2.1 - REMUNERACIONES Y CONTRIBUCIONES"/>
    <s v="2.1.1 - REMUNERACIONES"/>
    <s v="N"/>
    <s v="00 - N/A"/>
    <s v="10 - FONDO GENERAL"/>
    <s v="(en blanco)"/>
    <s v="10 - INDEPENDENCIA"/>
    <n v="12485827"/>
    <n v="12485827"/>
    <n v="3421885.6"/>
  </r>
  <r>
    <s v="2023"/>
    <x v="0"/>
    <x v="0"/>
    <x v="0"/>
    <x v="0"/>
    <s v="2 - Poder Ejecutivo"/>
    <s v="0201 - PRESIDENCIA DE LA REPÚBLICA"/>
    <x v="2"/>
    <x v="7"/>
    <x v="14"/>
    <s v="2.1 - REMUNERACIONES Y CONTRIBUCIONES"/>
    <s v="2.1.1 - REMUNERACIONES"/>
    <s v="N"/>
    <s v="00 - N/A"/>
    <s v="10 - FONDO GENERAL"/>
    <s v="(en blanco)"/>
    <s v="11 - LA ALTAGRACIA"/>
    <n v="11916263"/>
    <n v="11916263"/>
    <n v="3233137.16"/>
  </r>
  <r>
    <s v="2023"/>
    <x v="0"/>
    <x v="0"/>
    <x v="0"/>
    <x v="0"/>
    <s v="2 - Poder Ejecutivo"/>
    <s v="0201 - PRESIDENCIA DE LA REPÚBLICA"/>
    <x v="2"/>
    <x v="7"/>
    <x v="14"/>
    <s v="2.1 - REMUNERACIONES Y CONTRIBUCIONES"/>
    <s v="2.1.1 - REMUNERACIONES"/>
    <s v="N"/>
    <s v="00 - N/A"/>
    <s v="10 - FONDO GENERAL"/>
    <s v="(en blanco)"/>
    <s v="13 - LA VEGA"/>
    <n v="19973362"/>
    <n v="19973362"/>
    <n v="5812745"/>
  </r>
  <r>
    <s v="2023"/>
    <x v="0"/>
    <x v="0"/>
    <x v="0"/>
    <x v="0"/>
    <s v="2 - Poder Ejecutivo"/>
    <s v="0201 - PRESIDENCIA DE LA REPÚBLICA"/>
    <x v="2"/>
    <x v="7"/>
    <x v="14"/>
    <s v="2.1 - REMUNERACIONES Y CONTRIBUCIONES"/>
    <s v="2.1.1 - REMUNERACIONES"/>
    <s v="N"/>
    <s v="00 - N/A"/>
    <s v="10 - FONDO GENERAL"/>
    <s v="(en blanco)"/>
    <s v="22 - SAN JUAN"/>
    <n v="11711379"/>
    <n v="11889067.050000001"/>
    <n v="3270167.6799999997"/>
  </r>
  <r>
    <s v="2023"/>
    <x v="0"/>
    <x v="0"/>
    <x v="0"/>
    <x v="0"/>
    <s v="2 - Poder Ejecutivo"/>
    <s v="0201 - PRESIDENCIA DE LA REPÚBLICA"/>
    <x v="2"/>
    <x v="7"/>
    <x v="14"/>
    <s v="2.1 - REMUNERACIONES Y CONTRIBUCIONES"/>
    <s v="2.1.1 - REMUNERACIONES"/>
    <s v="N"/>
    <s v="00 - N/A"/>
    <s v="10 - FONDO GENERAL"/>
    <s v="(en blanco)"/>
    <s v="27 - VALVERDE"/>
    <n v="11671071"/>
    <n v="11671071"/>
    <n v="3215348.8000000003"/>
  </r>
  <r>
    <s v="2023"/>
    <x v="0"/>
    <x v="0"/>
    <x v="0"/>
    <x v="0"/>
    <s v="2 - Poder Ejecutivo"/>
    <s v="0201 - PRESIDENCIA DE LA REPÚBLICA"/>
    <x v="2"/>
    <x v="7"/>
    <x v="14"/>
    <s v="2.1 - REMUNERACIONES Y CONTRIBUCIONES"/>
    <s v="2.1.1 - REMUNERACIONES"/>
    <s v="N"/>
    <s v="00 - N/A"/>
    <s v="10 - FONDO GENERAL"/>
    <s v="(en blanco)"/>
    <s v="32 - SANTO DOMINGO"/>
    <n v="33270325"/>
    <n v="33323822.949999999"/>
    <n v="9417291.0800000001"/>
  </r>
  <r>
    <s v="2023"/>
    <x v="0"/>
    <x v="0"/>
    <x v="0"/>
    <x v="0"/>
    <s v="2 - Poder Ejecutivo"/>
    <s v="0201 - PRESIDENCIA DE LA REPÚBLICA"/>
    <x v="2"/>
    <x v="7"/>
    <x v="14"/>
    <s v="2.1 - REMUNERACIONES Y CONTRIBUCIONES"/>
    <s v="2.1.1 - REMUNERACIONES"/>
    <s v="N"/>
    <s v="00 - N/A"/>
    <s v="10 - FONDO GENERAL"/>
    <s v="(en blanco)"/>
    <s v="99 - MULTIPROVINCIAL"/>
    <n v="3976887486"/>
    <n v="4940000776.0300007"/>
    <n v="1520988433.5199997"/>
  </r>
  <r>
    <s v="2023"/>
    <x v="0"/>
    <x v="0"/>
    <x v="0"/>
    <x v="0"/>
    <s v="2 - Poder Ejecutivo"/>
    <s v="0201 - PRESIDENCIA DE LA REPÚBLICA"/>
    <x v="2"/>
    <x v="7"/>
    <x v="14"/>
    <s v="2.1 - REMUNERACIONES Y CONTRIBUCIONES"/>
    <s v="2.1.2 - SOBRESUELDOS"/>
    <s v="N"/>
    <s v="00 - N/A"/>
    <s v="10 - FONDO GENERAL"/>
    <s v="(en blanco)"/>
    <s v="01 - DISTRITO NACIONAL"/>
    <n v="257000"/>
    <n v="257000"/>
    <n v="85387.199999999997"/>
  </r>
  <r>
    <s v="2023"/>
    <x v="0"/>
    <x v="0"/>
    <x v="0"/>
    <x v="0"/>
    <s v="2 - Poder Ejecutivo"/>
    <s v="0201 - PRESIDENCIA DE LA REPÚBLICA"/>
    <x v="2"/>
    <x v="7"/>
    <x v="14"/>
    <s v="2.1 - REMUNERACIONES Y CONTRIBUCIONES"/>
    <s v="2.1.2 - SOBRESUELDOS"/>
    <s v="N"/>
    <s v="00 - N/A"/>
    <s v="10 - FONDO GENERAL"/>
    <s v="(en blanco)"/>
    <s v="13 - LA VEGA"/>
    <n v="126523"/>
    <n v="126523"/>
    <n v="41427.279999999999"/>
  </r>
  <r>
    <s v="2023"/>
    <x v="0"/>
    <x v="0"/>
    <x v="0"/>
    <x v="0"/>
    <s v="2 - Poder Ejecutivo"/>
    <s v="0201 - PRESIDENCIA DE LA REPÚBLICA"/>
    <x v="2"/>
    <x v="7"/>
    <x v="14"/>
    <s v="2.1 - REMUNERACIONES Y CONTRIBUCIONES"/>
    <s v="2.1.2 - SOBRESUELDOS"/>
    <s v="N"/>
    <s v="00 - N/A"/>
    <s v="10 - FONDO GENERAL"/>
    <s v="(en blanco)"/>
    <s v="99 - MULTIPROVINCIAL"/>
    <n v="593881099"/>
    <n v="632503469.49000001"/>
    <n v="124710274.43999998"/>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228086.1599999999"/>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523206.35999999993"/>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493491.77999999997"/>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888616.84999999986"/>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499373.93999999994"/>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491474.69999999995"/>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438777.7199999997"/>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60000002"/>
    <n v="213645324.37000009"/>
  </r>
  <r>
    <s v="2023"/>
    <x v="0"/>
    <x v="0"/>
    <x v="0"/>
    <x v="0"/>
    <s v="2 - Poder Ejecutivo"/>
    <s v="0201 - PRESIDENCIA DE LA REPÚBLICA"/>
    <x v="2"/>
    <x v="7"/>
    <x v="14"/>
    <s v="2.2 - CONTRATACIÓN DE SERVICIOS"/>
    <s v="2.2.1 - SERVICIOS BÁSICOS"/>
    <s v="N"/>
    <s v="00 - N/A"/>
    <s v="10 - FONDO GENERAL"/>
    <s v="(en blanco)"/>
    <s v="99 - MULTIPROVINCIAL"/>
    <n v="358487078"/>
    <n v="378763059"/>
    <n v="126616879.36000001"/>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973357"/>
    <n v="7503045.0199999996"/>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23598720.300000001"/>
  </r>
  <r>
    <s v="2023"/>
    <x v="0"/>
    <x v="0"/>
    <x v="0"/>
    <x v="0"/>
    <s v="2 - Poder Ejecutivo"/>
    <s v="0201 - PRESIDENCIA DE LA REPÚBLICA"/>
    <x v="2"/>
    <x v="7"/>
    <x v="14"/>
    <s v="2.2 - CONTRATACIÓN DE SERVICIOS"/>
    <s v="2.2.4 - TRANSPORTE Y ALMACENAJE"/>
    <s v="N"/>
    <s v="00 - N/A"/>
    <s v="10 - FONDO GENERAL"/>
    <s v="(en blanco)"/>
    <s v="99 - MULTIPROVINCIAL"/>
    <n v="11360578"/>
    <n v="12510400"/>
    <n v="2066205.28"/>
  </r>
  <r>
    <s v="2023"/>
    <x v="0"/>
    <x v="0"/>
    <x v="0"/>
    <x v="0"/>
    <s v="2 - Poder Ejecutivo"/>
    <s v="0201 - PRESIDENCIA DE LA REPÚBLICA"/>
    <x v="2"/>
    <x v="7"/>
    <x v="14"/>
    <s v="2.2 - CONTRATACIÓN DE SERVICIOS"/>
    <s v="2.2.5 - ALQUILERES Y RENTAS"/>
    <s v="N"/>
    <s v="00 - N/A"/>
    <s v="10 - FONDO GENERAL"/>
    <s v="(en blanco)"/>
    <s v="99 - MULTIPROVINCIAL"/>
    <n v="184747008"/>
    <n v="228954672"/>
    <n v="60993158.410000011"/>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136195.129999995"/>
    <n v="32884434.259999998"/>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16527696.13000001"/>
    <n v="17489935.309999999"/>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7622343.46"/>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5906204.81999999"/>
    <n v="79701811.200000018"/>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0534291"/>
    <n v="8558918.839999998"/>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668220257.8699999"/>
    <n v="515914683.43000007"/>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216122334"/>
    <n v="595695948.78000021"/>
  </r>
  <r>
    <s v="2023"/>
    <x v="0"/>
    <x v="0"/>
    <x v="0"/>
    <x v="0"/>
    <s v="2 - Poder Ejecutivo"/>
    <s v="0201 - PRESIDENCIA DE LA REPÚBLICA"/>
    <x v="2"/>
    <x v="7"/>
    <x v="14"/>
    <s v="2.3 - MATERIALES Y SUMINISTROS"/>
    <s v="2.3.2 - TEXTILES Y VESTUARIOS"/>
    <s v="N"/>
    <s v="00 - N/A"/>
    <s v="10 - FONDO GENERAL"/>
    <s v="(en blanco)"/>
    <s v="99 - MULTIPROVINCIAL"/>
    <n v="21943040"/>
    <n v="36132128"/>
    <n v="7485365.790000001"/>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9110449.859999999"/>
    <n v="3364384.5799999991"/>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859600"/>
    <n v="2950928.2199999997"/>
  </r>
  <r>
    <s v="2023"/>
    <x v="0"/>
    <x v="0"/>
    <x v="0"/>
    <x v="0"/>
    <s v="2 - Poder Ejecutivo"/>
    <s v="0201 - PRESIDENCIA DE LA REPÚBLICA"/>
    <x v="2"/>
    <x v="7"/>
    <x v="14"/>
    <s v="2.3 - MATERIALES Y SUMINISTROS"/>
    <s v="2.3.5 - CUERO, CAUCHO Y PLÁSTICO"/>
    <s v="N"/>
    <s v="00 - N/A"/>
    <s v="10 - FONDO GENERAL"/>
    <s v="(en blanco)"/>
    <s v="99 - MULTIPROVINCIAL"/>
    <n v="57772845"/>
    <n v="74725351"/>
    <n v="3106747.5000000009"/>
  </r>
  <r>
    <s v="2023"/>
    <x v="0"/>
    <x v="0"/>
    <x v="0"/>
    <x v="0"/>
    <s v="2 - Poder Ejecutivo"/>
    <s v="0201 - PRESIDENCIA DE LA REPÚBLICA"/>
    <x v="2"/>
    <x v="7"/>
    <x v="14"/>
    <s v="2.3 - MATERIALES Y SUMINISTROS"/>
    <s v="2.3.5 - CUERO, CAUCHO Y PLÁSTICO"/>
    <s v="N"/>
    <s v="00 - N/A"/>
    <s v="20 - FONDOS CON DESTINO ESPECÍFICO"/>
    <s v="(en blanco)"/>
    <s v="99 - MULTIPROVINCIAL"/>
    <n v="5000000"/>
    <n v="24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9257574.41"/>
    <n v="34349398.490000002"/>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7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2776437.51999998"/>
    <n v="41709597.689999998"/>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s v="0201 - PRESIDENCIA DE LA REPÚBLICA"/>
    <x v="2"/>
    <x v="7"/>
    <x v="14"/>
    <s v="2.3 - MATERIALES Y SUMINISTROS"/>
    <s v="2.3.9 - PRODUCTOS Y ÚTILES VARIOS"/>
    <s v="N"/>
    <s v="00 - N/A"/>
    <s v="10 - FONDO GENERAL"/>
    <s v="(en blanco)"/>
    <s v="99 - MULTIPROVINCIAL"/>
    <n v="326529377"/>
    <n v="326692096.61000001"/>
    <n v="23185671.619999997"/>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892500"/>
    <n v="17785693.51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169065759.04000005"/>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4684000"/>
  </r>
  <r>
    <s v="2023"/>
    <x v="0"/>
    <x v="0"/>
    <x v="0"/>
    <x v="0"/>
    <s v="2 - Poder Ejecutivo"/>
    <s v="0202 - MINISTERIO DE  INTERIOR Y POLICÍA"/>
    <x v="0"/>
    <x v="0"/>
    <x v="2"/>
    <s v="2.1 - REMUNERACIONES Y CONTRIBUCIONES"/>
    <s v="2.1.2 - SOBRESUELDOS"/>
    <s v="N"/>
    <s v="00 - N/A"/>
    <s v="10 - FONDO GENERAL"/>
    <s v="(en blanco)"/>
    <s v="99 - MULTIPROVINCIAL"/>
    <n v="161033305"/>
    <n v="161133305"/>
    <n v="47380250.629999995"/>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21583739.529999997"/>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712346.09999999986"/>
  </r>
  <r>
    <s v="2023"/>
    <x v="0"/>
    <x v="0"/>
    <x v="0"/>
    <x v="0"/>
    <s v="2 - Poder Ejecutivo"/>
    <s v="0202 - MINISTERIO DE  INTERIOR Y POLICÍA"/>
    <x v="0"/>
    <x v="0"/>
    <x v="2"/>
    <s v="2.2 - CONTRATACIÓN DE SERVICIOS"/>
    <s v="2.2.1 - SERVICIOS BÁSICOS"/>
    <s v="N"/>
    <s v="00 - N/A"/>
    <s v="10 - FONDO GENERAL"/>
    <s v="(en blanco)"/>
    <s v="99 - MULTIPROVINCIAL"/>
    <n v="49819594"/>
    <n v="57919594"/>
    <n v="20910619.579999998"/>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5318289.5"/>
  </r>
  <r>
    <s v="2023"/>
    <x v="0"/>
    <x v="0"/>
    <x v="0"/>
    <x v="0"/>
    <s v="2 - Poder Ejecutivo"/>
    <s v="0202 - MINISTERIO DE  INTERIOR Y POLICÍA"/>
    <x v="0"/>
    <x v="0"/>
    <x v="2"/>
    <s v="2.2 - CONTRATACIÓN DE SERVICIOS"/>
    <s v="2.2.3 - VIÁTICOS"/>
    <s v="N"/>
    <s v="00 - N/A"/>
    <s v="10 - FONDO GENERAL"/>
    <s v="(en blanco)"/>
    <s v="99 - MULTIPROVINCIAL"/>
    <n v="15430768"/>
    <n v="15430768"/>
    <n v="4707581.6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695620"/>
    <n v="3742533.2399999998"/>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2891831.39"/>
  </r>
  <r>
    <s v="2023"/>
    <x v="0"/>
    <x v="0"/>
    <x v="0"/>
    <x v="0"/>
    <s v="2 - Poder Ejecutivo"/>
    <s v="0202 - MINISTERIO DE  INTERIOR Y POLICÍA"/>
    <x v="0"/>
    <x v="0"/>
    <x v="2"/>
    <s v="2.2 - CONTRATACIÓN DE SERVICIOS"/>
    <s v="2.2.6 - SEGUROS"/>
    <s v="N"/>
    <s v="00 - N/A"/>
    <s v="10 - FONDO GENERAL"/>
    <s v="(en blanco)"/>
    <s v="99 - MULTIPROVINCIAL"/>
    <n v="54364580"/>
    <n v="54364580"/>
    <n v="28716629.699999996"/>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3143695.66"/>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699999999"/>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200825192"/>
    <n v="27277168.269999996"/>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15977848"/>
    <n v="145402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2784597.939999999"/>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2133680.77"/>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2294320.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2460637.27"/>
  </r>
  <r>
    <s v="2023"/>
    <x v="0"/>
    <x v="0"/>
    <x v="0"/>
    <x v="0"/>
    <s v="2 - Poder Ejecutivo"/>
    <s v="0202 - MINISTERIO DE  INTERIOR Y POLICÍA"/>
    <x v="0"/>
    <x v="0"/>
    <x v="2"/>
    <s v="2.3 - MATERIALES Y SUMINISTROS"/>
    <s v="2.3.2 - TEXTILES Y VESTUARIOS"/>
    <s v="N"/>
    <s v="00 - N/A"/>
    <s v="10 - FONDO GENERAL"/>
    <s v="(en blanco)"/>
    <s v="99 - MULTIPROVINCIAL"/>
    <n v="4775000"/>
    <n v="11585000"/>
    <n v="5289647.01"/>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0"/>
  </r>
  <r>
    <s v="2023"/>
    <x v="0"/>
    <x v="0"/>
    <x v="0"/>
    <x v="0"/>
    <s v="2 - Poder Ejecutivo"/>
    <s v="0202 - MINISTERIO DE  INTERIOR Y POLICÍA"/>
    <x v="0"/>
    <x v="0"/>
    <x v="2"/>
    <s v="2.3 - MATERIALES Y SUMINISTROS"/>
    <s v="2.3.3 - PAPEL, CARTÓN E IMPRESOS"/>
    <s v="N"/>
    <s v="00 - N/A"/>
    <s v="10 - FONDO GENERAL"/>
    <s v="(en blanco)"/>
    <s v="99 - MULTIPROVINCIAL"/>
    <n v="2732789"/>
    <n v="4032789"/>
    <n v="1746344"/>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3456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292812.08999999997"/>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651791.4"/>
  </r>
  <r>
    <s v="2023"/>
    <x v="0"/>
    <x v="0"/>
    <x v="0"/>
    <x v="0"/>
    <s v="2 - Poder Ejecutivo"/>
    <s v="0202 - MINISTERIO DE  INTERIOR Y POLICÍA"/>
    <x v="0"/>
    <x v="0"/>
    <x v="2"/>
    <s v="2.3 - MATERIALES Y SUMINISTROS"/>
    <s v="2.3.9 - PRODUCTOS Y ÚTILES VARIOS"/>
    <s v="N"/>
    <s v="00 - N/A"/>
    <s v="10 - FONDO GENERAL"/>
    <s v="(en blanco)"/>
    <s v="99 - MULTIPROVINCIAL"/>
    <n v="19721219"/>
    <n v="34571219"/>
    <n v="8692436.6099999994"/>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2633612"/>
    <n v="14607524.300000001"/>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10213093.62"/>
  </r>
  <r>
    <s v="2023"/>
    <x v="0"/>
    <x v="0"/>
    <x v="0"/>
    <x v="0"/>
    <s v="2 - Poder Ejecutivo"/>
    <s v="0202 - MINISTERIO DE  INTERIOR Y POLICÍA"/>
    <x v="0"/>
    <x v="1"/>
    <x v="15"/>
    <s v="2.1 - REMUNERACIONES Y CONTRIBUCIONES"/>
    <s v="2.1.1 - REMUNERACIONES"/>
    <s v="N"/>
    <s v="00 - N/A"/>
    <s v="10 - FONDO GENERAL"/>
    <s v="(en blanco)"/>
    <s v="99 - MULTIPROVINCIAL"/>
    <n v="16319876386"/>
    <n v="16237762082.299999"/>
    <n v="6105689392.1400013"/>
  </r>
  <r>
    <s v="2023"/>
    <x v="0"/>
    <x v="0"/>
    <x v="0"/>
    <x v="0"/>
    <s v="2 - Poder Ejecutivo"/>
    <s v="0202 - MINISTERIO DE  INTERIOR Y POLICÍA"/>
    <x v="0"/>
    <x v="1"/>
    <x v="15"/>
    <s v="2.1 - REMUNERACIONES Y CONTRIBUCIONES"/>
    <s v="2.1.2 - SOBRESUELDOS"/>
    <s v="N"/>
    <s v="00 - N/A"/>
    <s v="10 - FONDO GENERAL"/>
    <s v="(en blanco)"/>
    <s v="01 - DISTRITO NACIONAL"/>
    <n v="32087520"/>
    <n v="32087520"/>
    <n v="10843780"/>
  </r>
  <r>
    <s v="2023"/>
    <x v="0"/>
    <x v="0"/>
    <x v="0"/>
    <x v="0"/>
    <s v="2 - Poder Ejecutivo"/>
    <s v="0202 - MINISTERIO DE  INTERIOR Y POLICÍA"/>
    <x v="0"/>
    <x v="1"/>
    <x v="15"/>
    <s v="2.1 - REMUNERACIONES Y CONTRIBUCIONES"/>
    <s v="2.1.2 - SOBRESUELDOS"/>
    <s v="N"/>
    <s v="00 - N/A"/>
    <s v="10 - FONDO GENERAL"/>
    <s v="(en blanco)"/>
    <s v="99 - MULTIPROVINCIAL"/>
    <n v="610745343"/>
    <n v="610745343"/>
    <n v="221181153.66999996"/>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27903977.610000003"/>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858877384.96000087"/>
  </r>
  <r>
    <s v="2023"/>
    <x v="0"/>
    <x v="0"/>
    <x v="0"/>
    <x v="0"/>
    <s v="2 - Poder Ejecutivo"/>
    <s v="0202 - MINISTERIO DE  INTERIOR Y POLICÍA"/>
    <x v="0"/>
    <x v="1"/>
    <x v="15"/>
    <s v="2.2 - CONTRATACIÓN DE SERVICIOS"/>
    <s v="2.2.1 - SERVICIOS BÁSICOS"/>
    <s v="N"/>
    <s v="00 - N/A"/>
    <s v="10 - FONDO GENERAL"/>
    <s v="(en blanco)"/>
    <s v="99 - MULTIPROVINCIAL"/>
    <n v="360220528"/>
    <n v="366232728"/>
    <n v="108348046.60000002"/>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163523.5"/>
    <n v="10911689.98"/>
  </r>
  <r>
    <s v="2023"/>
    <x v="0"/>
    <x v="0"/>
    <x v="0"/>
    <x v="0"/>
    <s v="2 - Poder Ejecutivo"/>
    <s v="0202 - MINISTERIO DE  INTERIOR Y POLICÍA"/>
    <x v="0"/>
    <x v="1"/>
    <x v="15"/>
    <s v="2.2 - CONTRATACIÓN DE SERVICIOS"/>
    <s v="2.2.3 - VIÁTICOS"/>
    <s v="N"/>
    <s v="00 - N/A"/>
    <s v="10 - FONDO GENERAL"/>
    <s v="(en blanco)"/>
    <s v="99 - MULTIPROVINCIAL"/>
    <n v="57492134"/>
    <n v="57492134"/>
    <n v="14142328.86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15962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242315974"/>
    <n v="9323516.1699999981"/>
  </r>
  <r>
    <s v="2023"/>
    <x v="0"/>
    <x v="0"/>
    <x v="0"/>
    <x v="0"/>
    <s v="2 - Poder Ejecutivo"/>
    <s v="0202 - MINISTERIO DE  INTERIOR Y POLICÍA"/>
    <x v="0"/>
    <x v="1"/>
    <x v="15"/>
    <s v="2.2 - CONTRATACIÓN DE SERVICIOS"/>
    <s v="2.2.6 - SEGUROS"/>
    <s v="N"/>
    <s v="00 - N/A"/>
    <s v="10 - FONDO GENERAL"/>
    <s v="(en blanco)"/>
    <s v="99 - MULTIPROVINCIAL"/>
    <n v="675402000"/>
    <n v="692839894.24000001"/>
    <n v="202033015.12"/>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1669914.5999999999"/>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94948751.700000003"/>
    <n v="1436375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55440590"/>
    <n v="4270902"/>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775915"/>
    <n v="56187602.460000001"/>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1715722.84000003"/>
    <n v="9017718.0399999991"/>
  </r>
  <r>
    <s v="2023"/>
    <x v="0"/>
    <x v="0"/>
    <x v="0"/>
    <x v="0"/>
    <s v="2 - Poder Ejecutivo"/>
    <s v="0202 - MINISTERIO DE  INTERIOR Y POLICÍA"/>
    <x v="0"/>
    <x v="1"/>
    <x v="15"/>
    <s v="2.3 - MATERIALES Y SUMINISTROS"/>
    <s v="2.3.3 - PAPEL, CARTÓN E IMPRESOS"/>
    <s v="N"/>
    <s v="00 - N/A"/>
    <s v="10 - FONDO GENERAL"/>
    <s v="(en blanco)"/>
    <s v="99 - MULTIPROVINCIAL"/>
    <n v="44497979"/>
    <n v="38697979"/>
    <n v="7489157.919999999"/>
  </r>
  <r>
    <s v="2023"/>
    <x v="0"/>
    <x v="0"/>
    <x v="0"/>
    <x v="0"/>
    <s v="2 - Poder Ejecutivo"/>
    <s v="0202 - MINISTERIO DE  INTERIOR Y POLICÍA"/>
    <x v="0"/>
    <x v="1"/>
    <x v="15"/>
    <s v="2.3 - MATERIALES Y SUMINISTROS"/>
    <s v="2.3.4 - PRODUCTOS FARMACÉUTICOS"/>
    <s v="N"/>
    <s v="00 - N/A"/>
    <s v="10 - FONDO GENERAL"/>
    <s v="(en blanco)"/>
    <s v="99 - MULTIPROVINCIAL"/>
    <n v="300000"/>
    <n v="308000"/>
    <n v="193260.56"/>
  </r>
  <r>
    <s v="2023"/>
    <x v="0"/>
    <x v="0"/>
    <x v="0"/>
    <x v="0"/>
    <s v="2 - Poder Ejecutivo"/>
    <s v="0202 - MINISTERIO DE  INTERIOR Y POLICÍA"/>
    <x v="0"/>
    <x v="1"/>
    <x v="15"/>
    <s v="2.3 - MATERIALES Y SUMINISTROS"/>
    <s v="2.3.5 - CUERO, CAUCHO Y PLÁSTICO"/>
    <s v="N"/>
    <s v="00 - N/A"/>
    <s v="10 - FONDO GENERAL"/>
    <s v="(en blanco)"/>
    <s v="99 - MULTIPROVINCIAL"/>
    <n v="75004009"/>
    <n v="63254009"/>
    <n v="8140950.149999999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68266"/>
    <n v="343729395.64000005"/>
  </r>
  <r>
    <s v="2023"/>
    <x v="0"/>
    <x v="0"/>
    <x v="0"/>
    <x v="0"/>
    <s v="2 - Poder Ejecutivo"/>
    <s v="0202 - MINISTERIO DE  INTERIOR Y POLICÍA"/>
    <x v="0"/>
    <x v="1"/>
    <x v="15"/>
    <s v="2.3 - MATERIALES Y SUMINISTROS"/>
    <s v="2.3.9 - PRODUCTOS Y ÚTILES VARIOS"/>
    <s v="N"/>
    <s v="00 - N/A"/>
    <s v="10 - FONDO GENERAL"/>
    <s v="(en blanco)"/>
    <s v="99 - MULTIPROVINCIAL"/>
    <n v="4305140246"/>
    <n v="3411267562.1599998"/>
    <n v="58521646.030000016"/>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65627483.289999992"/>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0124954.800000003"/>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2829917.5299999993"/>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107753.7"/>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26271"/>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306804.6"/>
    <n v="427454.84"/>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801083"/>
    <n v="58252.46"/>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9997314.5699999984"/>
  </r>
  <r>
    <s v="2023"/>
    <x v="0"/>
    <x v="0"/>
    <x v="0"/>
    <x v="0"/>
    <s v="2 - Poder Ejecutivo"/>
    <s v="0202 - MINISTERIO DE  INTERIOR Y POLICÍA"/>
    <x v="0"/>
    <x v="1"/>
    <x v="16"/>
    <s v="2.3 - MATERIALES Y SUMINISTROS"/>
    <s v="2.3.2 - TEXTILES Y VESTUARIOS"/>
    <s v="N"/>
    <s v="00 - N/A"/>
    <s v="10 - FONDO GENERAL"/>
    <s v="(en blanco)"/>
    <s v="01 - DISTRITO NACIONAL"/>
    <n v="7832461"/>
    <n v="7073745.5999999996"/>
    <n v="1803479.4600000002"/>
  </r>
  <r>
    <s v="2023"/>
    <x v="0"/>
    <x v="0"/>
    <x v="0"/>
    <x v="0"/>
    <s v="2 - Poder Ejecutivo"/>
    <s v="0202 - MINISTERIO DE  INTERIOR Y POLICÍA"/>
    <x v="0"/>
    <x v="1"/>
    <x v="16"/>
    <s v="2.3 - MATERIALES Y SUMINISTROS"/>
    <s v="2.3.3 - PAPEL, CARTÓN E IMPRESOS"/>
    <s v="N"/>
    <s v="00 - N/A"/>
    <s v="10 - FONDO GENERAL"/>
    <s v="(en blanco)"/>
    <s v="01 - DISTRITO NACIONAL"/>
    <n v="633271"/>
    <n v="662771"/>
    <n v="14145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029926"/>
    <n v="1073568.3200000003"/>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55638"/>
    <n v="533800.29"/>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95126"/>
    <n v="8041246.2300000004"/>
  </r>
  <r>
    <s v="2023"/>
    <x v="0"/>
    <x v="0"/>
    <x v="0"/>
    <x v="0"/>
    <s v="2 - Poder Ejecutivo"/>
    <s v="0202 - MINISTERIO DE  INTERIOR Y POLICÍA"/>
    <x v="0"/>
    <x v="1"/>
    <x v="16"/>
    <s v="2.3 - MATERIALES Y SUMINISTROS"/>
    <s v="2.3.9 - PRODUCTOS Y ÚTILES VARIOS"/>
    <s v="N"/>
    <s v="00 - N/A"/>
    <s v="10 - FONDO GENERAL"/>
    <s v="(en blanco)"/>
    <s v="01 - DISTRITO NACIONAL"/>
    <n v="6963750"/>
    <n v="5903251"/>
    <n v="1445745.1500000001"/>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126110855.42999998"/>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220340413.58000001"/>
  </r>
  <r>
    <s v="2023"/>
    <x v="0"/>
    <x v="0"/>
    <x v="0"/>
    <x v="0"/>
    <s v="2 - Poder Ejecutivo"/>
    <s v="0202 - MINISTERIO DE  INTERIOR Y POLICÍA"/>
    <x v="0"/>
    <x v="1"/>
    <x v="17"/>
    <s v="2.1 - REMUNERACIONES Y CONTRIBUCIONES"/>
    <s v="2.1.2 - SOBRESUELDOS"/>
    <s v="N"/>
    <s v="00 - N/A"/>
    <s v="10 - FONDO GENERAL"/>
    <s v="(en blanco)"/>
    <s v="99 - MULTIPROVINCIAL"/>
    <n v="69215722"/>
    <n v="75481424"/>
    <n v="23179719.880000003"/>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93032650.459999993"/>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1334.400000000001"/>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18848771.199999999"/>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26339623.199999999"/>
  </r>
  <r>
    <s v="2023"/>
    <x v="0"/>
    <x v="0"/>
    <x v="0"/>
    <x v="0"/>
    <s v="2 - Poder Ejecutivo"/>
    <s v="0202 - MINISTERIO DE  INTERIOR Y POLICÍA"/>
    <x v="0"/>
    <x v="1"/>
    <x v="17"/>
    <s v="2.2 - CONTRATACIÓN DE SERVICIOS"/>
    <s v="2.2.1 - SERVICIOS BÁSICOS"/>
    <s v="N"/>
    <s v="00 - N/A"/>
    <s v="10 - FONDO GENERAL"/>
    <s v="(en blanco)"/>
    <s v="99 - MULTIPROVINCIAL"/>
    <n v="25604771"/>
    <n v="25579771"/>
    <n v="4788788.2300000004"/>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26217716.27"/>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17157.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143303.58"/>
  </r>
  <r>
    <s v="2023"/>
    <x v="0"/>
    <x v="0"/>
    <x v="0"/>
    <x v="0"/>
    <s v="2 - Poder Ejecutivo"/>
    <s v="0202 - MINISTERIO DE  INTERIOR Y POLICÍA"/>
    <x v="0"/>
    <x v="1"/>
    <x v="17"/>
    <s v="2.2 - CONTRATACIÓN DE SERVICIOS"/>
    <s v="2.2.3 - VIÁTICOS"/>
    <s v="N"/>
    <s v="00 - N/A"/>
    <s v="10 - FONDO GENERAL"/>
    <s v="(en blanco)"/>
    <s v="99 - MULTIPROVINCIAL"/>
    <n v="347784"/>
    <n v="347784"/>
    <n v="864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796162.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548095.18999999994"/>
  </r>
  <r>
    <s v="2023"/>
    <x v="0"/>
    <x v="0"/>
    <x v="0"/>
    <x v="0"/>
    <s v="2 - Poder Ejecutivo"/>
    <s v="0202 - MINISTERIO DE  INTERIOR Y POLICÍA"/>
    <x v="0"/>
    <x v="1"/>
    <x v="17"/>
    <s v="2.2 - CONTRATACIÓN DE SERVICIOS"/>
    <s v="2.2.5 - ALQUILERES Y RENTAS"/>
    <s v="N"/>
    <s v="00 - N/A"/>
    <s v="10 - FONDO GENERAL"/>
    <s v="(en blanco)"/>
    <s v="99 - MULTIPROVINCIAL"/>
    <n v="11263142"/>
    <n v="11263142"/>
    <n v="3257771.65"/>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2666139.130000003"/>
    <n v="3215639.97"/>
  </r>
  <r>
    <s v="2023"/>
    <x v="0"/>
    <x v="0"/>
    <x v="0"/>
    <x v="0"/>
    <s v="2 - Poder Ejecutivo"/>
    <s v="0202 - MINISTERIO DE  INTERIOR Y POLICÍA"/>
    <x v="0"/>
    <x v="1"/>
    <x v="17"/>
    <s v="2.2 - CONTRATACIÓN DE SERVICIOS"/>
    <s v="2.2.6 - SEGUROS"/>
    <s v="N"/>
    <s v="00 - N/A"/>
    <s v="10 - FONDO GENERAL"/>
    <s v="(en blanco)"/>
    <s v="99 - MULTIPROVINCIAL"/>
    <n v="16455692"/>
    <n v="16455692"/>
    <n v="1516488.27"/>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9134235.7299999986"/>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248682.16000000003"/>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587961.950000003"/>
    <n v="14966585.699999999"/>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1008051.27"/>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11256681.12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047727.7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2461149.6"/>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1968530.7"/>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170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1915970.420000002"/>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423601.12"/>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0"/>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5151637.8100000005"/>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771296.82"/>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3816923"/>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194390"/>
    <n v="3763676.16"/>
  </r>
  <r>
    <s v="2023"/>
    <x v="0"/>
    <x v="0"/>
    <x v="0"/>
    <x v="0"/>
    <s v="2 - Poder Ejecutivo"/>
    <s v="0202 - MINISTERIO DE  INTERIOR Y POLICÍA"/>
    <x v="3"/>
    <x v="8"/>
    <x v="18"/>
    <s v="2.1 - REMUNERACIONES Y CONTRIBUCIONES"/>
    <s v="2.1.1 - REMUNERACIONES"/>
    <s v="N"/>
    <s v="00 - N/A"/>
    <s v="10 - FONDO GENERAL"/>
    <s v="(en blanco)"/>
    <s v="99 - MULTIPROVINCIAL"/>
    <n v="782944155"/>
    <n v="782944155"/>
    <n v="298867671.19999999"/>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8361581.479999997"/>
  </r>
  <r>
    <s v="2023"/>
    <x v="0"/>
    <x v="0"/>
    <x v="0"/>
    <x v="0"/>
    <s v="2 - Poder Ejecutivo"/>
    <s v="0202 - MINISTERIO DE  INTERIOR Y POLICÍA"/>
    <x v="3"/>
    <x v="8"/>
    <x v="18"/>
    <s v="2.2 - CONTRATACIÓN DE SERVICIOS"/>
    <s v="2.2.1 - SERVICIOS BÁSICOS"/>
    <s v="N"/>
    <s v="00 - N/A"/>
    <s v="10 - FONDO GENERAL"/>
    <s v="(en blanco)"/>
    <s v="99 - MULTIPROVINCIAL"/>
    <n v="36600000"/>
    <n v="36600000"/>
    <n v="10931082.960000001"/>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169925"/>
  </r>
  <r>
    <s v="2023"/>
    <x v="0"/>
    <x v="0"/>
    <x v="0"/>
    <x v="0"/>
    <s v="2 - Poder Ejecutivo"/>
    <s v="0202 - MINISTERIO DE  INTERIOR Y POLICÍA"/>
    <x v="3"/>
    <x v="8"/>
    <x v="18"/>
    <s v="2.2 - CONTRATACIÓN DE SERVICIOS"/>
    <s v="2.2.5 - ALQUILERES Y RENTAS"/>
    <s v="N"/>
    <s v="00 - N/A"/>
    <s v="10 - FONDO GENERAL"/>
    <s v="(en blanco)"/>
    <s v="99 - MULTIPROVINCIAL"/>
    <n v="15461820"/>
    <n v="15461820"/>
    <n v="5593506.6799999997"/>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554618"/>
  </r>
  <r>
    <s v="2023"/>
    <x v="0"/>
    <x v="0"/>
    <x v="0"/>
    <x v="0"/>
    <s v="2 - Poder Ejecutivo"/>
    <s v="0202 - MINISTERIO DE  INTERIOR Y POLICÍA"/>
    <x v="3"/>
    <x v="8"/>
    <x v="18"/>
    <s v="2.3 - MATERIALES Y SUMINISTROS"/>
    <s v="2.3.1 - ALIMENTOS Y PRODUCTOS AGROFORESTALES"/>
    <s v="N"/>
    <s v="00 - N/A"/>
    <s v="10 - FONDO GENERAL"/>
    <s v="(en blanco)"/>
    <s v="99 - MULTIPROVINCIAL"/>
    <n v="42000000"/>
    <n v="38627539.159999996"/>
    <n v="237890"/>
  </r>
  <r>
    <s v="2023"/>
    <x v="0"/>
    <x v="0"/>
    <x v="0"/>
    <x v="0"/>
    <s v="2 - Poder Ejecutivo"/>
    <s v="0202 - MINISTERIO DE  INTERIOR Y POLICÍA"/>
    <x v="3"/>
    <x v="8"/>
    <x v="18"/>
    <s v="2.3 - MATERIALES Y SUMINISTROS"/>
    <s v="2.3.2 - TEXTILES Y VESTUARIOS"/>
    <s v="N"/>
    <s v="00 - N/A"/>
    <s v="10 - FONDO GENERAL"/>
    <s v="(en blanco)"/>
    <s v="99 - MULTIPROVINCIAL"/>
    <n v="29630550"/>
    <n v="29630550"/>
    <n v="834083"/>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4 - PRODUCTOS FARMACÉUTICOS"/>
    <s v="N"/>
    <s v="00 - N/A"/>
    <s v="10 - FONDO GENERAL"/>
    <s v="(en blanco)"/>
    <s v="99 - MULTIPROVINCIAL"/>
    <n v="0"/>
    <n v="58942.5"/>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37469774.100000001"/>
  </r>
  <r>
    <s v="2023"/>
    <x v="0"/>
    <x v="0"/>
    <x v="0"/>
    <x v="0"/>
    <s v="2 - Poder Ejecutivo"/>
    <s v="0202 - MINISTERIO DE  INTERIOR Y POLICÍA"/>
    <x v="3"/>
    <x v="8"/>
    <x v="18"/>
    <s v="2.3 - MATERIALES Y SUMINISTROS"/>
    <s v="2.3.9 - PRODUCTOS Y ÚTILES VARIOS"/>
    <s v="N"/>
    <s v="00 - N/A"/>
    <s v="10 - FONDO GENERAL"/>
    <s v="(en blanco)"/>
    <s v="99 - MULTIPROVINCIAL"/>
    <n v="26848759"/>
    <n v="26947014.370000001"/>
    <n v="6312572.3400000008"/>
  </r>
  <r>
    <s v="2023"/>
    <x v="0"/>
    <x v="0"/>
    <x v="0"/>
    <x v="0"/>
    <s v="2 - Poder Ejecutivo"/>
    <s v="0202 - MINISTERIO DE  INTERIOR Y POLICÍA"/>
    <x v="2"/>
    <x v="5"/>
    <x v="19"/>
    <s v="2.1 - REMUNERACIONES Y CONTRIBUCIONES"/>
    <s v="2.1.1 - REMUNERACIONES"/>
    <s v="N"/>
    <s v="00 - N/A"/>
    <s v="10 - FONDO GENERAL"/>
    <s v="(en blanco)"/>
    <s v="99 - MULTIPROVINCIAL"/>
    <n v="572795212"/>
    <n v="572795212"/>
    <n v="175369590.63999999"/>
  </r>
  <r>
    <s v="2023"/>
    <x v="0"/>
    <x v="0"/>
    <x v="0"/>
    <x v="0"/>
    <s v="2 - Poder Ejecutivo"/>
    <s v="0202 - MINISTERIO DE  INTERIOR Y POLICÍA"/>
    <x v="2"/>
    <x v="5"/>
    <x v="19"/>
    <s v="2.1 - REMUNERACIONES Y CONTRIBUCIONES"/>
    <s v="2.1.2 - SOBRESUELDOS"/>
    <s v="N"/>
    <s v="00 - N/A"/>
    <s v="10 - FONDO GENERAL"/>
    <s v="(en blanco)"/>
    <s v="99 - MULTIPROVINCIAL"/>
    <n v="7920000"/>
    <n v="7920000"/>
    <n v="264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6475632.700000001"/>
  </r>
  <r>
    <s v="2023"/>
    <x v="0"/>
    <x v="0"/>
    <x v="0"/>
    <x v="0"/>
    <s v="2 - Poder Ejecutivo"/>
    <s v="0202 - MINISTERIO DE  INTERIOR Y POLICÍA"/>
    <x v="2"/>
    <x v="5"/>
    <x v="19"/>
    <s v="2.2 - CONTRATACIÓN DE SERVICIOS"/>
    <s v="2.2.1 - SERVICIOS BÁSICOS"/>
    <s v="N"/>
    <s v="00 - N/A"/>
    <s v="10 - FONDO GENERAL"/>
    <s v="(en blanco)"/>
    <s v="99 - MULTIPROVINCIAL"/>
    <n v="2315437"/>
    <n v="2315437"/>
    <n v="810967.9"/>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1416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9784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536998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6296286.65"/>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1754206.189999999"/>
  </r>
  <r>
    <s v="2023"/>
    <x v="0"/>
    <x v="0"/>
    <x v="0"/>
    <x v="0"/>
    <s v="2 - Poder Ejecutivo"/>
    <s v="0202 - MINISTERIO DE  INTERIOR Y POLICÍA"/>
    <x v="2"/>
    <x v="9"/>
    <x v="20"/>
    <s v="2.1 - REMUNERACIONES Y CONTRIBUCIONES"/>
    <s v="2.1.1 - REMUNERACIONES"/>
    <s v="N"/>
    <s v="00 - N/A"/>
    <s v="10 - FONDO GENERAL"/>
    <s v="(en blanco)"/>
    <s v="99 - MULTIPROVINCIAL"/>
    <n v="60889530"/>
    <n v="60889530"/>
    <n v="18384140"/>
  </r>
  <r>
    <s v="2023"/>
    <x v="0"/>
    <x v="0"/>
    <x v="0"/>
    <x v="0"/>
    <s v="2 - Poder Ejecutivo"/>
    <s v="0202 - MINISTERIO DE  INTERIOR Y POLICÍA"/>
    <x v="2"/>
    <x v="9"/>
    <x v="20"/>
    <s v="2.1 - REMUNERACIONES Y CONTRIBUCIONES"/>
    <s v="2.1.2 - SOBRESUELDOS"/>
    <s v="N"/>
    <s v="00 - N/A"/>
    <s v="10 - FONDO GENERAL"/>
    <s v="(en blanco)"/>
    <s v="99 - MULTIPROVINCIAL"/>
    <n v="13537668"/>
    <n v="13537668"/>
    <n v="4454506"/>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1398382.3199999998"/>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0"/>
  </r>
  <r>
    <s v="2023"/>
    <x v="0"/>
    <x v="0"/>
    <x v="0"/>
    <x v="0"/>
    <s v="2 - Poder Ejecutivo"/>
    <s v="0202 - MINISTERIO DE  INTERIOR Y POLICÍA"/>
    <x v="2"/>
    <x v="9"/>
    <x v="20"/>
    <s v="2.2 - CONTRATACIÓN DE SERVICIOS"/>
    <s v="2.2.3 - VIÁTICOS"/>
    <s v="N"/>
    <s v="00 - N/A"/>
    <s v="10 - FONDO GENERAL"/>
    <s v="(en blanco)"/>
    <s v="99 - MULTIPROVINCIAL"/>
    <n v="15120000"/>
    <n v="15780000"/>
    <n v="5101027"/>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373379.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891630.13"/>
  </r>
  <r>
    <s v="2023"/>
    <x v="0"/>
    <x v="0"/>
    <x v="0"/>
    <x v="0"/>
    <s v="2 - Poder Ejecutivo"/>
    <s v="0202 - MINISTERIO DE  INTERIOR Y POLICÍA"/>
    <x v="2"/>
    <x v="9"/>
    <x v="20"/>
    <s v="2.3 - MATERIALES Y SUMINISTROS"/>
    <s v="2.3.3 - PAPEL, CARTÓN E IMPRESOS"/>
    <s v="N"/>
    <s v="00 - N/A"/>
    <s v="10 - FONDO GENERAL"/>
    <s v="(en blanco)"/>
    <s v="99 - MULTIPROVINCIAL"/>
    <n v="1082773"/>
    <n v="1154079"/>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43510.7"/>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3033430.88"/>
  </r>
  <r>
    <s v="2023"/>
    <x v="0"/>
    <x v="0"/>
    <x v="0"/>
    <x v="0"/>
    <s v="2 - Poder Ejecutivo"/>
    <s v="0202 - MINISTERIO DE  INTERIOR Y POLICÍA"/>
    <x v="2"/>
    <x v="9"/>
    <x v="20"/>
    <s v="2.3 - MATERIALES Y SUMINISTROS"/>
    <s v="2.3.9 - PRODUCTOS Y ÚTILES VARIOS"/>
    <s v="N"/>
    <s v="00 - N/A"/>
    <s v="10 - FONDO GENERAL"/>
    <s v="(en blanco)"/>
    <s v="99 - MULTIPROVINCIAL"/>
    <n v="4112699"/>
    <n v="390929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26955486.249999996"/>
  </r>
  <r>
    <s v="2023"/>
    <x v="0"/>
    <x v="0"/>
    <x v="0"/>
    <x v="0"/>
    <s v="2 - Poder Ejecutivo"/>
    <s v="0202 - MINISTERIO DE  INTERIOR Y POLICÍA"/>
    <x v="2"/>
    <x v="7"/>
    <x v="21"/>
    <s v="2.1 - REMUNERACIONES Y CONTRIBUCIONES"/>
    <s v="2.1.2 - SOBRESUELDOS"/>
    <s v="N"/>
    <s v="00 - N/A"/>
    <s v="10 - FONDO GENERAL"/>
    <s v="(en blanco)"/>
    <s v="99 - MULTIPROVINCIAL"/>
    <n v="10792800"/>
    <n v="9550800"/>
    <n v="331482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098304.55"/>
  </r>
  <r>
    <s v="2023"/>
    <x v="0"/>
    <x v="0"/>
    <x v="0"/>
    <x v="0"/>
    <s v="2 - Poder Ejecutivo"/>
    <s v="0202 - MINISTERIO DE  INTERIOR Y POLICÍA"/>
    <x v="2"/>
    <x v="7"/>
    <x v="21"/>
    <s v="2.2 - CONTRATACIÓN DE SERVICIOS"/>
    <s v="2.2.1 - SERVICIOS BÁSICOS"/>
    <s v="N"/>
    <s v="00 - N/A"/>
    <s v="10 - FONDO GENERAL"/>
    <s v="(en blanco)"/>
    <s v="99 - MULTIPROVINCIAL"/>
    <n v="2335600"/>
    <n v="2335200"/>
    <n v="675923.1399999999"/>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287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93999.989999999991"/>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175949.33000000002"/>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590246.40000000002"/>
  </r>
  <r>
    <s v="2023"/>
    <x v="0"/>
    <x v="0"/>
    <x v="0"/>
    <x v="0"/>
    <s v="2 - Poder Ejecutivo"/>
    <s v="0202 - MINISTERIO DE  INTERIOR Y POLICÍA"/>
    <x v="2"/>
    <x v="7"/>
    <x v="21"/>
    <s v="2.3 - MATERIALES Y SUMINISTROS"/>
    <s v="2.3.2 - TEXTILES Y VESTUARIOS"/>
    <s v="N"/>
    <s v="00 - N/A"/>
    <s v="10 - FONDO GENERAL"/>
    <s v="(en blanco)"/>
    <s v="99 - MULTIPROVINCIAL"/>
    <n v="280000"/>
    <n v="405000"/>
    <n v="0"/>
  </r>
  <r>
    <s v="2023"/>
    <x v="0"/>
    <x v="0"/>
    <x v="0"/>
    <x v="0"/>
    <s v="2 - Poder Ejecutivo"/>
    <s v="0202 - MINISTERIO DE  INTERIOR Y POLICÍA"/>
    <x v="2"/>
    <x v="7"/>
    <x v="21"/>
    <s v="2.3 - MATERIALES Y SUMINISTROS"/>
    <s v="2.3.3 - PAPEL, CARTÓN E IMPRESOS"/>
    <s v="N"/>
    <s v="00 - N/A"/>
    <s v="10 - FONDO GENERAL"/>
    <s v="(en blanco)"/>
    <s v="99 - MULTIPROVINCIAL"/>
    <n v="1011073"/>
    <n v="949860.55"/>
    <n v="2987.76"/>
  </r>
  <r>
    <s v="2023"/>
    <x v="0"/>
    <x v="0"/>
    <x v="0"/>
    <x v="0"/>
    <s v="2 - Poder Ejecutivo"/>
    <s v="0202 - MINISTERIO DE  INTERIOR Y POLICÍA"/>
    <x v="2"/>
    <x v="7"/>
    <x v="21"/>
    <s v="2.3 - MATERIALES Y SUMINISTROS"/>
    <s v="2.3.4 - PRODUCTOS FARMACÉUTICOS"/>
    <s v="N"/>
    <s v="00 - N/A"/>
    <s v="10 - FONDO GENERAL"/>
    <s v="(en blanco)"/>
    <s v="99 - MULTIPROVINCIAL"/>
    <n v="35000000"/>
    <n v="31625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4274600"/>
  </r>
  <r>
    <s v="2023"/>
    <x v="0"/>
    <x v="0"/>
    <x v="0"/>
    <x v="0"/>
    <s v="2 - Poder Ejecutivo"/>
    <s v="0202 - MINISTERIO DE  INTERIOR Y POLICÍA"/>
    <x v="2"/>
    <x v="7"/>
    <x v="21"/>
    <s v="2.3 - MATERIALES Y SUMINISTROS"/>
    <s v="2.3.9 - PRODUCTOS Y ÚTILES VARIOS"/>
    <s v="N"/>
    <s v="00 - N/A"/>
    <s v="10 - FONDO GENERAL"/>
    <s v="(en blanco)"/>
    <s v="99 - MULTIPROVINCIAL"/>
    <n v="3209500"/>
    <n v="2322105"/>
    <n v="820610.46"/>
  </r>
  <r>
    <s v="2023"/>
    <x v="0"/>
    <x v="0"/>
    <x v="0"/>
    <x v="0"/>
    <s v="2 - Poder Ejecutivo"/>
    <s v="0203 - MINISTERIO DE DEFENSA"/>
    <x v="0"/>
    <x v="2"/>
    <x v="22"/>
    <s v="2.1 - REMUNERACIONES Y CONTRIBUCIONES"/>
    <s v="2.1.1 - REMUNERACIONES"/>
    <s v="N"/>
    <s v="00 - N/A"/>
    <s v="10 - FONDO GENERAL"/>
    <s v="(en blanco)"/>
    <s v="01 - DISTRITO NACIONAL"/>
    <n v="3731367764"/>
    <n v="4805908060.8199997"/>
    <n v="1400127111.5699999"/>
  </r>
  <r>
    <s v="2023"/>
    <x v="0"/>
    <x v="0"/>
    <x v="0"/>
    <x v="0"/>
    <s v="2 - Poder Ejecutivo"/>
    <s v="0203 - MINISTERIO DE DEFENSA"/>
    <x v="0"/>
    <x v="2"/>
    <x v="22"/>
    <s v="2.1 - REMUNERACIONES Y CONTRIBUCIONES"/>
    <s v="2.1.1 - REMUNERACIONES"/>
    <s v="N"/>
    <s v="00 - N/A"/>
    <s v="10 - FONDO GENERAL"/>
    <s v="(en blanco)"/>
    <s v="99 - MULTIPROVINCIAL"/>
    <n v="21216705209"/>
    <n v="19474016898.360001"/>
    <n v="8158978425.3599997"/>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23774451"/>
  </r>
  <r>
    <s v="2023"/>
    <x v="0"/>
    <x v="0"/>
    <x v="0"/>
    <x v="0"/>
    <s v="2 - Poder Ejecutivo"/>
    <s v="0203 - MINISTERIO DE DEFENSA"/>
    <x v="0"/>
    <x v="2"/>
    <x v="22"/>
    <s v="2.1 - REMUNERACIONES Y CONTRIBUCIONES"/>
    <s v="2.1.2 - SOBRESUELDOS"/>
    <s v="N"/>
    <s v="00 - N/A"/>
    <s v="10 - FONDO GENERAL"/>
    <s v="(en blanco)"/>
    <s v="01 - DISTRITO NACIONAL"/>
    <n v="80276139"/>
    <n v="80671134"/>
    <n v="58427318.950000003"/>
  </r>
  <r>
    <s v="2023"/>
    <x v="0"/>
    <x v="0"/>
    <x v="0"/>
    <x v="0"/>
    <s v="2 - Poder Ejecutivo"/>
    <s v="0203 - MINISTERIO DE DEFENSA"/>
    <x v="0"/>
    <x v="2"/>
    <x v="22"/>
    <s v="2.1 - REMUNERACIONES Y CONTRIBUCIONES"/>
    <s v="2.1.2 - SOBRESUELDOS"/>
    <s v="N"/>
    <s v="00 - N/A"/>
    <s v="10 - FONDO GENERAL"/>
    <s v="(en blanco)"/>
    <s v="99 - MULTIPROVINCIAL"/>
    <n v="733594660"/>
    <n v="895292162"/>
    <n v="412360872.35000008"/>
  </r>
  <r>
    <s v="2023"/>
    <x v="0"/>
    <x v="0"/>
    <x v="0"/>
    <x v="0"/>
    <s v="2 - Poder Ejecutivo"/>
    <s v="0203 - MINISTERIO DE DEFENSA"/>
    <x v="0"/>
    <x v="2"/>
    <x v="22"/>
    <s v="2.1 - REMUNERACIONES Y CONTRIBUCIONES"/>
    <s v="2.1.2 - SOBRESUELDOS"/>
    <s v="N"/>
    <s v="00 - N/A"/>
    <s v="20 - FONDOS CON DESTINO ESPECÍFICO"/>
    <s v="(en blanco)"/>
    <s v="99 - MULTIPROVINCIAL"/>
    <n v="44718571"/>
    <n v="48905446"/>
    <n v="17144266.2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39999998"/>
    <n v="101928302.18000001"/>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532129339.53999996"/>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3258838.529999999"/>
  </r>
  <r>
    <s v="2023"/>
    <x v="0"/>
    <x v="0"/>
    <x v="0"/>
    <x v="0"/>
    <s v="2 - Poder Ejecutivo"/>
    <s v="0203 - MINISTERIO DE DEFENSA"/>
    <x v="0"/>
    <x v="2"/>
    <x v="22"/>
    <s v="2.2 - CONTRATACIÓN DE SERVICIOS"/>
    <s v="2.2.1 - SERVICIOS BÁSICOS"/>
    <s v="N"/>
    <s v="00 - N/A"/>
    <s v="10 - FONDO GENERAL"/>
    <s v="(en blanco)"/>
    <s v="01 - DISTRITO NACIONAL"/>
    <n v="190157962"/>
    <n v="190157962"/>
    <n v="59029937.039999999"/>
  </r>
  <r>
    <s v="2023"/>
    <x v="0"/>
    <x v="0"/>
    <x v="0"/>
    <x v="0"/>
    <s v="2 - Poder Ejecutivo"/>
    <s v="0203 - MINISTERIO DE DEFENSA"/>
    <x v="0"/>
    <x v="2"/>
    <x v="22"/>
    <s v="2.2 - CONTRATACIÓN DE SERVICIOS"/>
    <s v="2.2.1 - SERVICIOS BÁSICOS"/>
    <s v="N"/>
    <s v="00 - N/A"/>
    <s v="10 - FONDO GENERAL"/>
    <s v="(en blanco)"/>
    <s v="99 - MULTIPROVINCIAL"/>
    <n v="429541232"/>
    <n v="463386232"/>
    <n v="154361709.11000007"/>
  </r>
  <r>
    <s v="2023"/>
    <x v="0"/>
    <x v="0"/>
    <x v="0"/>
    <x v="0"/>
    <s v="2 - Poder Ejecutivo"/>
    <s v="0203 - MINISTERIO DE DEFENSA"/>
    <x v="0"/>
    <x v="2"/>
    <x v="22"/>
    <s v="2.2 - CONTRATACIÓN DE SERVICIOS"/>
    <s v="2.2.1 - SERVICIOS BÁSICOS"/>
    <s v="N"/>
    <s v="00 - N/A"/>
    <s v="20 - FONDOS CON DESTINO ESPECÍFICO"/>
    <s v="(en blanco)"/>
    <s v="99 - MULTIPROVINCIAL"/>
    <n v="16155960"/>
    <n v="16155960"/>
    <n v="5734279.1000000006"/>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2638000"/>
    <n v="1312810.9500000002"/>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22165870"/>
  </r>
  <r>
    <s v="2023"/>
    <x v="0"/>
    <x v="0"/>
    <x v="0"/>
    <x v="0"/>
    <s v="2 - Poder Ejecutivo"/>
    <s v="0203 - MINISTERIO DE DEFENSA"/>
    <x v="0"/>
    <x v="2"/>
    <x v="22"/>
    <s v="2.2 - CONTRATACIÓN DE SERVICIOS"/>
    <s v="2.2.3 - VIÁTICOS"/>
    <s v="N"/>
    <s v="00 - N/A"/>
    <s v="10 - FONDO GENERAL"/>
    <s v="(en blanco)"/>
    <s v="99 - MULTIPROVINCIAL"/>
    <n v="320721185"/>
    <n v="193693615"/>
    <n v="76007639.839999989"/>
  </r>
  <r>
    <s v="2023"/>
    <x v="0"/>
    <x v="0"/>
    <x v="0"/>
    <x v="0"/>
    <s v="2 - Poder Ejecutivo"/>
    <s v="0203 - MINISTERIO DE DEFENSA"/>
    <x v="0"/>
    <x v="2"/>
    <x v="22"/>
    <s v="2.2 - CONTRATACIÓN DE SERVICIOS"/>
    <s v="2.2.3 - VIÁTICOS"/>
    <s v="N"/>
    <s v="00 - N/A"/>
    <s v="20 - FONDOS CON DESTINO ESPECÍFICO"/>
    <s v="(en blanco)"/>
    <s v="99 - MULTIPROVINCIAL"/>
    <n v="9000000"/>
    <n v="9000000"/>
    <n v="1846950"/>
  </r>
  <r>
    <s v="2023"/>
    <x v="0"/>
    <x v="0"/>
    <x v="0"/>
    <x v="0"/>
    <s v="2 - Poder Ejecutivo"/>
    <s v="0203 - MINISTERIO DE DEFENSA"/>
    <x v="0"/>
    <x v="2"/>
    <x v="22"/>
    <s v="2.2 - CONTRATACIÓN DE SERVICIOS"/>
    <s v="2.2.4 - TRANSPORTE Y ALMACENAJE"/>
    <s v="N"/>
    <s v="00 - N/A"/>
    <s v="10 - FONDO GENERAL"/>
    <s v="(en blanco)"/>
    <s v="99 - MULTIPROVINCIAL"/>
    <n v="6319220"/>
    <n v="6299396"/>
    <n v="281352.38"/>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538080"/>
  </r>
  <r>
    <s v="2023"/>
    <x v="0"/>
    <x v="0"/>
    <x v="0"/>
    <x v="0"/>
    <s v="2 - Poder Ejecutivo"/>
    <s v="0203 - MINISTERIO DE DEFENSA"/>
    <x v="0"/>
    <x v="2"/>
    <x v="22"/>
    <s v="2.2 - CONTRATACIÓN DE SERVICIOS"/>
    <s v="2.2.5 - ALQUILERES Y RENTAS"/>
    <s v="N"/>
    <s v="00 - N/A"/>
    <s v="10 - FONDO GENERAL"/>
    <s v="(en blanco)"/>
    <s v="99 - MULTIPROVINCIAL"/>
    <n v="42725537"/>
    <n v="79017575"/>
    <n v="8725667.6999999993"/>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1841824.23"/>
  </r>
  <r>
    <s v="2023"/>
    <x v="0"/>
    <x v="0"/>
    <x v="0"/>
    <x v="0"/>
    <s v="2 - Poder Ejecutivo"/>
    <s v="0203 - MINISTERIO DE DEFENSA"/>
    <x v="0"/>
    <x v="2"/>
    <x v="22"/>
    <s v="2.2 - CONTRATACIÓN DE SERVICIOS"/>
    <s v="2.2.6 - SEGUROS"/>
    <s v="N"/>
    <s v="00 - N/A"/>
    <s v="10 - FONDO GENERAL"/>
    <s v="(en blanco)"/>
    <s v="01 - DISTRITO NACIONAL"/>
    <n v="10000000"/>
    <n v="10000000"/>
    <n v="930224.2"/>
  </r>
  <r>
    <s v="2023"/>
    <x v="0"/>
    <x v="0"/>
    <x v="0"/>
    <x v="0"/>
    <s v="2 - Poder Ejecutivo"/>
    <s v="0203 - MINISTERIO DE DEFENSA"/>
    <x v="0"/>
    <x v="2"/>
    <x v="22"/>
    <s v="2.2 - CONTRATACIÓN DE SERVICIOS"/>
    <s v="2.2.6 - SEGUROS"/>
    <s v="N"/>
    <s v="00 - N/A"/>
    <s v="10 - FONDO GENERAL"/>
    <s v="(en blanco)"/>
    <s v="99 - MULTIPROVINCIAL"/>
    <n v="270654556"/>
    <n v="271984672"/>
    <n v="259883222.90000001"/>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2159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0673270"/>
    <n v="32451914.830000006"/>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613893.1599999997"/>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286079.0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4393012"/>
    <n v="10850727.800000001"/>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0"/>
  </r>
  <r>
    <s v="2023"/>
    <x v="0"/>
    <x v="0"/>
    <x v="0"/>
    <x v="0"/>
    <s v="2 - Poder Ejecutivo"/>
    <s v="0203 - MINISTERIO DE DEFENSA"/>
    <x v="0"/>
    <x v="2"/>
    <x v="22"/>
    <s v="2.2 - CONTRATACIÓN DE SERVICIOS"/>
    <s v="2.2.9 - OTRAS CONTRATACIONES DE SERVICIOS"/>
    <s v="N"/>
    <s v="00 - N/A"/>
    <s v="10 - FONDO GENERAL"/>
    <s v="(en blanco)"/>
    <s v="99 - MULTIPROVINCIAL"/>
    <n v="5842359"/>
    <n v="8491659"/>
    <n v="76428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37942060"/>
  </r>
  <r>
    <s v="2023"/>
    <x v="0"/>
    <x v="0"/>
    <x v="0"/>
    <x v="0"/>
    <s v="2 - Poder Ejecutivo"/>
    <s v="0203 - MINISTERIO DE DEFENSA"/>
    <x v="0"/>
    <x v="2"/>
    <x v="22"/>
    <s v="2.3 - MATERIALES Y SUMINISTROS"/>
    <s v="2.3.1 - ALIMENTOS Y PRODUCTOS AGROFORESTALES"/>
    <s v="N"/>
    <s v="00 - N/A"/>
    <s v="10 - FONDO GENERAL"/>
    <s v="(en blanco)"/>
    <s v="99 - MULTIPROVINCIAL"/>
    <n v="890441555"/>
    <n v="1023072612"/>
    <n v="349608841.63999993"/>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3374431.640000001"/>
  </r>
  <r>
    <s v="2023"/>
    <x v="0"/>
    <x v="0"/>
    <x v="0"/>
    <x v="0"/>
    <s v="2 - Poder Ejecutivo"/>
    <s v="0203 - MINISTERIO DE DEFENSA"/>
    <x v="0"/>
    <x v="2"/>
    <x v="22"/>
    <s v="2.3 - MATERIALES Y SUMINISTROS"/>
    <s v="2.3.2 - TEXTILES Y VESTUARIOS"/>
    <s v="N"/>
    <s v="00 - N/A"/>
    <s v="10 - FONDO GENERAL"/>
    <s v="(en blanco)"/>
    <s v="99 - MULTIPROVINCIAL"/>
    <n v="600308762"/>
    <n v="815806685.74000001"/>
    <n v="325012228.98999995"/>
  </r>
  <r>
    <s v="2023"/>
    <x v="0"/>
    <x v="0"/>
    <x v="0"/>
    <x v="0"/>
    <s v="2 - Poder Ejecutivo"/>
    <s v="0203 - MINISTERIO DE DEFENSA"/>
    <x v="0"/>
    <x v="2"/>
    <x v="22"/>
    <s v="2.3 - MATERIALES Y SUMINISTROS"/>
    <s v="2.3.2 - TEXTILES Y VESTUARIOS"/>
    <s v="N"/>
    <s v="00 - N/A"/>
    <s v="20 - FONDOS CON DESTINO ESPECÍFICO"/>
    <s v="(en blanco)"/>
    <s v="99 - MULTIPROVINCIAL"/>
    <n v="56000000"/>
    <n v="72027915.88000001"/>
    <n v="19587039.010000002"/>
  </r>
  <r>
    <s v="2023"/>
    <x v="0"/>
    <x v="0"/>
    <x v="0"/>
    <x v="0"/>
    <s v="2 - Poder Ejecutivo"/>
    <s v="0203 - MINISTERIO DE DEFENSA"/>
    <x v="0"/>
    <x v="2"/>
    <x v="22"/>
    <s v="2.3 - MATERIALES Y SUMINISTROS"/>
    <s v="2.3.3 - PAPEL, CARTÓN E IMPRESOS"/>
    <s v="N"/>
    <s v="00 - N/A"/>
    <s v="10 - FONDO GENERAL"/>
    <s v="(en blanco)"/>
    <s v="99 - MULTIPROVINCIAL"/>
    <n v="52622595"/>
    <n v="38288447.039999999"/>
    <n v="9806385.6499999985"/>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402545.2"/>
  </r>
  <r>
    <s v="2023"/>
    <x v="0"/>
    <x v="0"/>
    <x v="0"/>
    <x v="0"/>
    <s v="2 - Poder Ejecutivo"/>
    <s v="0203 - MINISTERIO DE DEFENSA"/>
    <x v="0"/>
    <x v="2"/>
    <x v="22"/>
    <s v="2.3 - MATERIALES Y SUMINISTROS"/>
    <s v="2.3.4 - PRODUCTOS FARMACÉUTICOS"/>
    <s v="N"/>
    <s v="00 - N/A"/>
    <s v="10 - FONDO GENERAL"/>
    <s v="(en blanco)"/>
    <s v="99 - MULTIPROVINCIAL"/>
    <n v="16824034"/>
    <n v="14230538.300000001"/>
    <n v="3108474.0599999996"/>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1446849.5"/>
  </r>
  <r>
    <s v="2023"/>
    <x v="0"/>
    <x v="0"/>
    <x v="0"/>
    <x v="0"/>
    <s v="2 - Poder Ejecutivo"/>
    <s v="0203 - MINISTERIO DE DEFENSA"/>
    <x v="0"/>
    <x v="2"/>
    <x v="22"/>
    <s v="2.3 - MATERIALES Y SUMINISTROS"/>
    <s v="2.3.5 - CUERO, CAUCHO Y PLÁSTICO"/>
    <s v="N"/>
    <s v="00 - N/A"/>
    <s v="10 - FONDO GENERAL"/>
    <s v="(en blanco)"/>
    <s v="99 - MULTIPROVINCIAL"/>
    <n v="38322364"/>
    <n v="35010933"/>
    <n v="14274428.220000001"/>
  </r>
  <r>
    <s v="2023"/>
    <x v="0"/>
    <x v="0"/>
    <x v="0"/>
    <x v="0"/>
    <s v="2 - Poder Ejecutivo"/>
    <s v="0203 - MINISTERIO DE DEFENSA"/>
    <x v="0"/>
    <x v="2"/>
    <x v="22"/>
    <s v="2.3 - MATERIALES Y SUMINISTROS"/>
    <s v="2.3.5 - CUERO, CAUCHO Y PLÁSTICO"/>
    <s v="N"/>
    <s v="00 - N/A"/>
    <s v="20 - FONDOS CON DESTINO ESPECÍFICO"/>
    <s v="(en blanco)"/>
    <s v="99 - MULTIPROVINCIAL"/>
    <n v="45000000"/>
    <n v="40798022.210000001"/>
    <n v="1679598.34"/>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5761581.659999996"/>
    <n v="8120713.4699999988"/>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39999999"/>
    <n v="2852384.96"/>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3186159.299999997"/>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60818043.68000007"/>
    <n v="344508681.30000013"/>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0999999"/>
    <n v="16964196.459999997"/>
  </r>
  <r>
    <s v="2023"/>
    <x v="0"/>
    <x v="0"/>
    <x v="0"/>
    <x v="0"/>
    <s v="2 - Poder Ejecutivo"/>
    <s v="0203 - MINISTERIO DE DEFENSA"/>
    <x v="0"/>
    <x v="2"/>
    <x v="22"/>
    <s v="2.3 - MATERIALES Y SUMINISTROS"/>
    <s v="2.3.9 - PRODUCTOS Y ÚTILES VARIOS"/>
    <s v="N"/>
    <s v="00 - N/A"/>
    <s v="10 - FONDO GENERAL"/>
    <s v="(en blanco)"/>
    <s v="99 - MULTIPROVINCIAL"/>
    <n v="174341067"/>
    <n v="241976404.58000001"/>
    <n v="99792368.900000036"/>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09"/>
    <n v="14958159.479999999"/>
  </r>
  <r>
    <s v="2023"/>
    <x v="0"/>
    <x v="0"/>
    <x v="0"/>
    <x v="0"/>
    <s v="2 - Poder Ejecutivo"/>
    <s v="0203 - MINISTERIO DE DEFENSA"/>
    <x v="0"/>
    <x v="2"/>
    <x v="23"/>
    <s v="2.1 - REMUNERACIONES Y CONTRIBUCIONES"/>
    <s v="2.1.1 - REMUNERACIONES"/>
    <s v="N"/>
    <s v="00 - N/A"/>
    <s v="10 - FONDO GENERAL"/>
    <s v="(en blanco)"/>
    <s v="01 - DISTRITO NACIONAL"/>
    <n v="29118372"/>
    <n v="29118372"/>
    <n v="10422099.300000001"/>
  </r>
  <r>
    <s v="2023"/>
    <x v="0"/>
    <x v="0"/>
    <x v="0"/>
    <x v="0"/>
    <s v="2 - Poder Ejecutivo"/>
    <s v="0203 - MINISTERIO DE DEFENSA"/>
    <x v="0"/>
    <x v="2"/>
    <x v="23"/>
    <s v="2.1 - REMUNERACIONES Y CONTRIBUCIONES"/>
    <s v="2.1.1 - REMUNERACIONES"/>
    <s v="N"/>
    <s v="00 - N/A"/>
    <s v="10 - FONDO GENERAL"/>
    <s v="(en blanco)"/>
    <s v="99 - MULTIPROVINCIAL"/>
    <n v="15737800"/>
    <n v="15737800"/>
    <n v="60530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50758.91"/>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35053.199999999997"/>
  </r>
  <r>
    <s v="2023"/>
    <x v="0"/>
    <x v="0"/>
    <x v="0"/>
    <x v="0"/>
    <s v="2 - Poder Ejecutivo"/>
    <s v="0203 - MINISTERIO DE DEFENSA"/>
    <x v="0"/>
    <x v="2"/>
    <x v="23"/>
    <s v="2.2 - CONTRATACIÓN DE SERVICIOS"/>
    <s v="2.2.1 - SERVICIOS BÁSICOS"/>
    <s v="N"/>
    <s v="00 - N/A"/>
    <s v="10 - FONDO GENERAL"/>
    <s v="(en blanco)"/>
    <s v="01 - DISTRITO NACIONAL"/>
    <n v="1095120"/>
    <n v="1095120"/>
    <n v="368890.8"/>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662550"/>
  </r>
  <r>
    <s v="2023"/>
    <x v="0"/>
    <x v="0"/>
    <x v="0"/>
    <x v="0"/>
    <s v="2 - Poder Ejecutivo"/>
    <s v="0203 - MINISTERIO DE DEFENSA"/>
    <x v="0"/>
    <x v="2"/>
    <x v="23"/>
    <s v="2.2 - CONTRATACIÓN DE SERVICIOS"/>
    <s v="2.2.5 - ALQUILERES Y RENTAS"/>
    <s v="N"/>
    <s v="00 - N/A"/>
    <s v="10 - FONDO GENERAL"/>
    <s v="(en blanco)"/>
    <s v="99 - MULTIPROVINCIAL"/>
    <n v="56640"/>
    <n v="56640"/>
    <n v="2360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009631.86"/>
  </r>
  <r>
    <s v="2023"/>
    <x v="0"/>
    <x v="0"/>
    <x v="0"/>
    <x v="0"/>
    <s v="2 - Poder Ejecutivo"/>
    <s v="0203 - MINISTERIO DE DEFENSA"/>
    <x v="0"/>
    <x v="2"/>
    <x v="23"/>
    <s v="2.3 - MATERIALES Y SUMINISTROS"/>
    <s v="2.3.1 - ALIMENTOS Y PRODUCTOS AGROFORESTALES"/>
    <s v="N"/>
    <s v="00 - N/A"/>
    <s v="10 - FONDO GENERAL"/>
    <s v="(en blanco)"/>
    <s v="99 - MULTIPROVINCIAL"/>
    <n v="1900000"/>
    <n v="1900000"/>
    <n v="743141"/>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341000"/>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303403.6199999999"/>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250000"/>
  </r>
  <r>
    <s v="2023"/>
    <x v="0"/>
    <x v="0"/>
    <x v="0"/>
    <x v="0"/>
    <s v="2 - Poder Ejecutivo"/>
    <s v="0203 - MINISTERIO DE DEFENSA"/>
    <x v="0"/>
    <x v="2"/>
    <x v="23"/>
    <s v="2.3 - MATERIALES Y SUMINISTROS"/>
    <s v="2.3.9 - PRODUCTOS Y ÚTILES VARIOS"/>
    <s v="N"/>
    <s v="00 - N/A"/>
    <s v="10 - FONDO GENERAL"/>
    <s v="(en blanco)"/>
    <s v="01 - DISTRITO NACIONAL"/>
    <n v="1508010"/>
    <n v="1508010"/>
    <n v="1288019.53"/>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5989801.0500000017"/>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10116.00000000003"/>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3694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304539.6"/>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763187.2"/>
    <n v="431837"/>
  </r>
  <r>
    <s v="2023"/>
    <x v="0"/>
    <x v="0"/>
    <x v="0"/>
    <x v="0"/>
    <s v="2 - Poder Ejecutivo"/>
    <s v="0203 - MINISTERIO DE DEFENSA"/>
    <x v="3"/>
    <x v="10"/>
    <x v="24"/>
    <s v="2.3 - MATERIALES Y SUMINISTROS"/>
    <s v="2.3.5 - CUERO, CAUCHO Y PLÁSTICO"/>
    <s v="N"/>
    <s v="00 - N/A"/>
    <s v="10 - FONDO GENERAL"/>
    <s v="(en blanco)"/>
    <s v="99 - MULTIPROVINCIAL"/>
    <n v="400000"/>
    <n v="3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000000"/>
  </r>
  <r>
    <s v="2023"/>
    <x v="0"/>
    <x v="0"/>
    <x v="0"/>
    <x v="0"/>
    <s v="2 - Poder Ejecutivo"/>
    <s v="0203 - MINISTERIO DE DEFENSA"/>
    <x v="3"/>
    <x v="10"/>
    <x v="24"/>
    <s v="2.3 - MATERIALES Y SUMINISTROS"/>
    <s v="2.3.9 - PRODUCTOS Y ÚTILES VARIOS"/>
    <s v="N"/>
    <s v="00 - N/A"/>
    <s v="10 - FONDO GENERAL"/>
    <s v="(en blanco)"/>
    <s v="99 - MULTIPROVINCIAL"/>
    <n v="810000"/>
    <n v="1345945.5999999999"/>
    <n v="821925.02"/>
  </r>
  <r>
    <s v="2023"/>
    <x v="0"/>
    <x v="0"/>
    <x v="0"/>
    <x v="0"/>
    <s v="2 - Poder Ejecutivo"/>
    <s v="0203 - MINISTERIO DE DEFENSA"/>
    <x v="1"/>
    <x v="3"/>
    <x v="25"/>
    <s v="2.1 - REMUNERACIONES Y CONTRIBUCIONES"/>
    <s v="2.1.1 - REMUNERACIONES"/>
    <s v="N"/>
    <s v="00 - N/A"/>
    <s v="10 - FONDO GENERAL"/>
    <s v="(en blanco)"/>
    <s v="99 - MULTIPROVINCIAL"/>
    <n v="111456000"/>
    <n v="111456000"/>
    <n v="42852000"/>
  </r>
  <r>
    <s v="2023"/>
    <x v="0"/>
    <x v="0"/>
    <x v="0"/>
    <x v="0"/>
    <s v="2 - Poder Ejecutivo"/>
    <s v="0203 - MINISTERIO DE DEFENSA"/>
    <x v="1"/>
    <x v="3"/>
    <x v="25"/>
    <s v="2.1 - REMUNERACIONES Y CONTRIBUCIONES"/>
    <s v="2.1.2 - SOBRESUELDOS"/>
    <s v="N"/>
    <s v="00 - N/A"/>
    <s v="10 - FONDO GENERAL"/>
    <s v="(en blanco)"/>
    <s v="99 - MULTIPROVINCIAL"/>
    <n v="3000000"/>
    <n v="3000000"/>
    <n v="121835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804258"/>
  </r>
  <r>
    <s v="2023"/>
    <x v="0"/>
    <x v="0"/>
    <x v="0"/>
    <x v="0"/>
    <s v="2 - Poder Ejecutivo"/>
    <s v="0203 - MINISTERIO DE DEFENSA"/>
    <x v="1"/>
    <x v="3"/>
    <x v="25"/>
    <s v="2.2 - CONTRATACIÓN DE SERVICIOS"/>
    <s v="2.2.1 - SERVICIOS BÁSICOS"/>
    <s v="N"/>
    <s v="00 - N/A"/>
    <s v="10 - FONDO GENERAL"/>
    <s v="(en blanco)"/>
    <s v="99 - MULTIPROVINCIAL"/>
    <n v="5963885"/>
    <n v="5889260.0600000005"/>
    <n v="1685453.68"/>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40000"/>
  </r>
  <r>
    <s v="2023"/>
    <x v="0"/>
    <x v="0"/>
    <x v="0"/>
    <x v="0"/>
    <s v="2 - Poder Ejecutivo"/>
    <s v="0203 - MINISTERIO DE DEFENSA"/>
    <x v="1"/>
    <x v="3"/>
    <x v="25"/>
    <s v="2.2 - CONTRATACIÓN DE SERVICIOS"/>
    <s v="2.2.3 - VIÁTICOS"/>
    <s v="N"/>
    <s v="00 - N/A"/>
    <s v="10 - FONDO GENERAL"/>
    <s v="(en blanco)"/>
    <s v="99 - MULTIPROVINCIAL"/>
    <n v="4983892"/>
    <n v="4983892"/>
    <n v="20757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364436"/>
    <n v="4392757.7"/>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565881"/>
    <n v="211816.7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74959.5"/>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4250000"/>
  </r>
  <r>
    <s v="2023"/>
    <x v="0"/>
    <x v="0"/>
    <x v="0"/>
    <x v="0"/>
    <s v="2 - Poder Ejecutivo"/>
    <s v="0203 - MINISTERIO DE DEFENSA"/>
    <x v="1"/>
    <x v="3"/>
    <x v="25"/>
    <s v="2.3 - MATERIALES Y SUMINISTROS"/>
    <s v="2.3.9 - PRODUCTOS Y ÚTILES VARIOS"/>
    <s v="N"/>
    <s v="00 - N/A"/>
    <s v="10 - FONDO GENERAL"/>
    <s v="(en blanco)"/>
    <s v="99 - MULTIPROVINCIAL"/>
    <n v="890000"/>
    <n v="1968851"/>
    <n v="998613.48"/>
  </r>
  <r>
    <s v="2023"/>
    <x v="0"/>
    <x v="0"/>
    <x v="0"/>
    <x v="0"/>
    <s v="2 - Poder Ejecutivo"/>
    <s v="0203 - MINISTERIO DE DEFENSA"/>
    <x v="2"/>
    <x v="5"/>
    <x v="19"/>
    <s v="2.1 - REMUNERACIONES Y CONTRIBUCIONES"/>
    <s v="2.1.1 - REMUNERACIONES"/>
    <s v="N"/>
    <s v="00 - N/A"/>
    <s v="10 - FONDO GENERAL"/>
    <s v="(en blanco)"/>
    <s v="99 - MULTIPROVINCIAL"/>
    <n v="1725353985"/>
    <n v="1755839677.1599998"/>
    <n v="644286266.32999992"/>
  </r>
  <r>
    <s v="2023"/>
    <x v="0"/>
    <x v="0"/>
    <x v="0"/>
    <x v="0"/>
    <s v="2 - Poder Ejecutivo"/>
    <s v="0203 - MINISTERIO DE DEFENSA"/>
    <x v="2"/>
    <x v="5"/>
    <x v="19"/>
    <s v="2.1 - REMUNERACIONES Y CONTRIBUCIONES"/>
    <s v="2.1.2 - SOBRESUELDOS"/>
    <s v="N"/>
    <s v="00 - N/A"/>
    <s v="10 - FONDO GENERAL"/>
    <s v="(en blanco)"/>
    <s v="99 - MULTIPROVINCIAL"/>
    <n v="6337104"/>
    <n v="6337104"/>
    <n v="2556326.7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80000003"/>
    <n v="16020089.58"/>
  </r>
  <r>
    <s v="2023"/>
    <x v="0"/>
    <x v="0"/>
    <x v="0"/>
    <x v="0"/>
    <s v="2 - Poder Ejecutivo"/>
    <s v="0203 - MINISTERIO DE DEFENSA"/>
    <x v="2"/>
    <x v="5"/>
    <x v="19"/>
    <s v="2.2 - CONTRATACIÓN DE SERVICIOS"/>
    <s v="2.2.1 - SERVICIOS BÁSICOS"/>
    <s v="N"/>
    <s v="00 - N/A"/>
    <s v="10 - FONDO GENERAL"/>
    <s v="(en blanco)"/>
    <s v="99 - MULTIPROVINCIAL"/>
    <n v="32303795"/>
    <n v="32303795"/>
    <n v="12450678.509999996"/>
  </r>
  <r>
    <s v="2023"/>
    <x v="0"/>
    <x v="0"/>
    <x v="0"/>
    <x v="0"/>
    <s v="2 - Poder Ejecutivo"/>
    <s v="0203 - MINISTERIO DE DEFENSA"/>
    <x v="2"/>
    <x v="5"/>
    <x v="19"/>
    <s v="2.2 - CONTRATACIÓN DE SERVICIOS"/>
    <s v="2.2.2 - PUBLICIDAD, IMPRESIÓN Y ENCUADERNACIÓN"/>
    <s v="N"/>
    <s v="00 - N/A"/>
    <s v="10 - FONDO GENERAL"/>
    <s v="(en blanco)"/>
    <s v="99 - MULTIPROVINCIAL"/>
    <n v="0"/>
    <n v="164675"/>
    <n v="0"/>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273288"/>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905242.77"/>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466533"/>
    <n v="151330"/>
  </r>
  <r>
    <s v="2023"/>
    <x v="0"/>
    <x v="0"/>
    <x v="0"/>
    <x v="0"/>
    <s v="2 - Poder Ejecutivo"/>
    <s v="0203 - MINISTERIO DE DEFENSA"/>
    <x v="2"/>
    <x v="5"/>
    <x v="19"/>
    <s v="2.2 - CONTRATACIÓN DE SERVICIOS"/>
    <s v="2.2.9 - OTRAS CONTRATACIONES DE SERVICIOS"/>
    <s v="N"/>
    <s v="00 - N/A"/>
    <s v="10 - FONDO GENERAL"/>
    <s v="(en blanco)"/>
    <s v="99 - MULTIPROVINCIAL"/>
    <n v="0"/>
    <n v="1860599"/>
    <n v="0"/>
  </r>
  <r>
    <s v="2023"/>
    <x v="0"/>
    <x v="0"/>
    <x v="0"/>
    <x v="0"/>
    <s v="2 - Poder Ejecutivo"/>
    <s v="0203 - MINISTERIO DE DEFENSA"/>
    <x v="2"/>
    <x v="5"/>
    <x v="19"/>
    <s v="2.3 - MATERIALES Y SUMINISTROS"/>
    <s v="2.3.1 - ALIMENTOS Y PRODUCTOS AGROFORESTALES"/>
    <s v="N"/>
    <s v="00 - N/A"/>
    <s v="10 - FONDO GENERAL"/>
    <s v="(en blanco)"/>
    <s v="99 - MULTIPROVINCIAL"/>
    <n v="42409200"/>
    <n v="43096520"/>
    <n v="20337096"/>
  </r>
  <r>
    <s v="2023"/>
    <x v="0"/>
    <x v="0"/>
    <x v="0"/>
    <x v="0"/>
    <s v="2 - Poder Ejecutivo"/>
    <s v="0203 - MINISTERIO DE DEFENSA"/>
    <x v="2"/>
    <x v="5"/>
    <x v="19"/>
    <s v="2.3 - MATERIALES Y SUMINISTROS"/>
    <s v="2.3.2 - TEXTILES Y VESTUARIOS"/>
    <s v="N"/>
    <s v="00 - N/A"/>
    <s v="10 - FONDO GENERAL"/>
    <s v="(en blanco)"/>
    <s v="99 - MULTIPROVINCIAL"/>
    <n v="2162857"/>
    <n v="2629273"/>
    <n v="0"/>
  </r>
  <r>
    <s v="2023"/>
    <x v="0"/>
    <x v="0"/>
    <x v="0"/>
    <x v="0"/>
    <s v="2 - Poder Ejecutivo"/>
    <s v="0203 - MINISTERIO DE DEFENSA"/>
    <x v="2"/>
    <x v="5"/>
    <x v="19"/>
    <s v="2.3 - MATERIALES Y SUMINISTROS"/>
    <s v="2.3.3 - PAPEL, CARTÓN E IMPRESOS"/>
    <s v="N"/>
    <s v="00 - N/A"/>
    <s v="10 - FONDO GENERAL"/>
    <s v="(en blanco)"/>
    <s v="99 - MULTIPROVINCIAL"/>
    <n v="4700000"/>
    <n v="4242907"/>
    <n v="1350921.8199999998"/>
  </r>
  <r>
    <s v="2023"/>
    <x v="0"/>
    <x v="0"/>
    <x v="0"/>
    <x v="0"/>
    <s v="2 - Poder Ejecutivo"/>
    <s v="0203 - MINISTERIO DE DEFENSA"/>
    <x v="2"/>
    <x v="5"/>
    <x v="19"/>
    <s v="2.3 - MATERIALES Y SUMINISTROS"/>
    <s v="2.3.4 - PRODUCTOS FARMACÉUTICOS"/>
    <s v="N"/>
    <s v="00 - N/A"/>
    <s v="10 - FONDO GENERAL"/>
    <s v="(en blanco)"/>
    <s v="99 - MULTIPROVINCIAL"/>
    <n v="93814795"/>
    <n v="94400080"/>
    <n v="24544125.789999999"/>
  </r>
  <r>
    <s v="2023"/>
    <x v="0"/>
    <x v="0"/>
    <x v="0"/>
    <x v="0"/>
    <s v="2 - Poder Ejecutivo"/>
    <s v="0203 - MINISTERIO DE DEFENSA"/>
    <x v="2"/>
    <x v="5"/>
    <x v="19"/>
    <s v="2.3 - MATERIALES Y SUMINISTROS"/>
    <s v="2.3.5 - CUERO, CAUCHO Y PLÁSTICO"/>
    <s v="N"/>
    <s v="00 - N/A"/>
    <s v="10 - FONDO GENERAL"/>
    <s v="(en blanco)"/>
    <s v="99 - MULTIPROVINCIAL"/>
    <n v="900000"/>
    <n v="460221"/>
    <n v="354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23117.850000000002"/>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24667481.530000001"/>
  </r>
  <r>
    <s v="2023"/>
    <x v="0"/>
    <x v="0"/>
    <x v="0"/>
    <x v="0"/>
    <s v="2 - Poder Ejecutivo"/>
    <s v="0203 - MINISTERIO DE DEFENSA"/>
    <x v="2"/>
    <x v="5"/>
    <x v="19"/>
    <s v="2.3 - MATERIALES Y SUMINISTROS"/>
    <s v="2.3.9 - PRODUCTOS Y ÚTILES VARIOS"/>
    <s v="N"/>
    <s v="00 - N/A"/>
    <s v="10 - FONDO GENERAL"/>
    <s v="(en blanco)"/>
    <s v="99 - MULTIPROVINCIAL"/>
    <n v="112424665"/>
    <n v="101103148"/>
    <n v="21567051.470000003"/>
  </r>
  <r>
    <s v="2023"/>
    <x v="0"/>
    <x v="0"/>
    <x v="0"/>
    <x v="0"/>
    <s v="2 - Poder Ejecutivo"/>
    <s v="0203 - MINISTERIO DE DEFENSA"/>
    <x v="2"/>
    <x v="6"/>
    <x v="26"/>
    <s v="2.1 - REMUNERACIONES Y CONTRIBUCIONES"/>
    <s v="2.1.1 - REMUNERACIONES"/>
    <s v="N"/>
    <s v="00 - N/A"/>
    <s v="10 - FONDO GENERAL"/>
    <s v="(en blanco)"/>
    <s v="01 - DISTRITO NACIONAL"/>
    <n v="14177314"/>
    <n v="14177314"/>
    <n v="5450528"/>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2849.5"/>
  </r>
  <r>
    <s v="2023"/>
    <x v="0"/>
    <x v="0"/>
    <x v="0"/>
    <x v="0"/>
    <s v="2 - Poder Ejecutivo"/>
    <s v="0203 - MINISTERIO DE DEFENSA"/>
    <x v="2"/>
    <x v="6"/>
    <x v="26"/>
    <s v="2.2 - CONTRATACIÓN DE SERVICIOS"/>
    <s v="2.2.1 - SERVICIOS BÁSICOS"/>
    <s v="N"/>
    <s v="00 - N/A"/>
    <s v="10 - FONDO GENERAL"/>
    <s v="(en blanco)"/>
    <s v="01 - DISTRITO NACIONAL"/>
    <n v="324000"/>
    <n v="324000"/>
    <n v="68990.27"/>
  </r>
  <r>
    <s v="2023"/>
    <x v="0"/>
    <x v="0"/>
    <x v="0"/>
    <x v="0"/>
    <s v="2 - Poder Ejecutivo"/>
    <s v="0203 - MINISTERIO DE DEFENSA"/>
    <x v="2"/>
    <x v="6"/>
    <x v="26"/>
    <s v="2.3 - MATERIALES Y SUMINISTROS"/>
    <s v="2.3.1 - ALIMENTOS Y PRODUCTOS AGROFORESTALES"/>
    <s v="N"/>
    <s v="00 - N/A"/>
    <s v="10 - FONDO GENERAL"/>
    <s v="(en blanco)"/>
    <s v="01 - DISTRITO NACIONAL"/>
    <n v="2625720"/>
    <n v="2625720"/>
    <n v="1093925.8799999999"/>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1070100"/>
  </r>
  <r>
    <s v="2023"/>
    <x v="0"/>
    <x v="0"/>
    <x v="0"/>
    <x v="0"/>
    <s v="2 - Poder Ejecutivo"/>
    <s v="0203 - MINISTERIO DE DEFENSA"/>
    <x v="2"/>
    <x v="9"/>
    <x v="20"/>
    <s v="2.1 - REMUNERACIONES Y CONTRIBUCIONES"/>
    <s v="2.1.1 - REMUNERACIONES"/>
    <s v="N"/>
    <s v="00 - N/A"/>
    <s v="10 - FONDO GENERAL"/>
    <s v="(en blanco)"/>
    <s v="99 - MULTIPROVINCIAL"/>
    <n v="86045893"/>
    <n v="85773426"/>
    <n v="28884187.650000002"/>
  </r>
  <r>
    <s v="2023"/>
    <x v="0"/>
    <x v="0"/>
    <x v="0"/>
    <x v="0"/>
    <s v="2 - Poder Ejecutivo"/>
    <s v="0203 - MINISTERIO DE DEFENSA"/>
    <x v="2"/>
    <x v="9"/>
    <x v="20"/>
    <s v="2.1 - REMUNERACIONES Y CONTRIBUCIONES"/>
    <s v="2.1.2 - SOBRESUELDOS"/>
    <s v="N"/>
    <s v="00 - N/A"/>
    <s v="10 - FONDO GENERAL"/>
    <s v="(en blanco)"/>
    <s v="99 - MULTIPROVINCIAL"/>
    <n v="960000"/>
    <n v="960000"/>
    <n v="400000"/>
  </r>
  <r>
    <s v="2023"/>
    <x v="0"/>
    <x v="0"/>
    <x v="0"/>
    <x v="0"/>
    <s v="2 - Poder Ejecutivo"/>
    <s v="0203 - MINISTERIO DE DEFENSA"/>
    <x v="2"/>
    <x v="9"/>
    <x v="20"/>
    <s v="2.1 - REMUNERACIONES Y CONTRIBUCIONES"/>
    <s v="2.1.4 - GRATIFICACIONES Y BONIFICACIONES"/>
    <s v="N"/>
    <s v="00 - N/A"/>
    <s v="10 - FONDO GENERAL"/>
    <s v="(en blanco)"/>
    <s v="99 - MULTIPROVINCIAL"/>
    <n v="0"/>
    <n v="360000"/>
    <n v="10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87809.3"/>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670424.21000000008"/>
  </r>
  <r>
    <s v="2023"/>
    <x v="0"/>
    <x v="0"/>
    <x v="0"/>
    <x v="0"/>
    <s v="2 - Poder Ejecutivo"/>
    <s v="0203 - MINISTERIO DE DEFENSA"/>
    <x v="2"/>
    <x v="9"/>
    <x v="20"/>
    <s v="2.2 - CONTRATACIÓN DE SERVICIOS"/>
    <s v="2.2.1 - SERVICIOS BÁSICOS"/>
    <s v="N"/>
    <s v="00 - N/A"/>
    <s v="10 - FONDO GENERAL"/>
    <s v="(en blanco)"/>
    <s v="99 - MULTIPROVINCIAL"/>
    <n v="740000"/>
    <n v="884000"/>
    <n v="254955.2799999999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35459.83"/>
  </r>
  <r>
    <s v="2023"/>
    <x v="0"/>
    <x v="0"/>
    <x v="0"/>
    <x v="0"/>
    <s v="2 - Poder Ejecutivo"/>
    <s v="0203 - MINISTERIO DE DEFENSA"/>
    <x v="2"/>
    <x v="9"/>
    <x v="20"/>
    <s v="2.2 - CONTRATACIÓN DE SERVICIOS"/>
    <s v="2.2.3 - VIÁTICOS"/>
    <s v="N"/>
    <s v="00 - N/A"/>
    <s v="10 - FONDO GENERAL"/>
    <s v="(en blanco)"/>
    <s v="32 - SANTO DOMINGO"/>
    <n v="200000"/>
    <n v="350000"/>
    <n v="0"/>
  </r>
  <r>
    <s v="2023"/>
    <x v="0"/>
    <x v="0"/>
    <x v="0"/>
    <x v="0"/>
    <s v="2 - Poder Ejecutivo"/>
    <s v="0203 - MINISTERIO DE DEFENSA"/>
    <x v="2"/>
    <x v="9"/>
    <x v="20"/>
    <s v="2.2 - CONTRATACIÓN DE SERVICIOS"/>
    <s v="2.2.3 - VIÁTICOS"/>
    <s v="N"/>
    <s v="00 - N/A"/>
    <s v="10 - FONDO GENERAL"/>
    <s v="(en blanco)"/>
    <s v="99 - MULTIPROVINCIAL"/>
    <n v="1255000"/>
    <n v="1255000"/>
    <n v="1153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101952"/>
  </r>
  <r>
    <s v="2023"/>
    <x v="0"/>
    <x v="0"/>
    <x v="0"/>
    <x v="0"/>
    <s v="2 - Poder Ejecutivo"/>
    <s v="0203 - MINISTERIO DE DEFENSA"/>
    <x v="2"/>
    <x v="9"/>
    <x v="20"/>
    <s v="2.2 - CONTRATACIÓN DE SERVICIOS"/>
    <s v="2.2.5 - ALQUILERES Y RENTAS"/>
    <s v="N"/>
    <s v="00 - N/A"/>
    <s v="10 - FONDO GENERAL"/>
    <s v="(en blanco)"/>
    <s v="99 - MULTIPROVINCIAL"/>
    <n v="2716000"/>
    <n v="3120360"/>
    <n v="773217.24000000011"/>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114999"/>
    <n v="1380456.8199999998"/>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1777113.410000000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40001"/>
    <n v="1400684.9999999998"/>
  </r>
  <r>
    <s v="2023"/>
    <x v="0"/>
    <x v="0"/>
    <x v="0"/>
    <x v="0"/>
    <s v="2 - Poder Ejecutivo"/>
    <s v="0203 - MINISTERIO DE DEFENSA"/>
    <x v="2"/>
    <x v="9"/>
    <x v="20"/>
    <s v="2.3 - MATERIALES Y SUMINISTROS"/>
    <s v="2.3.1 - ALIMENTOS Y PRODUCTOS AGROFORESTALES"/>
    <s v="N"/>
    <s v="00 - N/A"/>
    <s v="10 - FONDO GENERAL"/>
    <s v="(en blanco)"/>
    <s v="32 - SANTO DOMINGO"/>
    <n v="7140000"/>
    <n v="6440000"/>
    <n v="2249174.88"/>
  </r>
  <r>
    <s v="2023"/>
    <x v="0"/>
    <x v="0"/>
    <x v="0"/>
    <x v="0"/>
    <s v="2 - Poder Ejecutivo"/>
    <s v="0203 - MINISTERIO DE DEFENSA"/>
    <x v="2"/>
    <x v="9"/>
    <x v="20"/>
    <s v="2.3 - MATERIALES Y SUMINISTROS"/>
    <s v="2.3.1 - ALIMENTOS Y PRODUCTOS AGROFORESTALES"/>
    <s v="N"/>
    <s v="00 - N/A"/>
    <s v="10 - FONDO GENERAL"/>
    <s v="(en blanco)"/>
    <s v="99 - MULTIPROVINCIAL"/>
    <n v="11570000"/>
    <n v="11570000"/>
    <n v="4478283.16"/>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11270010.4"/>
    <n v="724148.3"/>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538340"/>
  </r>
  <r>
    <s v="2023"/>
    <x v="0"/>
    <x v="0"/>
    <x v="0"/>
    <x v="0"/>
    <s v="2 - Poder Ejecutivo"/>
    <s v="0203 - MINISTERIO DE DEFENSA"/>
    <x v="2"/>
    <x v="9"/>
    <x v="20"/>
    <s v="2.3 - MATERIALES Y SUMINISTROS"/>
    <s v="2.3.5 - CUERO, CAUCHO Y PLÁSTICO"/>
    <s v="N"/>
    <s v="00 - N/A"/>
    <s v="10 - FONDO GENERAL"/>
    <s v="(en blanco)"/>
    <s v="32 - SANTO DOMINGO"/>
    <n v="150000"/>
    <n v="150000"/>
    <n v="19080.600000000002"/>
  </r>
  <r>
    <s v="2023"/>
    <x v="0"/>
    <x v="0"/>
    <x v="0"/>
    <x v="0"/>
    <s v="2 - Poder Ejecutivo"/>
    <s v="0203 - MINISTERIO DE DEFENSA"/>
    <x v="2"/>
    <x v="9"/>
    <x v="20"/>
    <s v="2.3 - MATERIALES Y SUMINISTROS"/>
    <s v="2.3.5 - CUERO, CAUCHO Y PLÁSTICO"/>
    <s v="N"/>
    <s v="00 - N/A"/>
    <s v="10 - FONDO GENERAL"/>
    <s v="(en blanco)"/>
    <s v="99 - MULTIPROVINCIAL"/>
    <n v="290000"/>
    <n v="290000"/>
    <n v="73460.320000000007"/>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58716.800000000003"/>
  </r>
  <r>
    <s v="2023"/>
    <x v="0"/>
    <x v="0"/>
    <x v="0"/>
    <x v="0"/>
    <s v="2 - Poder Ejecutivo"/>
    <s v="0203 - MINISTERIO DE DEFENSA"/>
    <x v="2"/>
    <x v="9"/>
    <x v="20"/>
    <s v="2.3 - MATERIALES Y SUMINISTROS"/>
    <s v="2.3.6 - PRODUCTOS DE MINERALES, METÁLICOS Y NO METÁLICOS"/>
    <s v="N"/>
    <s v="00 - N/A"/>
    <s v="10 - FONDO GENERAL"/>
    <s v="(en blanco)"/>
    <s v="99 - MULTIPROVINCIAL"/>
    <n v="560000"/>
    <n v="668642.6"/>
    <n v="110302.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820422.5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4677152.3099999996"/>
  </r>
  <r>
    <s v="2023"/>
    <x v="0"/>
    <x v="0"/>
    <x v="0"/>
    <x v="0"/>
    <s v="2 - Poder Ejecutivo"/>
    <s v="0203 - MINISTERIO DE DEFENSA"/>
    <x v="2"/>
    <x v="9"/>
    <x v="20"/>
    <s v="2.3 - MATERIALES Y SUMINISTROS"/>
    <s v="2.3.9 - PRODUCTOS Y ÚTILES VARIOS"/>
    <s v="N"/>
    <s v="00 - N/A"/>
    <s v="10 - FONDO GENERAL"/>
    <s v="(en blanco)"/>
    <s v="32 - SANTO DOMINGO"/>
    <n v="655000"/>
    <n v="655000"/>
    <n v="246121.59"/>
  </r>
  <r>
    <s v="2023"/>
    <x v="0"/>
    <x v="0"/>
    <x v="0"/>
    <x v="0"/>
    <s v="2 - Poder Ejecutivo"/>
    <s v="0203 - MINISTERIO DE DEFENSA"/>
    <x v="2"/>
    <x v="9"/>
    <x v="20"/>
    <s v="2.3 - MATERIALES Y SUMINISTROS"/>
    <s v="2.3.9 - PRODUCTOS Y ÚTILES VARIOS"/>
    <s v="N"/>
    <s v="00 - N/A"/>
    <s v="10 - FONDO GENERAL"/>
    <s v="(en blanco)"/>
    <s v="99 - MULTIPROVINCIAL"/>
    <n v="2319000"/>
    <n v="2749990"/>
    <n v="1002829.6000000001"/>
  </r>
  <r>
    <s v="2023"/>
    <x v="0"/>
    <x v="0"/>
    <x v="0"/>
    <x v="0"/>
    <s v="2 - Poder Ejecutivo"/>
    <s v="0203 - MINISTERIO DE DEFENSA"/>
    <x v="2"/>
    <x v="9"/>
    <x v="27"/>
    <s v="2.1 - REMUNERACIONES Y CONTRIBUCIONES"/>
    <s v="2.1.1 - REMUNERACIONES"/>
    <s v="N"/>
    <s v="00 - N/A"/>
    <s v="10 - FONDO GENERAL"/>
    <s v="(en blanco)"/>
    <s v="99 - MULTIPROVINCIAL"/>
    <n v="381193302"/>
    <n v="385958212"/>
    <n v="147693970.76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7312225.8499999996"/>
  </r>
  <r>
    <s v="2023"/>
    <x v="0"/>
    <x v="0"/>
    <x v="0"/>
    <x v="0"/>
    <s v="2 - Poder Ejecutivo"/>
    <s v="0203 - MINISTERIO DE DEFENSA"/>
    <x v="2"/>
    <x v="9"/>
    <x v="27"/>
    <s v="2.2 - CONTRATACIÓN DE SERVICIOS"/>
    <s v="2.2.1 - SERVICIOS BÁSICOS"/>
    <s v="N"/>
    <s v="00 - N/A"/>
    <s v="10 - FONDO GENERAL"/>
    <s v="(en blanco)"/>
    <s v="99 - MULTIPROVINCIAL"/>
    <n v="27000000"/>
    <n v="27000000"/>
    <n v="9867276.9499999993"/>
  </r>
  <r>
    <s v="2023"/>
    <x v="0"/>
    <x v="0"/>
    <x v="0"/>
    <x v="0"/>
    <s v="2 - Poder Ejecutivo"/>
    <s v="0203 - MINISTERIO DE DEFENSA"/>
    <x v="2"/>
    <x v="9"/>
    <x v="27"/>
    <s v="2.2 - CONTRATACIÓN DE SERVICIOS"/>
    <s v="2.2.2 - PUBLICIDAD, IMPRESIÓN Y ENCUADERNACIÓN"/>
    <s v="N"/>
    <s v="00 - N/A"/>
    <s v="10 - FONDO GENERAL"/>
    <s v="(en blanco)"/>
    <s v="99 - MULTIPROVINCIAL"/>
    <n v="1300000"/>
    <n v="547000"/>
    <n v="133369.5"/>
  </r>
  <r>
    <s v="2023"/>
    <x v="0"/>
    <x v="0"/>
    <x v="0"/>
    <x v="0"/>
    <s v="2 - Poder Ejecutivo"/>
    <s v="0203 - MINISTERIO DE DEFENSA"/>
    <x v="2"/>
    <x v="9"/>
    <x v="27"/>
    <s v="2.2 - CONTRATACIÓN DE SERVICIOS"/>
    <s v="2.2.3 - VIÁTICOS"/>
    <s v="N"/>
    <s v="00 - N/A"/>
    <s v="10 - FONDO GENERAL"/>
    <s v="(en blanco)"/>
    <s v="99 - MULTIPROVINCIAL"/>
    <n v="1260000"/>
    <n v="1260000"/>
    <n v="418050"/>
  </r>
  <r>
    <s v="2023"/>
    <x v="0"/>
    <x v="0"/>
    <x v="0"/>
    <x v="0"/>
    <s v="2 - Poder Ejecutivo"/>
    <s v="0203 - MINISTERIO DE DEFENSA"/>
    <x v="2"/>
    <x v="9"/>
    <x v="27"/>
    <s v="2.2 - CONTRATACIÓN DE SERVICIOS"/>
    <s v="2.2.5 - ALQUILERES Y RENTAS"/>
    <s v="N"/>
    <s v="00 - N/A"/>
    <s v="10 - FONDO GENERAL"/>
    <s v="(en blanco)"/>
    <s v="99 - MULTIPROVINCIAL"/>
    <n v="3912000"/>
    <n v="2575600"/>
    <n v="1142825.8400000001"/>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936400"/>
    <n v="498992.99"/>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034478.48"/>
    <n v="449549.29000000004"/>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34575447.060000002"/>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25555.54"/>
  </r>
  <r>
    <s v="2023"/>
    <x v="0"/>
    <x v="0"/>
    <x v="0"/>
    <x v="0"/>
    <s v="2 - Poder Ejecutivo"/>
    <s v="0203 - MINISTERIO DE DEFENSA"/>
    <x v="2"/>
    <x v="9"/>
    <x v="27"/>
    <s v="2.3 - MATERIALES Y SUMINISTROS"/>
    <s v="2.3.2 - TEXTILES Y VESTUARIOS"/>
    <s v="N"/>
    <s v="00 - N/A"/>
    <s v="10 - FONDO GENERAL"/>
    <s v="(en blanco)"/>
    <s v="99 - MULTIPROVINCIAL"/>
    <n v="7700000"/>
    <n v="9975418"/>
    <n v="5895084.0999999996"/>
  </r>
  <r>
    <s v="2023"/>
    <x v="0"/>
    <x v="0"/>
    <x v="0"/>
    <x v="0"/>
    <s v="2 - Poder Ejecutivo"/>
    <s v="0203 - MINISTERIO DE DEFENSA"/>
    <x v="2"/>
    <x v="9"/>
    <x v="27"/>
    <s v="2.3 - MATERIALES Y SUMINISTROS"/>
    <s v="2.3.2 - TEXTILES Y VESTUARIOS"/>
    <s v="N"/>
    <s v="00 - N/A"/>
    <s v="20 - FONDOS CON DESTINO ESPECÍFICO"/>
    <s v="(en blanco)"/>
    <s v="99 - MULTIPROVINCIAL"/>
    <n v="400000"/>
    <n v="389011"/>
    <n v="145376"/>
  </r>
  <r>
    <s v="2023"/>
    <x v="0"/>
    <x v="0"/>
    <x v="0"/>
    <x v="0"/>
    <s v="2 - Poder Ejecutivo"/>
    <s v="0203 - MINISTERIO DE DEFENSA"/>
    <x v="2"/>
    <x v="9"/>
    <x v="27"/>
    <s v="2.3 - MATERIALES Y SUMINISTROS"/>
    <s v="2.3.3 - PAPEL, CARTÓN E IMPRESOS"/>
    <s v="N"/>
    <s v="00 - N/A"/>
    <s v="10 - FONDO GENERAL"/>
    <s v="(en blanco)"/>
    <s v="99 - MULTIPROVINCIAL"/>
    <n v="3375947"/>
    <n v="1614925.52"/>
    <n v="595097.59999999998"/>
  </r>
  <r>
    <s v="2023"/>
    <x v="0"/>
    <x v="0"/>
    <x v="0"/>
    <x v="0"/>
    <s v="2 - Poder Ejecutivo"/>
    <s v="0203 - MINISTERIO DE DEFENSA"/>
    <x v="2"/>
    <x v="9"/>
    <x v="27"/>
    <s v="2.3 - MATERIALES Y SUMINISTROS"/>
    <s v="2.3.3 - PAPEL, CARTÓN E IMPRESOS"/>
    <s v="N"/>
    <s v="00 - N/A"/>
    <s v="20 - FONDOS CON DESTINO ESPECÍFICO"/>
    <s v="(en blanco)"/>
    <s v="99 - MULTIPROVINCIAL"/>
    <n v="300000"/>
    <n v="226270"/>
    <n v="2242"/>
  </r>
  <r>
    <s v="2023"/>
    <x v="0"/>
    <x v="0"/>
    <x v="0"/>
    <x v="0"/>
    <s v="2 - Poder Ejecutivo"/>
    <s v="0203 - MINISTERIO DE DEFENSA"/>
    <x v="2"/>
    <x v="9"/>
    <x v="27"/>
    <s v="2.3 - MATERIALES Y SUMINISTROS"/>
    <s v="2.3.4 - PRODUCTOS FARMACÉUTICOS"/>
    <s v="N"/>
    <s v="00 - N/A"/>
    <s v="10 - FONDO GENERAL"/>
    <s v="(en blanco)"/>
    <s v="99 - MULTIPROVINCIAL"/>
    <n v="11116000"/>
    <n v="11140337.5"/>
    <n v="2639000.86"/>
  </r>
  <r>
    <s v="2023"/>
    <x v="0"/>
    <x v="0"/>
    <x v="0"/>
    <x v="0"/>
    <s v="2 - Poder Ejecutivo"/>
    <s v="0203 - MINISTERIO DE DEFENSA"/>
    <x v="2"/>
    <x v="9"/>
    <x v="27"/>
    <s v="2.3 - MATERIALES Y SUMINISTROS"/>
    <s v="2.3.5 - CUERO, CAUCHO Y PLÁSTICO"/>
    <s v="N"/>
    <s v="00 - N/A"/>
    <s v="10 - FONDO GENERAL"/>
    <s v="(en blanco)"/>
    <s v="99 - MULTIPROVINCIAL"/>
    <n v="2200000"/>
    <n v="658248"/>
    <n v="2195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282417"/>
    <n v="1960377.8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193702.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5038700.84"/>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396129.73"/>
  </r>
  <r>
    <s v="2023"/>
    <x v="0"/>
    <x v="0"/>
    <x v="0"/>
    <x v="0"/>
    <s v="2 - Poder Ejecutivo"/>
    <s v="0203 - MINISTERIO DE DEFENSA"/>
    <x v="2"/>
    <x v="9"/>
    <x v="27"/>
    <s v="2.3 - MATERIALES Y SUMINISTROS"/>
    <s v="2.3.9 - PRODUCTOS Y ÚTILES VARIOS"/>
    <s v="N"/>
    <s v="00 - N/A"/>
    <s v="10 - FONDO GENERAL"/>
    <s v="(en blanco)"/>
    <s v="99 - MULTIPROVINCIAL"/>
    <n v="9925271"/>
    <n v="10280422"/>
    <n v="6144543.0099999998"/>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136176.72"/>
  </r>
  <r>
    <s v="2023"/>
    <x v="0"/>
    <x v="0"/>
    <x v="0"/>
    <x v="0"/>
    <s v="2 - Poder Ejecutivo"/>
    <s v="0203 - MINISTERIO DE DEFENSA"/>
    <x v="2"/>
    <x v="9"/>
    <x v="28"/>
    <s v="2.1 - REMUNERACIONES Y CONTRIBUCIONES"/>
    <s v="2.1.1 - REMUNERACIONES"/>
    <s v="N"/>
    <s v="00 - N/A"/>
    <s v="10 - FONDO GENERAL"/>
    <s v="(en blanco)"/>
    <s v="32 - SANTO DOMINGO"/>
    <n v="36349000"/>
    <n v="37909000"/>
    <n v="14546200.920000002"/>
  </r>
  <r>
    <s v="2023"/>
    <x v="0"/>
    <x v="0"/>
    <x v="0"/>
    <x v="0"/>
    <s v="2 - Poder Ejecutivo"/>
    <s v="0203 - MINISTERIO DE DEFENSA"/>
    <x v="2"/>
    <x v="9"/>
    <x v="28"/>
    <s v="2.1 - REMUNERACIONES Y CONTRIBUCIONES"/>
    <s v="2.1.1 - REMUNERACIONES"/>
    <s v="N"/>
    <s v="00 - N/A"/>
    <s v="10 - FONDO GENERAL"/>
    <s v="(en blanco)"/>
    <s v="99 - MULTIPROVINCIAL"/>
    <n v="315615436"/>
    <n v="318949422.94"/>
    <n v="142425799.48000002"/>
  </r>
  <r>
    <s v="2023"/>
    <x v="0"/>
    <x v="0"/>
    <x v="0"/>
    <x v="0"/>
    <s v="2 - Poder Ejecutivo"/>
    <s v="0203 - MINISTERIO DE DEFENSA"/>
    <x v="2"/>
    <x v="9"/>
    <x v="28"/>
    <s v="2.1 - REMUNERACIONES Y CONTRIBUCIONES"/>
    <s v="2.1.2 - SOBRESUELDOS"/>
    <s v="N"/>
    <s v="00 - N/A"/>
    <s v="10 - FONDO GENERAL"/>
    <s v="(en blanco)"/>
    <s v="99 - MULTIPROVINCIAL"/>
    <n v="12140715"/>
    <n v="16140715"/>
    <n v="6317025.529999999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455866.60000000003"/>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2947376.7299999991"/>
  </r>
  <r>
    <s v="2023"/>
    <x v="0"/>
    <x v="0"/>
    <x v="0"/>
    <x v="0"/>
    <s v="2 - Poder Ejecutivo"/>
    <s v="0203 - MINISTERIO DE DEFENSA"/>
    <x v="2"/>
    <x v="9"/>
    <x v="28"/>
    <s v="2.2 - CONTRATACIÓN DE SERVICIOS"/>
    <s v="2.2.1 - SERVICIOS BÁSICOS"/>
    <s v="N"/>
    <s v="00 - N/A"/>
    <s v="10 - FONDO GENERAL"/>
    <s v="(en blanco)"/>
    <s v="32 - SANTO DOMINGO"/>
    <n v="1446000"/>
    <n v="1446000"/>
    <n v="25829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641550"/>
  </r>
  <r>
    <s v="2023"/>
    <x v="0"/>
    <x v="0"/>
    <x v="0"/>
    <x v="0"/>
    <s v="2 - Poder Ejecutivo"/>
    <s v="0203 - MINISTERIO DE DEFENSA"/>
    <x v="2"/>
    <x v="9"/>
    <x v="28"/>
    <s v="2.2 - CONTRATACIÓN DE SERVICIOS"/>
    <s v="2.2.5 - ALQUILERES Y RENTAS"/>
    <s v="N"/>
    <s v="00 - N/A"/>
    <s v="10 - FONDO GENERAL"/>
    <s v="(en blanco)"/>
    <s v="32 - SANTO DOMINGO"/>
    <n v="360000"/>
    <n v="360000"/>
    <n v="147991.66000000003"/>
  </r>
  <r>
    <s v="2023"/>
    <x v="0"/>
    <x v="0"/>
    <x v="0"/>
    <x v="0"/>
    <s v="2 - Poder Ejecutivo"/>
    <s v="0203 - MINISTERIO DE DEFENSA"/>
    <x v="2"/>
    <x v="9"/>
    <x v="28"/>
    <s v="2.2 - CONTRATACIÓN DE SERVICIOS"/>
    <s v="2.2.5 - ALQUILERES Y RENTAS"/>
    <s v="N"/>
    <s v="00 - N/A"/>
    <s v="10 - FONDO GENERAL"/>
    <s v="(en blanco)"/>
    <s v="99 - MULTIPROVINCIAL"/>
    <n v="326657"/>
    <n v="326657"/>
    <n v="107119.97"/>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820462"/>
    <n v="68875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58024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20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963000"/>
  </r>
  <r>
    <s v="2023"/>
    <x v="0"/>
    <x v="0"/>
    <x v="0"/>
    <x v="0"/>
    <s v="2 - Poder Ejecutivo"/>
    <s v="0203 - MINISTERIO DE DEFENSA"/>
    <x v="2"/>
    <x v="9"/>
    <x v="28"/>
    <s v="2.3 - MATERIALES Y SUMINISTROS"/>
    <s v="2.3.1 - ALIMENTOS Y PRODUCTOS AGROFORESTALES"/>
    <s v="N"/>
    <s v="00 - N/A"/>
    <s v="10 - FONDO GENERAL"/>
    <s v="(en blanco)"/>
    <s v="99 - MULTIPROVINCIAL"/>
    <n v="1330000"/>
    <n v="1461699"/>
    <n v="65725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782428"/>
    <n v="558664.23"/>
  </r>
  <r>
    <s v="2023"/>
    <x v="0"/>
    <x v="0"/>
    <x v="0"/>
    <x v="0"/>
    <s v="2 - Poder Ejecutivo"/>
    <s v="0203 - MINISTERIO DE DEFENSA"/>
    <x v="2"/>
    <x v="9"/>
    <x v="28"/>
    <s v="2.3 - MATERIALES Y SUMINISTROS"/>
    <s v="2.3.3 - PAPEL, CARTÓN E IMPRESOS"/>
    <s v="N"/>
    <s v="00 - N/A"/>
    <s v="10 - FONDO GENERAL"/>
    <s v="(en blanco)"/>
    <s v="32 - SANTO DOMINGO"/>
    <n v="4297244"/>
    <n v="1207550"/>
    <n v="17523"/>
  </r>
  <r>
    <s v="2023"/>
    <x v="0"/>
    <x v="0"/>
    <x v="0"/>
    <x v="0"/>
    <s v="2 - Poder Ejecutivo"/>
    <s v="0203 - MINISTERIO DE DEFENSA"/>
    <x v="2"/>
    <x v="9"/>
    <x v="28"/>
    <s v="2.3 - MATERIALES Y SUMINISTROS"/>
    <s v="2.3.3 - PAPEL, CARTÓN E IMPRESOS"/>
    <s v="N"/>
    <s v="00 - N/A"/>
    <s v="10 - FONDO GENERAL"/>
    <s v="(en blanco)"/>
    <s v="99 - MULTIPROVINCIAL"/>
    <n v="3632746"/>
    <n v="1711861.56"/>
    <n v="1061308.52"/>
  </r>
  <r>
    <s v="2023"/>
    <x v="0"/>
    <x v="0"/>
    <x v="0"/>
    <x v="0"/>
    <s v="2 - Poder Ejecutivo"/>
    <s v="0203 - MINISTERIO DE DEFENSA"/>
    <x v="2"/>
    <x v="9"/>
    <x v="28"/>
    <s v="2.3 - MATERIALES Y SUMINISTROS"/>
    <s v="2.3.4 - PRODUCTOS FARMACÉUTICOS"/>
    <s v="N"/>
    <s v="00 - N/A"/>
    <s v="10 - FONDO GENERAL"/>
    <s v="(en blanco)"/>
    <s v="32 - SANTO DOMINGO"/>
    <n v="1200000"/>
    <n v="1200000"/>
    <n v="490632"/>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127891.81000000001"/>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2507391.2999999998"/>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3598661.0700000003"/>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2600186.440000001"/>
    <n v="1024194.1900000001"/>
  </r>
  <r>
    <s v="2023"/>
    <x v="0"/>
    <x v="0"/>
    <x v="0"/>
    <x v="0"/>
    <s v="2 - Poder Ejecutivo"/>
    <s v="0203 - MINISTERIO DE DEFENSA"/>
    <x v="2"/>
    <x v="7"/>
    <x v="14"/>
    <s v="2.1 - REMUNERACIONES Y CONTRIBUCIONES"/>
    <s v="2.1.1 - REMUNERACIONES"/>
    <s v="N"/>
    <s v="00 - N/A"/>
    <s v="10 - FONDO GENERAL"/>
    <s v="(en blanco)"/>
    <s v="99 - MULTIPROVINCIAL"/>
    <n v="98800000"/>
    <n v="98800000"/>
    <n v="37249393.620000005"/>
  </r>
  <r>
    <s v="2023"/>
    <x v="0"/>
    <x v="0"/>
    <x v="0"/>
    <x v="0"/>
    <s v="2 - Poder Ejecutivo"/>
    <s v="0203 - MINISTERIO DE DEFENSA"/>
    <x v="2"/>
    <x v="7"/>
    <x v="14"/>
    <s v="2.1 - REMUNERACIONES Y CONTRIBUCIONES"/>
    <s v="2.1.2 - SOBRESUELDOS"/>
    <s v="N"/>
    <s v="00 - N/A"/>
    <s v="10 - FONDO GENERAL"/>
    <s v="(en blanco)"/>
    <s v="99 - MULTIPROVINCIAL"/>
    <n v="21344400"/>
    <n v="21344400"/>
    <n v="9159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386705.6500000001"/>
  </r>
  <r>
    <s v="2023"/>
    <x v="0"/>
    <x v="0"/>
    <x v="0"/>
    <x v="0"/>
    <s v="2 - Poder Ejecutivo"/>
    <s v="0203 - MINISTERIO DE DEFENSA"/>
    <x v="2"/>
    <x v="7"/>
    <x v="14"/>
    <s v="2.2 - CONTRATACIÓN DE SERVICIOS"/>
    <s v="2.2.1 - SERVICIOS BÁSICOS"/>
    <s v="N"/>
    <s v="00 - N/A"/>
    <s v="10 - FONDO GENERAL"/>
    <s v="(en blanco)"/>
    <s v="99 - MULTIPROVINCIAL"/>
    <n v="2400000"/>
    <n v="2400000"/>
    <n v="869410.55"/>
  </r>
  <r>
    <s v="2023"/>
    <x v="0"/>
    <x v="0"/>
    <x v="0"/>
    <x v="0"/>
    <s v="2 - Poder Ejecutivo"/>
    <s v="0203 - MINISTERIO DE DEFENSA"/>
    <x v="2"/>
    <x v="7"/>
    <x v="14"/>
    <s v="2.2 - CONTRATACIÓN DE SERVICIOS"/>
    <s v="2.2.3 - VIÁTICOS"/>
    <s v="N"/>
    <s v="00 - N/A"/>
    <s v="10 - FONDO GENERAL"/>
    <s v="(en blanco)"/>
    <s v="99 - MULTIPROVINCIAL"/>
    <n v="840000"/>
    <n v="840000"/>
    <n v="34460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5262295.279999999"/>
  </r>
  <r>
    <s v="2023"/>
    <x v="0"/>
    <x v="0"/>
    <x v="0"/>
    <x v="0"/>
    <s v="2 - Poder Ejecutivo"/>
    <s v="0203 - MINISTERIO DE DEFENSA"/>
    <x v="2"/>
    <x v="7"/>
    <x v="14"/>
    <s v="2.3 - MATERIALES Y SUMINISTROS"/>
    <s v="2.3.2 - TEXTILES Y VESTUARIOS"/>
    <s v="N"/>
    <s v="00 - N/A"/>
    <s v="10 - FONDO GENERAL"/>
    <s v="(en blanco)"/>
    <s v="99 - MULTIPROVINCIAL"/>
    <n v="1841012"/>
    <n v="2442012"/>
    <n v="1165706.6600000001"/>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1998080"/>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2"/>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7999556.5"/>
  </r>
  <r>
    <s v="2023"/>
    <x v="0"/>
    <x v="0"/>
    <x v="0"/>
    <x v="0"/>
    <s v="2 - Poder Ejecutivo"/>
    <s v="0203 - MINISTERIO DE DEFENSA"/>
    <x v="2"/>
    <x v="7"/>
    <x v="14"/>
    <s v="2.3 - MATERIALES Y SUMINISTROS"/>
    <s v="2.3.9 - PRODUCTOS Y ÚTILES VARIOS"/>
    <s v="N"/>
    <s v="00 - N/A"/>
    <s v="10 - FONDO GENERAL"/>
    <s v="(en blanco)"/>
    <s v="99 - MULTIPROVINCIAL"/>
    <n v="5350203"/>
    <n v="5838203"/>
    <n v="1875404.3099999998"/>
  </r>
  <r>
    <s v="2023"/>
    <x v="0"/>
    <x v="0"/>
    <x v="0"/>
    <x v="0"/>
    <s v="2 - Poder Ejecutivo"/>
    <s v="0204 - MINISTERIO DE RELACIONES EXTERIORES"/>
    <x v="0"/>
    <x v="11"/>
    <x v="29"/>
    <s v="2.1 - REMUNERACIONES Y CONTRIBUCIONES"/>
    <s v="2.1.1 - REMUNERACIONES"/>
    <s v="N"/>
    <s v="00 - N/A"/>
    <s v="10 - FONDO GENERAL"/>
    <s v="(en blanco)"/>
    <s v="01 - DISTRITO NACIONAL"/>
    <n v="981961342"/>
    <n v="619261153.80999994"/>
    <n v="189310703.94999999"/>
  </r>
  <r>
    <s v="2023"/>
    <x v="0"/>
    <x v="0"/>
    <x v="0"/>
    <x v="0"/>
    <s v="2 - Poder Ejecutivo"/>
    <s v="0204 - MINISTERIO DE RELACIONES EXTERIORES"/>
    <x v="0"/>
    <x v="11"/>
    <x v="29"/>
    <s v="2.1 - REMUNERACIONES Y CONTRIBUCIONES"/>
    <s v="2.1.1 - REMUNERACIONES"/>
    <s v="N"/>
    <s v="00 - N/A"/>
    <s v="10 - FONDO GENERAL"/>
    <s v="(en blanco)"/>
    <s v="99 - MULTIPROVINCIAL"/>
    <n v="386843689"/>
    <n v="287926261"/>
    <n v="149613622.65000001"/>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0371688.439999999"/>
  </r>
  <r>
    <s v="2023"/>
    <x v="0"/>
    <x v="0"/>
    <x v="0"/>
    <x v="0"/>
    <s v="2 - Poder Ejecutivo"/>
    <s v="0204 - MINISTERIO DE RELACIONES EXTERIORES"/>
    <x v="0"/>
    <x v="11"/>
    <x v="29"/>
    <s v="2.1 - REMUNERACIONES Y CONTRIBUCIONES"/>
    <s v="2.1.2 - SOBRESUELDOS"/>
    <s v="N"/>
    <s v="00 - N/A"/>
    <s v="10 - FONDO GENERAL"/>
    <s v="(en blanco)"/>
    <s v="01 - DISTRITO NACIONAL"/>
    <n v="188035817"/>
    <n v="233256570.78999999"/>
    <n v="16088100"/>
  </r>
  <r>
    <s v="2023"/>
    <x v="0"/>
    <x v="0"/>
    <x v="0"/>
    <x v="0"/>
    <s v="2 - Poder Ejecutivo"/>
    <s v="0204 - MINISTERIO DE RELACIONES EXTERIORES"/>
    <x v="0"/>
    <x v="11"/>
    <x v="29"/>
    <s v="2.1 - REMUNERACIONES Y CONTRIBUCIONES"/>
    <s v="2.1.2 - SOBRESUELDOS"/>
    <s v="N"/>
    <s v="00 - N/A"/>
    <s v="10 - FONDO GENERAL"/>
    <s v="(en blanco)"/>
    <s v="99 - MULTIPROVINCIAL"/>
    <n v="53687877"/>
    <n v="61105305"/>
    <n v="14521102.720000001"/>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27805843.010000013"/>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2606319.670000009"/>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005444.9199999999"/>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0003891.639999993"/>
  </r>
  <r>
    <s v="2023"/>
    <x v="0"/>
    <x v="0"/>
    <x v="0"/>
    <x v="0"/>
    <s v="2 - Poder Ejecutivo"/>
    <s v="0204 - MINISTERIO DE RELACIONES EXTERIORES"/>
    <x v="0"/>
    <x v="11"/>
    <x v="29"/>
    <s v="2.2 - CONTRATACIÓN DE SERVICIOS"/>
    <s v="2.2.1 - SERVICIOS BÁSICOS"/>
    <s v="N"/>
    <s v="00 - N/A"/>
    <s v="10 - FONDO GENERAL"/>
    <s v="(en blanco)"/>
    <s v="99 - MULTIPROVINCIAL"/>
    <n v="36556000"/>
    <n v="36556000"/>
    <n v="12762898.160000002"/>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81742097.75"/>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14701285.020000003"/>
  </r>
  <r>
    <s v="2023"/>
    <x v="0"/>
    <x v="0"/>
    <x v="0"/>
    <x v="0"/>
    <s v="2 - Poder Ejecutivo"/>
    <s v="0204 - MINISTERIO DE RELACIONES EXTERIORES"/>
    <x v="0"/>
    <x v="11"/>
    <x v="29"/>
    <s v="2.2 - CONTRATACIÓN DE SERVICIOS"/>
    <s v="2.2.3 - VIÁTICOS"/>
    <s v="N"/>
    <s v="00 - N/A"/>
    <s v="10 - FONDO GENERAL"/>
    <s v="(en blanco)"/>
    <s v="99 - MULTIPROVINCIAL"/>
    <n v="1800000"/>
    <n v="1800000"/>
    <n v="6729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1911074.199999999"/>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7148000"/>
    <n v="13226331.489999998"/>
  </r>
  <r>
    <s v="2023"/>
    <x v="0"/>
    <x v="0"/>
    <x v="0"/>
    <x v="0"/>
    <s v="2 - Poder Ejecutivo"/>
    <s v="0204 - MINISTERIO DE RELACIONES EXTERIORES"/>
    <x v="0"/>
    <x v="11"/>
    <x v="29"/>
    <s v="2.2 - CONTRATACIÓN DE SERVICIOS"/>
    <s v="2.2.5 - ALQUILERES Y RENTAS"/>
    <s v="N"/>
    <s v="00 - N/A"/>
    <s v="10 - FONDO GENERAL"/>
    <s v="(en blanco)"/>
    <s v="99 - MULTIPROVINCIAL"/>
    <n v="11287188"/>
    <n v="13458991"/>
    <n v="674504.97"/>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525442.2000000002"/>
  </r>
  <r>
    <s v="2023"/>
    <x v="0"/>
    <x v="0"/>
    <x v="0"/>
    <x v="0"/>
    <s v="2 - Poder Ejecutivo"/>
    <s v="0204 - MINISTERIO DE RELACIONES EXTERIORES"/>
    <x v="0"/>
    <x v="11"/>
    <x v="29"/>
    <s v="2.2 - CONTRATACIÓN DE SERVICIOS"/>
    <s v="2.2.6 - SEGUROS"/>
    <s v="N"/>
    <s v="00 - N/A"/>
    <s v="10 - FONDO GENERAL"/>
    <s v="(en blanco)"/>
    <s v="01 - DISTRITO NACIONAL"/>
    <n v="35150000"/>
    <n v="22150000"/>
    <n v="3606967.06"/>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5373043.8899999997"/>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2950000"/>
    <n v="13735600.65"/>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121646.09"/>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1603154.52"/>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6908000"/>
    <n v="155688770.24999994"/>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146468.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5899285"/>
    <n v="6340378.8099999996"/>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8217024.3199999994"/>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8543000"/>
    <n v="4616127.9000000004"/>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313865.2"/>
  </r>
  <r>
    <s v="2023"/>
    <x v="0"/>
    <x v="0"/>
    <x v="0"/>
    <x v="0"/>
    <s v="2 - Poder Ejecutivo"/>
    <s v="0204 - MINISTERIO DE RELACIONES EXTERIORES"/>
    <x v="0"/>
    <x v="11"/>
    <x v="29"/>
    <s v="2.3 - MATERIALES Y SUMINISTROS"/>
    <s v="2.3.2 - TEXTILES Y VESTUARIOS"/>
    <s v="N"/>
    <s v="00 - N/A"/>
    <s v="10 - FONDO GENERAL"/>
    <s v="(en blanco)"/>
    <s v="01 - DISTRITO NACIONAL"/>
    <n v="280000"/>
    <n v="12332000"/>
    <n v="7783672.5799999991"/>
  </r>
  <r>
    <s v="2023"/>
    <x v="0"/>
    <x v="0"/>
    <x v="0"/>
    <x v="0"/>
    <s v="2 - Poder Ejecutivo"/>
    <s v="0204 - MINISTERIO DE RELACIONES EXTERIORES"/>
    <x v="0"/>
    <x v="11"/>
    <x v="29"/>
    <s v="2.3 - MATERIALES Y SUMINISTROS"/>
    <s v="2.3.2 - TEXTILES Y VESTUARIOS"/>
    <s v="N"/>
    <s v="00 - N/A"/>
    <s v="10 - FONDO GENERAL"/>
    <s v="(en blanco)"/>
    <s v="99 - MULTIPROVINCIAL"/>
    <n v="350000"/>
    <n v="457000"/>
    <n v="200062.6"/>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8375000"/>
    <n v="1136203.4200000002"/>
  </r>
  <r>
    <s v="2023"/>
    <x v="0"/>
    <x v="0"/>
    <x v="0"/>
    <x v="0"/>
    <s v="2 - Poder Ejecutivo"/>
    <s v="0204 - MINISTERIO DE RELACIONES EXTERIORES"/>
    <x v="0"/>
    <x v="11"/>
    <x v="29"/>
    <s v="2.3 - MATERIALES Y SUMINISTROS"/>
    <s v="2.3.3 - PAPEL, CARTÓN E IMPRESOS"/>
    <s v="N"/>
    <s v="00 - N/A"/>
    <s v="10 - FONDO GENERAL"/>
    <s v="(en blanco)"/>
    <s v="99 - MULTIPROVINCIAL"/>
    <n v="50000"/>
    <n v="260455000"/>
    <n v="9259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2060000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74100.83"/>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700000"/>
    <n v="712430.72"/>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22885632.03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341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s v="0204 - MINISTERIO DE RELACIONES EXTERIORES"/>
    <x v="0"/>
    <x v="11"/>
    <x v="29"/>
    <s v="2.3 - MATERIALES Y SUMINISTROS"/>
    <s v="2.3.9 - PRODUCTOS Y ÚTILES VARIOS"/>
    <s v="N"/>
    <s v="00 - N/A"/>
    <s v="10 - FONDO GENERAL"/>
    <s v="(en blanco)"/>
    <s v="01 - DISTRITO NACIONAL"/>
    <n v="39111961"/>
    <n v="29382000"/>
    <n v="7016349.21"/>
  </r>
  <r>
    <s v="2023"/>
    <x v="0"/>
    <x v="0"/>
    <x v="0"/>
    <x v="0"/>
    <s v="2 - Poder Ejecutivo"/>
    <s v="0204 - MINISTERIO DE RELACIONES EXTERIORES"/>
    <x v="0"/>
    <x v="11"/>
    <x v="29"/>
    <s v="2.3 - MATERIALES Y SUMINISTROS"/>
    <s v="2.3.9 - PRODUCTOS Y ÚTILES VARIOS"/>
    <s v="N"/>
    <s v="00 - N/A"/>
    <s v="10 - FONDO GENERAL"/>
    <s v="(en blanco)"/>
    <s v="99 - MULTIPROVINCIAL"/>
    <n v="1011577"/>
    <n v="1626577"/>
    <n v="444509.33"/>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9863583.1800000016"/>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553681941.92000008"/>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397992037.47000009"/>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32361255.52000001"/>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
    <n v="80056872.199999928"/>
  </r>
  <r>
    <s v="2023"/>
    <x v="0"/>
    <x v="0"/>
    <x v="0"/>
    <x v="0"/>
    <s v="2 - Poder Ejecutivo"/>
    <s v="0204 - MINISTERIO DE RELACIONES EXTERIORES"/>
    <x v="0"/>
    <x v="11"/>
    <x v="30"/>
    <s v="2.2 - CONTRATACIÓN DE SERVICIOS"/>
    <s v="2.2.3 - VIÁTICOS"/>
    <s v="N"/>
    <s v="00 - N/A"/>
    <s v="10 - FONDO GENERAL"/>
    <s v="(en blanco)"/>
    <s v="99 - MULTIPROVINCIAL"/>
    <n v="633418466"/>
    <n v="778663194.91999984"/>
    <n v="265842078.97999996"/>
  </r>
  <r>
    <s v="2023"/>
    <x v="0"/>
    <x v="0"/>
    <x v="0"/>
    <x v="0"/>
    <s v="2 - Poder Ejecutivo"/>
    <s v="0204 - MINISTERIO DE RELACIONES EXTERIORES"/>
    <x v="0"/>
    <x v="11"/>
    <x v="30"/>
    <s v="2.2 - CONTRATACIÓN DE SERVICIOS"/>
    <s v="2.2.5 - ALQUILERES Y RENTAS"/>
    <s v="N"/>
    <s v="00 - N/A"/>
    <s v="10 - FONDO GENERAL"/>
    <s v="(en blanco)"/>
    <s v="99 - MULTIPROVINCIAL"/>
    <n v="1636413587"/>
    <n v="1306326220.0000002"/>
    <n v="529881666.74000001"/>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313873354.69"/>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27971716.670000002"/>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462134.22"/>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81009.17"/>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4155138.96"/>
  </r>
  <r>
    <s v="2023"/>
    <x v="0"/>
    <x v="0"/>
    <x v="0"/>
    <x v="0"/>
    <s v="2 - Poder Ejecutivo"/>
    <s v="0204 - MINISTERIO DE RELACIONES EXTERIORES"/>
    <x v="2"/>
    <x v="9"/>
    <x v="20"/>
    <s v="2.2 - CONTRATACIÓN DE SERVICIOS"/>
    <s v="2.2.1 - SERVICIOS BÁSICOS"/>
    <s v="N"/>
    <s v="00 - N/A"/>
    <s v="10 - FONDO GENERAL"/>
    <s v="(en blanco)"/>
    <s v="01 - DISTRITO NACIONAL"/>
    <n v="6930000"/>
    <n v="6930000"/>
    <n v="2143541.77"/>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71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950603.48"/>
  </r>
  <r>
    <s v="2023"/>
    <x v="0"/>
    <x v="0"/>
    <x v="0"/>
    <x v="0"/>
    <s v="2 - Poder Ejecutivo"/>
    <s v="0204 - MINISTERIO DE RELACIONES EXTERIORES"/>
    <x v="2"/>
    <x v="9"/>
    <x v="20"/>
    <s v="2.2 - CONTRATACIÓN DE SERVICIOS"/>
    <s v="2.2.6 - SEGUROS"/>
    <s v="N"/>
    <s v="00 - N/A"/>
    <s v="10 - FONDO GENERAL"/>
    <s v="(en blanco)"/>
    <s v="01 - DISTRITO NACIONAL"/>
    <n v="500000"/>
    <n v="500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366640"/>
    <n v="260549.78000000003"/>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6477700"/>
    <n v="1467354.78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270361.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57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740000"/>
    <n v="120410"/>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629512.9"/>
  </r>
  <r>
    <s v="2023"/>
    <x v="0"/>
    <x v="0"/>
    <x v="0"/>
    <x v="0"/>
    <s v="2 - Poder Ejecutivo"/>
    <s v="0205 - MINISTERIO DE HACIENDA"/>
    <x v="0"/>
    <x v="0"/>
    <x v="2"/>
    <s v="2.1 - REMUNERACIONES Y CONTRIBUCIONES"/>
    <s v="2.1.1 - REMUNERACIONES"/>
    <s v="N"/>
    <s v="00 - N/A"/>
    <s v="10 - FONDO GENERAL"/>
    <s v="(en blanco)"/>
    <s v="01 - DISTRITO NACIONAL"/>
    <n v="2235416335"/>
    <n v="2270903163.9299998"/>
    <n v="731165039.27000022"/>
  </r>
  <r>
    <s v="2023"/>
    <x v="0"/>
    <x v="0"/>
    <x v="0"/>
    <x v="0"/>
    <s v="2 - Poder Ejecutivo"/>
    <s v="0205 - MINISTERIO DE HACIENDA"/>
    <x v="0"/>
    <x v="0"/>
    <x v="2"/>
    <s v="2.1 - REMUNERACIONES Y CONTRIBUCIONES"/>
    <s v="2.1.1 - REMUNERACIONES"/>
    <s v="N"/>
    <s v="00 - N/A"/>
    <s v="10 - FONDO GENERAL"/>
    <s v="(en blanco)"/>
    <s v="99 - MULTIPROVINCIAL"/>
    <n v="1006132923"/>
    <n v="999388910.53000009"/>
    <n v="283157412.97000009"/>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1970000"/>
  </r>
  <r>
    <s v="2023"/>
    <x v="0"/>
    <x v="0"/>
    <x v="0"/>
    <x v="0"/>
    <s v="2 - Poder Ejecutivo"/>
    <s v="0205 - MINISTERIO DE HACIENDA"/>
    <x v="0"/>
    <x v="0"/>
    <x v="2"/>
    <s v="2.1 - REMUNERACIONES Y CONTRIBUCIONES"/>
    <s v="2.1.1 - REMUNERACIONES"/>
    <s v="N"/>
    <s v="00 - N/A"/>
    <s v="70 - DONACION EXTERNA"/>
    <s v="(en blanco)"/>
    <s v="99 - MULTIPROVINCIAL"/>
    <n v="0"/>
    <n v="4550000"/>
    <n v="1200000"/>
  </r>
  <r>
    <s v="2023"/>
    <x v="0"/>
    <x v="0"/>
    <x v="0"/>
    <x v="0"/>
    <s v="2 - Poder Ejecutivo"/>
    <s v="0205 - MINISTERIO DE HACIENDA"/>
    <x v="0"/>
    <x v="0"/>
    <x v="2"/>
    <s v="2.1 - REMUNERACIONES Y CONTRIBUCIONES"/>
    <s v="2.1.2 - SOBRESUELDOS"/>
    <s v="N"/>
    <s v="00 - N/A"/>
    <s v="10 - FONDO GENERAL"/>
    <s v="(en blanco)"/>
    <s v="01 - DISTRITO NACIONAL"/>
    <n v="899350959"/>
    <n v="861863368.38999999"/>
    <n v="192678448.82000002"/>
  </r>
  <r>
    <s v="2023"/>
    <x v="0"/>
    <x v="0"/>
    <x v="0"/>
    <x v="0"/>
    <s v="2 - Poder Ejecutivo"/>
    <s v="0205 - MINISTERIO DE HACIENDA"/>
    <x v="0"/>
    <x v="0"/>
    <x v="2"/>
    <s v="2.1 - REMUNERACIONES Y CONTRIBUCIONES"/>
    <s v="2.1.2 - SOBRESUELDOS"/>
    <s v="N"/>
    <s v="00 - N/A"/>
    <s v="10 - FONDO GENERAL"/>
    <s v="(en blanco)"/>
    <s v="99 - MULTIPROVINCIAL"/>
    <n v="333970121"/>
    <n v="340029284.86000001"/>
    <n v="72106384.780000001"/>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7865837.080000002"/>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133203.39000000001"/>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7999995"/>
    <n v="108156019.24999997"/>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0999997"/>
    <n v="40899184.709999993"/>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83480"/>
  </r>
  <r>
    <s v="2023"/>
    <x v="0"/>
    <x v="0"/>
    <x v="0"/>
    <x v="0"/>
    <s v="2 - Poder Ejecutivo"/>
    <s v="0205 - MINISTERIO DE HACIENDA"/>
    <x v="0"/>
    <x v="0"/>
    <x v="2"/>
    <s v="2.2 - CONTRATACIÓN DE SERVICIOS"/>
    <s v="2.2.1 - SERVICIOS BÁSICOS"/>
    <s v="N"/>
    <s v="00 - N/A"/>
    <s v="10 - FONDO GENERAL"/>
    <s v="(en blanco)"/>
    <s v="01 - DISTRITO NACIONAL"/>
    <n v="107922686"/>
    <n v="107372686"/>
    <n v="31149107.980000004"/>
  </r>
  <r>
    <s v="2023"/>
    <x v="0"/>
    <x v="0"/>
    <x v="0"/>
    <x v="0"/>
    <s v="2 - Poder Ejecutivo"/>
    <s v="0205 - MINISTERIO DE HACIENDA"/>
    <x v="0"/>
    <x v="0"/>
    <x v="2"/>
    <s v="2.2 - CONTRATACIÓN DE SERVICIOS"/>
    <s v="2.2.1 - SERVICIOS BÁSICOS"/>
    <s v="N"/>
    <s v="00 - N/A"/>
    <s v="10 - FONDO GENERAL"/>
    <s v="(en blanco)"/>
    <s v="99 - MULTIPROVINCIAL"/>
    <n v="31613103"/>
    <n v="31751128"/>
    <n v="11220337.830000004"/>
  </r>
  <r>
    <s v="2023"/>
    <x v="0"/>
    <x v="0"/>
    <x v="0"/>
    <x v="0"/>
    <s v="2 - Poder Ejecutivo"/>
    <s v="0205 - MINISTERIO DE HACIENDA"/>
    <x v="0"/>
    <x v="0"/>
    <x v="2"/>
    <s v="2.2 - CONTRATACIÓN DE SERVICIOS"/>
    <s v="2.2.1 - SERVICIOS BÁSICOS"/>
    <s v="N"/>
    <s v="00 - N/A"/>
    <s v="20 - FONDOS CON DESTINO ESPECÍFICO"/>
    <s v="(en blanco)"/>
    <s v="99 - MULTIPROVINCIAL"/>
    <n v="13668998"/>
    <n v="6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350749.78"/>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235738.0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210532.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1239805.8199999998"/>
  </r>
  <r>
    <s v="2023"/>
    <x v="0"/>
    <x v="0"/>
    <x v="0"/>
    <x v="0"/>
    <s v="2 - Poder Ejecutivo"/>
    <s v="0205 - MINISTERIO DE HACIENDA"/>
    <x v="0"/>
    <x v="0"/>
    <x v="2"/>
    <s v="2.2 - CONTRATACIÓN DE SERVICIOS"/>
    <s v="2.2.3 - VIÁTICOS"/>
    <s v="N"/>
    <s v="00 - N/A"/>
    <s v="10 - FONDO GENERAL"/>
    <s v="(en blanco)"/>
    <s v="99 - MULTIPROVINCIAL"/>
    <n v="5046300"/>
    <n v="5738660.4000000004"/>
    <n v="2251736.7799999998"/>
  </r>
  <r>
    <s v="2023"/>
    <x v="0"/>
    <x v="0"/>
    <x v="0"/>
    <x v="0"/>
    <s v="2 - Poder Ejecutivo"/>
    <s v="0205 - MINISTERIO DE HACIENDA"/>
    <x v="0"/>
    <x v="0"/>
    <x v="2"/>
    <s v="2.2 - CONTRATACIÓN DE SERVICIOS"/>
    <s v="2.2.3 - VIÁTICOS"/>
    <s v="N"/>
    <s v="00 - N/A"/>
    <s v="20 - FONDOS CON DESTINO ESPECÍFICO"/>
    <s v="(en blanco)"/>
    <s v="01 - DISTRITO NACIONAL"/>
    <n v="10000000"/>
    <n v="10000000"/>
    <n v="1112800"/>
  </r>
  <r>
    <s v="2023"/>
    <x v="0"/>
    <x v="0"/>
    <x v="0"/>
    <x v="0"/>
    <s v="2 - Poder Ejecutivo"/>
    <s v="0205 - MINISTERIO DE HACIENDA"/>
    <x v="0"/>
    <x v="0"/>
    <x v="2"/>
    <s v="2.2 - CONTRATACIÓN DE SERVICIOS"/>
    <s v="2.2.3 - VIÁTICOS"/>
    <s v="N"/>
    <s v="00 - N/A"/>
    <s v="20 - FONDOS CON DESTINO ESPECÍFICO"/>
    <s v="(en blanco)"/>
    <s v="99 - MULTIPROVINCIAL"/>
    <n v="5000000"/>
    <n v="5000000"/>
    <n v="552370.51"/>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237275.07"/>
  </r>
  <r>
    <s v="2023"/>
    <x v="0"/>
    <x v="0"/>
    <x v="0"/>
    <x v="0"/>
    <s v="2 - Poder Ejecutivo"/>
    <s v="0205 - MINISTERIO DE HACIENDA"/>
    <x v="0"/>
    <x v="0"/>
    <x v="2"/>
    <s v="2.2 - CONTRATACIÓN DE SERVICIOS"/>
    <s v="2.2.4 - TRANSPORTE Y ALMACENAJE"/>
    <s v="N"/>
    <s v="00 - N/A"/>
    <s v="10 - FONDO GENERAL"/>
    <s v="(en blanco)"/>
    <s v="99 - MULTIPROVINCIAL"/>
    <n v="447000"/>
    <n v="504925.26"/>
    <n v="217926.18"/>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609594"/>
    <n v="112975312.41000001"/>
  </r>
  <r>
    <s v="2023"/>
    <x v="0"/>
    <x v="0"/>
    <x v="0"/>
    <x v="0"/>
    <s v="2 - Poder Ejecutivo"/>
    <s v="0205 - MINISTERIO DE HACIENDA"/>
    <x v="0"/>
    <x v="0"/>
    <x v="2"/>
    <s v="2.2 - CONTRATACIÓN DE SERVICIOS"/>
    <s v="2.2.5 - ALQUILERES Y RENTAS"/>
    <s v="N"/>
    <s v="00 - N/A"/>
    <s v="10 - FONDO GENERAL"/>
    <s v="(en blanco)"/>
    <s v="99 - MULTIPROVINCIAL"/>
    <n v="16808123"/>
    <n v="14170790"/>
    <n v="128409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3792865.33"/>
  </r>
  <r>
    <s v="2023"/>
    <x v="0"/>
    <x v="0"/>
    <x v="0"/>
    <x v="0"/>
    <s v="2 - Poder Ejecutivo"/>
    <s v="0205 - MINISTERIO DE HACIENDA"/>
    <x v="0"/>
    <x v="0"/>
    <x v="2"/>
    <s v="2.2 - CONTRATACIÓN DE SERVICIOS"/>
    <s v="2.2.5 - ALQUILERES Y RENTAS"/>
    <s v="N"/>
    <s v="00 - N/A"/>
    <s v="20 - FONDOS CON DESTINO ESPECÍFICO"/>
    <s v="(en blanco)"/>
    <s v="99 - MULTIPROVINCIAL"/>
    <n v="5041342"/>
    <n v="7819342"/>
    <n v="58971.95"/>
  </r>
  <r>
    <s v="2023"/>
    <x v="0"/>
    <x v="0"/>
    <x v="0"/>
    <x v="0"/>
    <s v="2 - Poder Ejecutivo"/>
    <s v="0205 - MINISTERIO DE HACIENDA"/>
    <x v="0"/>
    <x v="0"/>
    <x v="2"/>
    <s v="2.2 - CONTRATACIÓN DE SERVICIOS"/>
    <s v="2.2.5 - ALQUILERES Y RENTAS"/>
    <s v="N"/>
    <s v="00 - N/A"/>
    <s v="70 - DONACION EXTERNA"/>
    <s v="(en blanco)"/>
    <s v="01 - DISTRITO NACIONAL"/>
    <n v="0"/>
    <n v="14056110.449999999"/>
    <n v="6459185.0300000003"/>
  </r>
  <r>
    <s v="2023"/>
    <x v="0"/>
    <x v="0"/>
    <x v="0"/>
    <x v="0"/>
    <s v="2 - Poder Ejecutivo"/>
    <s v="0205 - MINISTERIO DE HACIENDA"/>
    <x v="0"/>
    <x v="0"/>
    <x v="2"/>
    <s v="2.2 - CONTRATACIÓN DE SERVICIOS"/>
    <s v="2.2.5 - ALQUILERES Y RENTAS"/>
    <s v="N"/>
    <s v="00 - N/A"/>
    <s v="70 - DONACION EXTERNA"/>
    <s v="(en blanco)"/>
    <s v="99 - MULTIPROVINCIAL"/>
    <n v="0"/>
    <n v="339891.11"/>
    <n v="289891.11"/>
  </r>
  <r>
    <s v="2023"/>
    <x v="0"/>
    <x v="0"/>
    <x v="0"/>
    <x v="0"/>
    <s v="2 - Poder Ejecutivo"/>
    <s v="0205 - MINISTERIO DE HACIENDA"/>
    <x v="0"/>
    <x v="0"/>
    <x v="2"/>
    <s v="2.2 - CONTRATACIÓN DE SERVICIOS"/>
    <s v="2.2.6 - SEGUROS"/>
    <s v="N"/>
    <s v="00 - N/A"/>
    <s v="10 - FONDO GENERAL"/>
    <s v="(en blanco)"/>
    <s v="01 - DISTRITO NACIONAL"/>
    <n v="83951484"/>
    <n v="85656684"/>
    <n v="25346739.159999989"/>
  </r>
  <r>
    <s v="2023"/>
    <x v="0"/>
    <x v="0"/>
    <x v="0"/>
    <x v="0"/>
    <s v="2 - Poder Ejecutivo"/>
    <s v="0205 - MINISTERIO DE HACIENDA"/>
    <x v="0"/>
    <x v="0"/>
    <x v="2"/>
    <s v="2.2 - CONTRATACIÓN DE SERVICIOS"/>
    <s v="2.2.6 - SEGUROS"/>
    <s v="N"/>
    <s v="00 - N/A"/>
    <s v="10 - FONDO GENERAL"/>
    <s v="(en blanco)"/>
    <s v="99 - MULTIPROVINCIAL"/>
    <n v="15520000"/>
    <n v="17282774.420000002"/>
    <n v="5418066.5700000003"/>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288934.81"/>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922778"/>
    <n v="6351230.4900000012"/>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188846.5999999999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45800.01"/>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100000"/>
    <n v="703961.44000000006"/>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2535975"/>
    <n v="10232133.199999997"/>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2750335.52"/>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8724330"/>
    <n v="288570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07445.77"/>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77247424.590000004"/>
    <n v="3154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5105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24822507.009999994"/>
  </r>
  <r>
    <s v="2023"/>
    <x v="0"/>
    <x v="0"/>
    <x v="0"/>
    <x v="0"/>
    <s v="2 - Poder Ejecutivo"/>
    <s v="0205 - MINISTERIO DE HACIENDA"/>
    <x v="0"/>
    <x v="0"/>
    <x v="2"/>
    <s v="2.2 - CONTRATACIÓN DE SERVICIOS"/>
    <s v="2.2.9 - OTRAS CONTRATACIONES DE SERVICIOS"/>
    <s v="N"/>
    <s v="00 - N/A"/>
    <s v="10 - FONDO GENERAL"/>
    <s v="(en blanco)"/>
    <s v="99 - MULTIPROVINCIAL"/>
    <n v="19695635"/>
    <n v="16806743.820000004"/>
    <n v="2477180.7900000005"/>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63502.89000000001"/>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46003"/>
    <n v="1887891.8499999999"/>
  </r>
  <r>
    <s v="2023"/>
    <x v="0"/>
    <x v="0"/>
    <x v="0"/>
    <x v="0"/>
    <s v="2 - Poder Ejecutivo"/>
    <s v="0205 - MINISTERIO DE HACIENDA"/>
    <x v="0"/>
    <x v="0"/>
    <x v="2"/>
    <s v="2.3 - MATERIALES Y SUMINISTROS"/>
    <s v="2.3.1 - ALIMENTOS Y PRODUCTOS AGROFORESTALES"/>
    <s v="N"/>
    <s v="00 - N/A"/>
    <s v="10 - FONDO GENERAL"/>
    <s v="(en blanco)"/>
    <s v="99 - MULTIPROVINCIAL"/>
    <n v="886000"/>
    <n v="927970"/>
    <n v="185894.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460850.06"/>
  </r>
  <r>
    <s v="2023"/>
    <x v="0"/>
    <x v="0"/>
    <x v="0"/>
    <x v="0"/>
    <s v="2 - Poder Ejecutivo"/>
    <s v="0205 - MINISTERIO DE HACIENDA"/>
    <x v="0"/>
    <x v="0"/>
    <x v="2"/>
    <s v="2.3 - MATERIALES Y SUMINISTROS"/>
    <s v="2.3.2 - TEXTILES Y VESTUARIOS"/>
    <s v="N"/>
    <s v="00 - N/A"/>
    <s v="10 - FONDO GENERAL"/>
    <s v="(en blanco)"/>
    <s v="01 - DISTRITO NACIONAL"/>
    <n v="16353481"/>
    <n v="15917364.25"/>
    <n v="1017087.13"/>
  </r>
  <r>
    <s v="2023"/>
    <x v="0"/>
    <x v="0"/>
    <x v="0"/>
    <x v="0"/>
    <s v="2 - Poder Ejecutivo"/>
    <s v="0205 - MINISTERIO DE HACIENDA"/>
    <x v="0"/>
    <x v="0"/>
    <x v="2"/>
    <s v="2.3 - MATERIALES Y SUMINISTROS"/>
    <s v="2.3.2 - TEXTILES Y VESTUARIOS"/>
    <s v="N"/>
    <s v="00 - N/A"/>
    <s v="10 - FONDO GENERAL"/>
    <s v="(en blanco)"/>
    <s v="99 - MULTIPROVINCIAL"/>
    <n v="4156298"/>
    <n v="3655482"/>
    <n v="286183.03999999998"/>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0"/>
  </r>
  <r>
    <s v="2023"/>
    <x v="0"/>
    <x v="0"/>
    <x v="0"/>
    <x v="0"/>
    <s v="2 - Poder Ejecutivo"/>
    <s v="0205 - MINISTERIO DE HACIENDA"/>
    <x v="0"/>
    <x v="0"/>
    <x v="2"/>
    <s v="2.3 - MATERIALES Y SUMINISTROS"/>
    <s v="2.3.3 - PAPEL, CARTÓN E IMPRESOS"/>
    <s v="N"/>
    <s v="00 - N/A"/>
    <s v="10 - FONDO GENERAL"/>
    <s v="(en blanco)"/>
    <s v="01 - DISTRITO NACIONAL"/>
    <n v="62917231"/>
    <n v="65228895"/>
    <n v="13918620.909999998"/>
  </r>
  <r>
    <s v="2023"/>
    <x v="0"/>
    <x v="0"/>
    <x v="0"/>
    <x v="0"/>
    <s v="2 - Poder Ejecutivo"/>
    <s v="0205 - MINISTERIO DE HACIENDA"/>
    <x v="0"/>
    <x v="0"/>
    <x v="2"/>
    <s v="2.3 - MATERIALES Y SUMINISTROS"/>
    <s v="2.3.3 - PAPEL, CARTÓN E IMPRESOS"/>
    <s v="N"/>
    <s v="00 - N/A"/>
    <s v="10 - FONDO GENERAL"/>
    <s v="(en blanco)"/>
    <s v="99 - MULTIPROVINCIAL"/>
    <n v="2349552"/>
    <n v="2454226.31"/>
    <n v="680602.26"/>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77075"/>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48295.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08252"/>
    <n v="129497.48"/>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4236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3856727"/>
    <n v="217572.18"/>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01"/>
  </r>
  <r>
    <s v="2023"/>
    <x v="0"/>
    <x v="0"/>
    <x v="0"/>
    <x v="0"/>
    <s v="2 - Poder Ejecutivo"/>
    <s v="0205 - MINISTERIO DE HACIENDA"/>
    <x v="0"/>
    <x v="0"/>
    <x v="2"/>
    <s v="2.3 - MATERIALES Y SUMINISTROS"/>
    <s v="2.3.5 - CUERO, CAUCHO Y PLÁSTICO"/>
    <s v="N"/>
    <s v="00 - N/A"/>
    <s v="20 - FONDOS CON DESTINO ESPECÍFICO"/>
    <s v="(en blanco)"/>
    <s v="99 - MULTIPROVINCIAL"/>
    <n v="1023918"/>
    <n v="116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146004.43"/>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186063.61"/>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506000"/>
    <n v="64733.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16013943.120000001"/>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22501"/>
    <n v="72819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545824.6"/>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1404571.5"/>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29223.560000002"/>
    <n v="6437228.4400000004"/>
  </r>
  <r>
    <s v="2023"/>
    <x v="0"/>
    <x v="0"/>
    <x v="0"/>
    <x v="0"/>
    <s v="2 - Poder Ejecutivo"/>
    <s v="0205 - MINISTERIO DE HACIENDA"/>
    <x v="0"/>
    <x v="0"/>
    <x v="2"/>
    <s v="2.3 - MATERIALES Y SUMINISTROS"/>
    <s v="2.3.9 - PRODUCTOS Y ÚTILES VARIOS"/>
    <s v="N"/>
    <s v="00 - N/A"/>
    <s v="10 - FONDO GENERAL"/>
    <s v="(en blanco)"/>
    <s v="99 - MULTIPROVINCIAL"/>
    <n v="9143671"/>
    <n v="9859558.7399999984"/>
    <n v="627092.22000000009"/>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1242249.92"/>
  </r>
  <r>
    <s v="2023"/>
    <x v="0"/>
    <x v="0"/>
    <x v="0"/>
    <x v="0"/>
    <s v="2 - Poder Ejecutivo"/>
    <s v="0205 - MINISTERIO DE HACIENDA"/>
    <x v="0"/>
    <x v="0"/>
    <x v="2"/>
    <s v="2.3 - MATERIALES Y SUMINISTROS"/>
    <s v="2.3.9 - PRODUCTOS Y ÚTILES VARIOS"/>
    <s v="N"/>
    <s v="00 - N/A"/>
    <s v="20 - FONDOS CON DESTINO ESPECÍFICO"/>
    <s v="(en blanco)"/>
    <s v="99 - MULTIPROVINCIAL"/>
    <n v="7369522"/>
    <n v="8497522"/>
    <n v="1188164.4099999999"/>
  </r>
  <r>
    <s v="2023"/>
    <x v="0"/>
    <x v="0"/>
    <x v="0"/>
    <x v="0"/>
    <s v="2 - Poder Ejecutivo"/>
    <s v="0205 - MINISTERIO DE HACIENDA"/>
    <x v="0"/>
    <x v="0"/>
    <x v="2"/>
    <s v="2.3 - MATERIALES Y SUMINISTROS"/>
    <s v="2.3.9 - PRODUCTOS Y ÚTILES VARIOS"/>
    <s v="N"/>
    <s v="00 - N/A"/>
    <s v="70 - DONACION EXTERNA"/>
    <s v="(en blanco)"/>
    <s v="01 - DISTRITO NACIONAL"/>
    <n v="0"/>
    <n v="602543"/>
    <n v="0"/>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6276753.9000000004"/>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949612.64999999991"/>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349025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75328149"/>
    <n v="649000"/>
  </r>
  <r>
    <s v="2023"/>
    <x v="0"/>
    <x v="0"/>
    <x v="0"/>
    <x v="0"/>
    <s v="2 - Poder Ejecutivo"/>
    <s v="0206 - MINISTERIO DE EDUCACIÓN"/>
    <x v="2"/>
    <x v="6"/>
    <x v="26"/>
    <s v="2.2 - CONTRATACIÓN DE SERVICIOS"/>
    <s v="2.2.9 - OTRAS CONTRATACIONES DE SERVICIOS"/>
    <s v="N"/>
    <s v="00 - N/A"/>
    <s v="10 - FONDO GENERAL"/>
    <s v="(en blanco)"/>
    <s v="99 - MULTIPROVINCIAL"/>
    <n v="345000"/>
    <n v="345000"/>
    <n v="7670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3 - PAPEL, CARTÓN E IMPRESOS"/>
    <s v="N"/>
    <s v="00 - N/A"/>
    <s v="10 - FONDO GENERAL"/>
    <s v="(en blanco)"/>
    <s v="99 - MULTIPROVINCIAL"/>
    <n v="0"/>
    <n v="2500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60335"/>
    <n v="0"/>
  </r>
  <r>
    <s v="2023"/>
    <x v="0"/>
    <x v="0"/>
    <x v="0"/>
    <x v="0"/>
    <s v="2 - Poder Ejecutivo"/>
    <s v="0206 - MINISTERIO DE EDUCACIÓN"/>
    <x v="2"/>
    <x v="9"/>
    <x v="33"/>
    <s v="2.1 - REMUNERACIONES Y CONTRIBUCIONES"/>
    <s v="2.1.1 - REMUNERACIONES"/>
    <s v="N"/>
    <s v="00 - N/A"/>
    <s v="10 - FONDO GENERAL"/>
    <s v="(en blanco)"/>
    <s v="99 - MULTIPROVINCIAL"/>
    <n v="870284767"/>
    <n v="870284767"/>
    <n v="219034765.51000002"/>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36610443.969999999"/>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4045965"/>
    <n v="481495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0718169.920000002"/>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34692"/>
    <n v="0"/>
  </r>
  <r>
    <s v="2023"/>
    <x v="0"/>
    <x v="0"/>
    <x v="0"/>
    <x v="0"/>
    <s v="2 - Poder Ejecutivo"/>
    <s v="0206 - MINISTERIO DE EDUCACIÓN"/>
    <x v="2"/>
    <x v="9"/>
    <x v="33"/>
    <s v="2.3 - MATERIALES Y SUMINISTROS"/>
    <s v="2.3.9 - PRODUCTOS Y ÚTILES VARIOS"/>
    <s v="N"/>
    <s v="00 - N/A"/>
    <s v="10 - FONDO GENERAL"/>
    <s v="(en blanco)"/>
    <s v="99 - MULTIPROVINCIAL"/>
    <n v="28278543"/>
    <n v="142618538.75"/>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23559819226.880001"/>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4004471100.5999999"/>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1675790"/>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49534156.1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711509350.94000006"/>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375706985"/>
    <n v="6886604924.1400013"/>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175130507.9400001"/>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7548780"/>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72819038.590000004"/>
  </r>
  <r>
    <s v="2023"/>
    <x v="0"/>
    <x v="0"/>
    <x v="0"/>
    <x v="0"/>
    <s v="2 - Poder Ejecutivo"/>
    <s v="0206 - MINISTERIO DE EDUCACIÓN"/>
    <x v="2"/>
    <x v="9"/>
    <x v="35"/>
    <s v="2.2 - CONTRATACIÓN DE SERVICIOS"/>
    <s v="2.2.9 - OTRAS CONTRATACIONES DE SERVICIOS"/>
    <s v="N"/>
    <s v="00 - N/A"/>
    <s v="10 - FONDO GENERAL"/>
    <s v="(en blanco)"/>
    <s v="99 - MULTIPROVINCIAL"/>
    <n v="90636000"/>
    <n v="549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2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5449.3"/>
  </r>
  <r>
    <s v="2023"/>
    <x v="0"/>
    <x v="0"/>
    <x v="0"/>
    <x v="0"/>
    <s v="2 - Poder Ejecutivo"/>
    <s v="0206 - MINISTERIO DE EDUCACIÓN"/>
    <x v="2"/>
    <x v="9"/>
    <x v="35"/>
    <s v="2.3 - MATERIALES Y SUMINISTROS"/>
    <s v="2.3.9 - PRODUCTOS Y ÚTILES VARIOS"/>
    <s v="N"/>
    <s v="00 - N/A"/>
    <s v="10 - FONDO GENERAL"/>
    <s v="(en blanco)"/>
    <s v="99 - MULTIPROVINCIAL"/>
    <n v="9775171"/>
    <n v="945109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334895315.10000008"/>
  </r>
  <r>
    <s v="2023"/>
    <x v="0"/>
    <x v="0"/>
    <x v="0"/>
    <x v="0"/>
    <s v="2 - Poder Ejecutivo"/>
    <s v="0206 - MINISTERIO DE EDUCACIÓN"/>
    <x v="2"/>
    <x v="9"/>
    <x v="20"/>
    <s v="2.1 - REMUNERACIONES Y CONTRIBUCIONES"/>
    <s v="2.1.2 - SOBRESUELDOS"/>
    <s v="N"/>
    <s v="00 - N/A"/>
    <s v="10 - FONDO GENERAL"/>
    <s v="(en blanco)"/>
    <s v="99 - MULTIPROVINCIAL"/>
    <n v="130734854"/>
    <n v="143534854"/>
    <n v="3038379.4099999997"/>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51653672.719999984"/>
  </r>
  <r>
    <s v="2023"/>
    <x v="0"/>
    <x v="0"/>
    <x v="0"/>
    <x v="0"/>
    <s v="2 - Poder Ejecutivo"/>
    <s v="0206 - MINISTERIO DE EDUCACIÓN"/>
    <x v="2"/>
    <x v="9"/>
    <x v="20"/>
    <s v="2.2 - CONTRATACIÓN DE SERVICIOS"/>
    <s v="2.2.1 - SERVICIOS BÁSICOS"/>
    <s v="N"/>
    <s v="00 - N/A"/>
    <s v="10 - FONDO GENERAL"/>
    <s v="(en blanco)"/>
    <s v="99 - MULTIPROVINCIAL"/>
    <n v="29725000"/>
    <n v="29725000"/>
    <n v="9833568.339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4338828.8899999997"/>
  </r>
  <r>
    <s v="2023"/>
    <x v="0"/>
    <x v="0"/>
    <x v="0"/>
    <x v="0"/>
    <s v="2 - Poder Ejecutivo"/>
    <s v="0206 - MINISTERIO DE EDUCACIÓN"/>
    <x v="2"/>
    <x v="9"/>
    <x v="20"/>
    <s v="2.2 - CONTRATACIÓN DE SERVICIOS"/>
    <s v="2.2.3 - VIÁTICOS"/>
    <s v="N"/>
    <s v="00 - N/A"/>
    <s v="10 - FONDO GENERAL"/>
    <s v="(en blanco)"/>
    <s v="99 - MULTIPROVINCIAL"/>
    <n v="2701000"/>
    <n v="5701000"/>
    <n v="3525250"/>
  </r>
  <r>
    <s v="2023"/>
    <x v="0"/>
    <x v="0"/>
    <x v="0"/>
    <x v="0"/>
    <s v="2 - Poder Ejecutivo"/>
    <s v="0206 - MINISTERIO DE EDUCACIÓN"/>
    <x v="2"/>
    <x v="9"/>
    <x v="20"/>
    <s v="2.2 - CONTRATACIÓN DE SERVICIOS"/>
    <s v="2.2.4 - TRANSPORTE Y ALMACENAJE"/>
    <s v="N"/>
    <s v="00 - N/A"/>
    <s v="10 - FONDO GENERAL"/>
    <s v="(en blanco)"/>
    <s v="99 - MULTIPROVINCIAL"/>
    <n v="603000"/>
    <n v="4695963"/>
    <n v="1002511"/>
  </r>
  <r>
    <s v="2023"/>
    <x v="0"/>
    <x v="0"/>
    <x v="0"/>
    <x v="0"/>
    <s v="2 - Poder Ejecutivo"/>
    <s v="0206 - MINISTERIO DE EDUCACIÓN"/>
    <x v="2"/>
    <x v="9"/>
    <x v="20"/>
    <s v="2.2 - CONTRATACIÓN DE SERVICIOS"/>
    <s v="2.2.5 - ALQUILERES Y RENTAS"/>
    <s v="N"/>
    <s v="00 - N/A"/>
    <s v="10 - FONDO GENERAL"/>
    <s v="(en blanco)"/>
    <s v="99 - MULTIPROVINCIAL"/>
    <n v="52654608"/>
    <n v="53754608"/>
    <n v="15041197.979999999"/>
  </r>
  <r>
    <s v="2023"/>
    <x v="0"/>
    <x v="0"/>
    <x v="0"/>
    <x v="0"/>
    <s v="2 - Poder Ejecutivo"/>
    <s v="0206 - MINISTERIO DE EDUCACIÓN"/>
    <x v="2"/>
    <x v="9"/>
    <x v="20"/>
    <s v="2.2 - CONTRATACIÓN DE SERVICIOS"/>
    <s v="2.2.6 - SEGUROS"/>
    <s v="N"/>
    <s v="00 - N/A"/>
    <s v="10 - FONDO GENERAL"/>
    <s v="(en blanco)"/>
    <s v="99 - MULTIPROVINCIAL"/>
    <n v="31603224"/>
    <n v="31603224"/>
    <n v="11940720.08"/>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6927010.689999998"/>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46910625.710000008"/>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2658618.210000001"/>
  </r>
  <r>
    <s v="2023"/>
    <x v="0"/>
    <x v="0"/>
    <x v="0"/>
    <x v="0"/>
    <s v="2 - Poder Ejecutivo"/>
    <s v="0206 - MINISTERIO DE EDUCACIÓN"/>
    <x v="2"/>
    <x v="9"/>
    <x v="20"/>
    <s v="2.3 - MATERIALES Y SUMINISTROS"/>
    <s v="2.3.1 - ALIMENTOS Y PRODUCTOS AGROFORESTALES"/>
    <s v="N"/>
    <s v="00 - N/A"/>
    <s v="10 - FONDO GENERAL"/>
    <s v="(en blanco)"/>
    <s v="99 - MULTIPROVINCIAL"/>
    <n v="363420479"/>
    <n v="208301439"/>
    <n v="13328775.98"/>
  </r>
  <r>
    <s v="2023"/>
    <x v="0"/>
    <x v="0"/>
    <x v="0"/>
    <x v="0"/>
    <s v="2 - Poder Ejecutivo"/>
    <s v="0206 - MINISTERIO DE EDUCACIÓN"/>
    <x v="2"/>
    <x v="9"/>
    <x v="20"/>
    <s v="2.3 - MATERIALES Y SUMINISTROS"/>
    <s v="2.3.2 - TEXTILES Y VESTUARIOS"/>
    <s v="N"/>
    <s v="00 - N/A"/>
    <s v="10 - FONDO GENERAL"/>
    <s v="(en blanco)"/>
    <s v="99 - MULTIPROVINCIAL"/>
    <n v="4994600"/>
    <n v="10529600"/>
    <n v="2932097.0500000003"/>
  </r>
  <r>
    <s v="2023"/>
    <x v="0"/>
    <x v="0"/>
    <x v="0"/>
    <x v="0"/>
    <s v="2 - Poder Ejecutivo"/>
    <s v="0206 - MINISTERIO DE EDUCACIÓN"/>
    <x v="2"/>
    <x v="9"/>
    <x v="20"/>
    <s v="2.3 - MATERIALES Y SUMINISTROS"/>
    <s v="2.3.3 - PAPEL, CARTÓN E IMPRESOS"/>
    <s v="N"/>
    <s v="00 - N/A"/>
    <s v="10 - FONDO GENERAL"/>
    <s v="(en blanco)"/>
    <s v="99 - MULTIPROVINCIAL"/>
    <n v="6084845"/>
    <n v="10084845"/>
    <n v="2599750.79"/>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206311.2"/>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97480.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7853646.7399999993"/>
  </r>
  <r>
    <s v="2023"/>
    <x v="0"/>
    <x v="0"/>
    <x v="0"/>
    <x v="0"/>
    <s v="2 - Poder Ejecutivo"/>
    <s v="0206 - MINISTERIO DE EDUCACIÓN"/>
    <x v="2"/>
    <x v="9"/>
    <x v="20"/>
    <s v="2.3 - MATERIALES Y SUMINISTROS"/>
    <s v="2.3.9 - PRODUCTOS Y ÚTILES VARIOS"/>
    <s v="N"/>
    <s v="00 - N/A"/>
    <s v="10 - FONDO GENERAL"/>
    <s v="(en blanco)"/>
    <s v="99 - MULTIPROVINCIAL"/>
    <n v="13228254"/>
    <n v="42647912"/>
    <n v="7479622.5200000033"/>
  </r>
  <r>
    <s v="2023"/>
    <x v="0"/>
    <x v="0"/>
    <x v="0"/>
    <x v="0"/>
    <s v="2 - Poder Ejecutivo"/>
    <s v="0206 - MINISTERIO DE EDUCACIÓN"/>
    <x v="2"/>
    <x v="9"/>
    <x v="36"/>
    <s v="2.1 - REMUNERACIONES Y CONTRIBUCIONES"/>
    <s v="2.1.1 - REMUNERACIONES"/>
    <s v="N"/>
    <s v="00 - N/A"/>
    <s v="10 - FONDO GENERAL"/>
    <s v="(en blanco)"/>
    <s v="99 - MULTIPROVINCIAL"/>
    <n v="3625475957"/>
    <n v="3857015957"/>
    <n v="854738094.95999992"/>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144994424.78999996"/>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2591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2010595147.1800001"/>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340300837.50999987"/>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3999999998"/>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64789.31"/>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89999995"/>
    <n v="4594001.67"/>
  </r>
  <r>
    <s v="2023"/>
    <x v="0"/>
    <x v="0"/>
    <x v="0"/>
    <x v="0"/>
    <s v="2 - Poder Ejecutivo"/>
    <s v="0206 - MINISTERIO DE EDUCACIÓN"/>
    <x v="2"/>
    <x v="9"/>
    <x v="27"/>
    <s v="2.1 - REMUNERACIONES Y CONTRIBUCIONES"/>
    <s v="2.1.1 - REMUNERACIONES"/>
    <s v="N"/>
    <s v="00 - N/A"/>
    <s v="10 - FONDO GENERAL"/>
    <s v="(en blanco)"/>
    <s v="99 - MULTIPROVINCIAL"/>
    <n v="318033614"/>
    <n v="318033614"/>
    <n v="90491790.839999989"/>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15292795.540000003"/>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70000"/>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9"/>
  </r>
  <r>
    <s v="2023"/>
    <x v="0"/>
    <x v="0"/>
    <x v="0"/>
    <x v="0"/>
    <s v="2 - Poder Ejecutivo"/>
    <s v="0206 - MINISTERIO DE EDUCACIÓN"/>
    <x v="2"/>
    <x v="9"/>
    <x v="38"/>
    <s v="2.1 - REMUNERACIONES Y CONTRIBUCIONES"/>
    <s v="2.1.1 - REMUNERACIONES"/>
    <s v="N"/>
    <s v="00 - N/A"/>
    <s v="10 - FONDO GENERAL"/>
    <s v="(en blanco)"/>
    <s v="99 - MULTIPROVINCIAL"/>
    <n v="360378081"/>
    <n v="396038868.96000004"/>
    <n v="117595773.67000003"/>
  </r>
  <r>
    <s v="2023"/>
    <x v="0"/>
    <x v="0"/>
    <x v="0"/>
    <x v="0"/>
    <s v="2 - Poder Ejecutivo"/>
    <s v="0206 - MINISTERIO DE EDUCACIÓN"/>
    <x v="2"/>
    <x v="9"/>
    <x v="38"/>
    <s v="2.1 - REMUNERACIONES Y CONTRIBUCIONES"/>
    <s v="2.1.2 - SOBRESUELDOS"/>
    <s v="N"/>
    <s v="00 - N/A"/>
    <s v="10 - FONDO GENERAL"/>
    <s v="(en blanco)"/>
    <s v="99 - MULTIPROVINCIAL"/>
    <n v="24529858"/>
    <n v="51766858"/>
    <n v="12390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8046907.390000001"/>
  </r>
  <r>
    <s v="2023"/>
    <x v="0"/>
    <x v="0"/>
    <x v="0"/>
    <x v="0"/>
    <s v="2 - Poder Ejecutivo"/>
    <s v="0206 - MINISTERIO DE EDUCACIÓN"/>
    <x v="2"/>
    <x v="9"/>
    <x v="38"/>
    <s v="2.2 - CONTRATACIÓN DE SERVICIOS"/>
    <s v="2.2.1 - SERVICIOS BÁSICOS"/>
    <s v="N"/>
    <s v="00 - N/A"/>
    <s v="10 - FONDO GENERAL"/>
    <s v="(en blanco)"/>
    <s v="99 - MULTIPROVINCIAL"/>
    <n v="10701640"/>
    <n v="10974640"/>
    <n v="2737725.24"/>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703513.2699999999"/>
  </r>
  <r>
    <s v="2023"/>
    <x v="0"/>
    <x v="0"/>
    <x v="0"/>
    <x v="0"/>
    <s v="2 - Poder Ejecutivo"/>
    <s v="0206 - MINISTERIO DE EDUCACIÓN"/>
    <x v="2"/>
    <x v="9"/>
    <x v="38"/>
    <s v="2.2 - CONTRATACIÓN DE SERVICIOS"/>
    <s v="2.2.3 - VIÁTICOS"/>
    <s v="N"/>
    <s v="00 - N/A"/>
    <s v="10 - FONDO GENERAL"/>
    <s v="(en blanco)"/>
    <s v="99 - MULTIPROVINCIAL"/>
    <n v="4462700"/>
    <n v="4462700"/>
    <n v="2322170"/>
  </r>
  <r>
    <s v="2023"/>
    <x v="0"/>
    <x v="0"/>
    <x v="0"/>
    <x v="0"/>
    <s v="2 - Poder Ejecutivo"/>
    <s v="0206 - MINISTERIO DE EDUCACIÓN"/>
    <x v="2"/>
    <x v="9"/>
    <x v="38"/>
    <s v="2.2 - CONTRATACIÓN DE SERVICIOS"/>
    <s v="2.2.4 - TRANSPORTE Y ALMACENAJE"/>
    <s v="N"/>
    <s v="00 - N/A"/>
    <s v="10 - FONDO GENERAL"/>
    <s v="(en blanco)"/>
    <s v="99 - MULTIPROVINCIAL"/>
    <n v="3529024"/>
    <n v="4529024"/>
    <n v="266799"/>
  </r>
  <r>
    <s v="2023"/>
    <x v="0"/>
    <x v="0"/>
    <x v="0"/>
    <x v="0"/>
    <s v="2 - Poder Ejecutivo"/>
    <s v="0206 - MINISTERIO DE EDUCACIÓN"/>
    <x v="2"/>
    <x v="9"/>
    <x v="38"/>
    <s v="2.2 - CONTRATACIÓN DE SERVICIOS"/>
    <s v="2.2.5 - ALQUILERES Y RENTAS"/>
    <s v="N"/>
    <s v="00 - N/A"/>
    <s v="10 - FONDO GENERAL"/>
    <s v="(en blanco)"/>
    <s v="99 - MULTIPROVINCIAL"/>
    <n v="25095394"/>
    <n v="29395394"/>
    <n v="2350317.3200000003"/>
  </r>
  <r>
    <s v="2023"/>
    <x v="0"/>
    <x v="0"/>
    <x v="0"/>
    <x v="0"/>
    <s v="2 - Poder Ejecutivo"/>
    <s v="0206 - MINISTERIO DE EDUCACIÓN"/>
    <x v="2"/>
    <x v="9"/>
    <x v="38"/>
    <s v="2.2 - CONTRATACIÓN DE SERVICIOS"/>
    <s v="2.2.6 - SEGUROS"/>
    <s v="N"/>
    <s v="00 - N/A"/>
    <s v="10 - FONDO GENERAL"/>
    <s v="(en blanco)"/>
    <s v="99 - MULTIPROVINCIAL"/>
    <n v="5436500"/>
    <n v="3991500"/>
    <n v="748509.15999999992"/>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4564616"/>
    <n v="809455.22000000009"/>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03270212.28000003"/>
    <n v="12804980.01"/>
  </r>
  <r>
    <s v="2023"/>
    <x v="0"/>
    <x v="0"/>
    <x v="0"/>
    <x v="0"/>
    <s v="2 - Poder Ejecutivo"/>
    <s v="0206 - MINISTERIO DE EDUCACIÓN"/>
    <x v="2"/>
    <x v="9"/>
    <x v="38"/>
    <s v="2.2 - CONTRATACIÓN DE SERVICIOS"/>
    <s v="2.2.9 - OTRAS CONTRATACIONES DE SERVICIOS"/>
    <s v="N"/>
    <s v="00 - N/A"/>
    <s v="10 - FONDO GENERAL"/>
    <s v="(en blanco)"/>
    <s v="99 - MULTIPROVINCIAL"/>
    <n v="10774000"/>
    <n v="19962111.130000003"/>
    <n v="275628.09999999998"/>
  </r>
  <r>
    <s v="2023"/>
    <x v="0"/>
    <x v="0"/>
    <x v="0"/>
    <x v="0"/>
    <s v="2 - Poder Ejecutivo"/>
    <s v="0206 - MINISTERIO DE EDUCACIÓN"/>
    <x v="2"/>
    <x v="9"/>
    <x v="38"/>
    <s v="2.3 - MATERIALES Y SUMINISTROS"/>
    <s v="2.3.1 - ALIMENTOS Y PRODUCTOS AGROFORESTALES"/>
    <s v="N"/>
    <s v="00 - N/A"/>
    <s v="10 - FONDO GENERAL"/>
    <s v="(en blanco)"/>
    <s v="99 - MULTIPROVINCIAL"/>
    <n v="1899000"/>
    <n v="2910000"/>
    <n v="252889.85"/>
  </r>
  <r>
    <s v="2023"/>
    <x v="0"/>
    <x v="0"/>
    <x v="0"/>
    <x v="0"/>
    <s v="2 - Poder Ejecutivo"/>
    <s v="0206 - MINISTERIO DE EDUCACIÓN"/>
    <x v="2"/>
    <x v="9"/>
    <x v="38"/>
    <s v="2.3 - MATERIALES Y SUMINISTROS"/>
    <s v="2.3.2 - TEXTILES Y VESTUARIOS"/>
    <s v="N"/>
    <s v="00 - N/A"/>
    <s v="10 - FONDO GENERAL"/>
    <s v="(en blanco)"/>
    <s v="99 - MULTIPROVINCIAL"/>
    <n v="1719732"/>
    <n v="58533172.229999997"/>
    <n v="326597.05"/>
  </r>
  <r>
    <s v="2023"/>
    <x v="0"/>
    <x v="0"/>
    <x v="0"/>
    <x v="0"/>
    <s v="2 - Poder Ejecutivo"/>
    <s v="0206 - MINISTERIO DE EDUCACIÓN"/>
    <x v="2"/>
    <x v="9"/>
    <x v="38"/>
    <s v="2.3 - MATERIALES Y SUMINISTROS"/>
    <s v="2.3.3 - PAPEL, CARTÓN E IMPRESOS"/>
    <s v="N"/>
    <s v="00 - N/A"/>
    <s v="10 - FONDO GENERAL"/>
    <s v="(en blanco)"/>
    <s v="99 - MULTIPROVINCIAL"/>
    <n v="768000"/>
    <n v="1069500"/>
    <n v="41917.619999999995"/>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10420.9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0478.849999999999"/>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201000"/>
    <n v="3115675.4"/>
  </r>
  <r>
    <s v="2023"/>
    <x v="0"/>
    <x v="0"/>
    <x v="0"/>
    <x v="0"/>
    <s v="2 - Poder Ejecutivo"/>
    <s v="0206 - MINISTERIO DE EDUCACIÓN"/>
    <x v="2"/>
    <x v="9"/>
    <x v="38"/>
    <s v="2.3 - MATERIALES Y SUMINISTROS"/>
    <s v="2.3.9 - PRODUCTOS Y ÚTILES VARIOS"/>
    <s v="N"/>
    <s v="00 - N/A"/>
    <s v="10 - FONDO GENERAL"/>
    <s v="(en blanco)"/>
    <s v="99 - MULTIPROVINCIAL"/>
    <n v="5498900"/>
    <n v="62806576.060000002"/>
    <n v="1019222.3599999999"/>
  </r>
  <r>
    <s v="2023"/>
    <x v="0"/>
    <x v="0"/>
    <x v="0"/>
    <x v="0"/>
    <s v="2 - Poder Ejecutivo"/>
    <s v="0206 - MINISTERIO DE EDUCACIÓN"/>
    <x v="2"/>
    <x v="9"/>
    <x v="39"/>
    <s v="2.1 - REMUNERACIONES Y CONTRIBUCIONES"/>
    <s v="2.1.1 - REMUNERACIONES"/>
    <s v="N"/>
    <s v="00 - N/A"/>
    <s v="10 - FONDO GENERAL"/>
    <s v="(en blanco)"/>
    <s v="99 - MULTIPROVINCIAL"/>
    <n v="18490115556"/>
    <n v="18133224451.440002"/>
    <n v="3797588116.4500022"/>
  </r>
  <r>
    <s v="2023"/>
    <x v="0"/>
    <x v="0"/>
    <x v="0"/>
    <x v="0"/>
    <s v="2 - Poder Ejecutivo"/>
    <s v="0206 - MINISTERIO DE EDUCACIÓN"/>
    <x v="2"/>
    <x v="9"/>
    <x v="39"/>
    <s v="2.1 - REMUNERACIONES Y CONTRIBUCIONES"/>
    <s v="2.1.2 - SOBRESUELDOS"/>
    <s v="N"/>
    <s v="00 - N/A"/>
    <s v="10 - FONDO GENERAL"/>
    <s v="(en blanco)"/>
    <s v="99 - MULTIPROVINCIAL"/>
    <n v="2419116734"/>
    <n v="2771206838.5599999"/>
    <n v="262172047.05999997"/>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546309570.03999937"/>
  </r>
  <r>
    <s v="2023"/>
    <x v="0"/>
    <x v="0"/>
    <x v="0"/>
    <x v="0"/>
    <s v="2 - Poder Ejecutivo"/>
    <s v="0206 - MINISTERIO DE EDUCACIÓN"/>
    <x v="2"/>
    <x v="9"/>
    <x v="39"/>
    <s v="2.2 - CONTRATACIÓN DE SERVICIOS"/>
    <s v="2.2.1 - SERVICIOS BÁSICOS"/>
    <s v="N"/>
    <s v="00 - N/A"/>
    <s v="10 - FONDO GENERAL"/>
    <s v="(en blanco)"/>
    <s v="99 - MULTIPROVINCIAL"/>
    <n v="1285103490"/>
    <n v="1287206545"/>
    <n v="713911654.17000055"/>
  </r>
  <r>
    <s v="2023"/>
    <x v="0"/>
    <x v="0"/>
    <x v="0"/>
    <x v="0"/>
    <s v="2 - Poder Ejecutivo"/>
    <s v="0206 - MINISTERIO DE EDUCACIÓN"/>
    <x v="2"/>
    <x v="9"/>
    <x v="39"/>
    <s v="2.2 - CONTRATACIÓN DE SERVICIOS"/>
    <s v="2.2.2 - PUBLICIDAD, IMPRESIÓN Y ENCUADERNACIÓN"/>
    <s v="N"/>
    <s v="00 - N/A"/>
    <s v="10 - FONDO GENERAL"/>
    <s v="(en blanco)"/>
    <s v="99 - MULTIPROVINCIAL"/>
    <n v="612344318"/>
    <n v="737552239.26999998"/>
    <n v="6186810.0200000005"/>
  </r>
  <r>
    <s v="2023"/>
    <x v="0"/>
    <x v="0"/>
    <x v="0"/>
    <x v="0"/>
    <s v="2 - Poder Ejecutivo"/>
    <s v="0206 - MINISTERIO DE EDUCACIÓN"/>
    <x v="2"/>
    <x v="9"/>
    <x v="39"/>
    <s v="2.2 - CONTRATACIÓN DE SERVICIOS"/>
    <s v="2.2.3 - VIÁTICOS"/>
    <s v="N"/>
    <s v="00 - N/A"/>
    <s v="10 - FONDO GENERAL"/>
    <s v="(en blanco)"/>
    <s v="99 - MULTIPROVINCIAL"/>
    <n v="683972724"/>
    <n v="623620521"/>
    <n v="27945259.389999997"/>
  </r>
  <r>
    <s v="2023"/>
    <x v="0"/>
    <x v="0"/>
    <x v="0"/>
    <x v="0"/>
    <s v="2 - Poder Ejecutivo"/>
    <s v="0206 - MINISTERIO DE EDUCACIÓN"/>
    <x v="2"/>
    <x v="9"/>
    <x v="39"/>
    <s v="2.2 - CONTRATACIÓN DE SERVICIOS"/>
    <s v="2.2.4 - TRANSPORTE Y ALMACENAJE"/>
    <s v="N"/>
    <s v="00 - N/A"/>
    <s v="10 - FONDO GENERAL"/>
    <s v="(en blanco)"/>
    <s v="99 - MULTIPROVINCIAL"/>
    <n v="165872489"/>
    <n v="197982541.72"/>
    <n v="12488592.459999999"/>
  </r>
  <r>
    <s v="2023"/>
    <x v="0"/>
    <x v="0"/>
    <x v="0"/>
    <x v="0"/>
    <s v="2 - Poder Ejecutivo"/>
    <s v="0206 - MINISTERIO DE EDUCACIÓN"/>
    <x v="2"/>
    <x v="9"/>
    <x v="39"/>
    <s v="2.2 - CONTRATACIÓN DE SERVICIOS"/>
    <s v="2.2.5 - ALQUILERES Y RENTAS"/>
    <s v="N"/>
    <s v="00 - N/A"/>
    <s v="10 - FONDO GENERAL"/>
    <s v="(en blanco)"/>
    <s v="99 - MULTIPROVINCIAL"/>
    <n v="2885974005"/>
    <n v="1209860968.3399999"/>
    <n v="272069070.87"/>
  </r>
  <r>
    <s v="2023"/>
    <x v="0"/>
    <x v="0"/>
    <x v="0"/>
    <x v="0"/>
    <s v="2 - Poder Ejecutivo"/>
    <s v="0206 - MINISTERIO DE EDUCACIÓN"/>
    <x v="2"/>
    <x v="9"/>
    <x v="39"/>
    <s v="2.2 - CONTRATACIÓN DE SERVICIOS"/>
    <s v="2.2.6 - SEGUROS"/>
    <s v="N"/>
    <s v="00 - N/A"/>
    <s v="10 - FONDO GENERAL"/>
    <s v="(en blanco)"/>
    <s v="99 - MULTIPROVINCIAL"/>
    <n v="859725140"/>
    <n v="859625140"/>
    <n v="200229646.77999997"/>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6962485.30000007"/>
    <n v="22304803.460000001"/>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0066436.6199999"/>
    <n v="129965970.48999999"/>
  </r>
  <r>
    <s v="2023"/>
    <x v="0"/>
    <x v="0"/>
    <x v="0"/>
    <x v="0"/>
    <s v="2 - Poder Ejecutivo"/>
    <s v="0206 - MINISTERIO DE EDUCACIÓN"/>
    <x v="2"/>
    <x v="9"/>
    <x v="39"/>
    <s v="2.2 - CONTRATACIÓN DE SERVICIOS"/>
    <s v="2.2.9 - OTRAS CONTRATACIONES DE SERVICIOS"/>
    <s v="N"/>
    <s v="00 - N/A"/>
    <s v="10 - FONDO GENERAL"/>
    <s v="(en blanco)"/>
    <s v="99 - MULTIPROVINCIAL"/>
    <n v="31748481620"/>
    <n v="30739913185.580002"/>
    <n v="8814667844.1500053"/>
  </r>
  <r>
    <s v="2023"/>
    <x v="0"/>
    <x v="0"/>
    <x v="0"/>
    <x v="0"/>
    <s v="2 - Poder Ejecutivo"/>
    <s v="0206 - MINISTERIO DE EDUCACIÓN"/>
    <x v="2"/>
    <x v="9"/>
    <x v="39"/>
    <s v="2.3 - MATERIALES Y SUMINISTROS"/>
    <s v="2.3.1 - ALIMENTOS Y PRODUCTOS AGROFORESTALES"/>
    <s v="N"/>
    <s v="00 - N/A"/>
    <s v="10 - FONDO GENERAL"/>
    <s v="(en blanco)"/>
    <s v="99 - MULTIPROVINCIAL"/>
    <n v="27555984"/>
    <n v="435801514"/>
    <n v="2245482.9300000002"/>
  </r>
  <r>
    <s v="2023"/>
    <x v="0"/>
    <x v="0"/>
    <x v="0"/>
    <x v="0"/>
    <s v="2 - Poder Ejecutivo"/>
    <s v="0206 - MINISTERIO DE EDUCACIÓN"/>
    <x v="2"/>
    <x v="9"/>
    <x v="39"/>
    <s v="2.3 - MATERIALES Y SUMINISTROS"/>
    <s v="2.3.2 - TEXTILES Y VESTUARIOS"/>
    <s v="N"/>
    <s v="00 - N/A"/>
    <s v="10 - FONDO GENERAL"/>
    <s v="(en blanco)"/>
    <s v="99 - MULTIPROVINCIAL"/>
    <n v="910622909"/>
    <n v="1395441884.9400001"/>
    <n v="208864759.21000004"/>
  </r>
  <r>
    <s v="2023"/>
    <x v="0"/>
    <x v="0"/>
    <x v="0"/>
    <x v="0"/>
    <s v="2 - Poder Ejecutivo"/>
    <s v="0206 - MINISTERIO DE EDUCACIÓN"/>
    <x v="2"/>
    <x v="9"/>
    <x v="39"/>
    <s v="2.3 - MATERIALES Y SUMINISTROS"/>
    <s v="2.3.3 - PAPEL, CARTÓN E IMPRESOS"/>
    <s v="N"/>
    <s v="00 - N/A"/>
    <s v="10 - FONDO GENERAL"/>
    <s v="(en blanco)"/>
    <s v="99 - MULTIPROVINCIAL"/>
    <n v="498344119"/>
    <n v="121659388.29000002"/>
    <n v="6409366.2400000002"/>
  </r>
  <r>
    <s v="2023"/>
    <x v="0"/>
    <x v="0"/>
    <x v="0"/>
    <x v="0"/>
    <s v="2 - Poder Ejecutivo"/>
    <s v="0206 - MINISTERIO DE EDUCACIÓN"/>
    <x v="2"/>
    <x v="9"/>
    <x v="39"/>
    <s v="2.3 - MATERIALES Y SUMINISTROS"/>
    <s v="2.3.4 - PRODUCTOS FARMACÉUTICOS"/>
    <s v="N"/>
    <s v="00 - N/A"/>
    <s v="10 - FONDO GENERAL"/>
    <s v="(en blanco)"/>
    <s v="99 - MULTIPROVINCIAL"/>
    <n v="64554868"/>
    <n v="68801073.879999995"/>
    <n v="7972689.4699999997"/>
  </r>
  <r>
    <s v="2023"/>
    <x v="0"/>
    <x v="0"/>
    <x v="0"/>
    <x v="0"/>
    <s v="2 - Poder Ejecutivo"/>
    <s v="0206 - MINISTERIO DE EDUCACIÓN"/>
    <x v="2"/>
    <x v="9"/>
    <x v="39"/>
    <s v="2.3 - MATERIALES Y SUMINISTROS"/>
    <s v="2.3.5 - CUERO, CAUCHO Y PLÁSTICO"/>
    <s v="N"/>
    <s v="00 - N/A"/>
    <s v="10 - FONDO GENERAL"/>
    <s v="(en blanco)"/>
    <s v="99 - MULTIPROVINCIAL"/>
    <n v="21717105"/>
    <n v="24861541.59"/>
    <n v="5057574.4300000006"/>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7867336"/>
    <n v="20958302.190000001"/>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8651558.27000001"/>
    <n v="70033401.730000004"/>
  </r>
  <r>
    <s v="2023"/>
    <x v="0"/>
    <x v="0"/>
    <x v="0"/>
    <x v="0"/>
    <s v="2 - Poder Ejecutivo"/>
    <s v="0206 - MINISTERIO DE EDUCACIÓN"/>
    <x v="2"/>
    <x v="9"/>
    <x v="39"/>
    <s v="2.3 - MATERIALES Y SUMINISTROS"/>
    <s v="2.3.9 - PRODUCTOS Y ÚTILES VARIOS"/>
    <s v="N"/>
    <s v="00 - N/A"/>
    <s v="10 - FONDO GENERAL"/>
    <s v="(en blanco)"/>
    <s v="99 - MULTIPROVINCIAL"/>
    <n v="9364288306"/>
    <n v="10185016812.570002"/>
    <n v="311309581.43999982"/>
  </r>
  <r>
    <s v="2023"/>
    <x v="0"/>
    <x v="0"/>
    <x v="0"/>
    <x v="0"/>
    <s v="2 - Poder Ejecutivo"/>
    <s v="0206 - MINISTERIO DE EDUCACIÓN"/>
    <x v="2"/>
    <x v="13"/>
    <x v="40"/>
    <s v="2.1 - REMUNERACIONES Y CONTRIBUCIONES"/>
    <s v="2.1.1 - REMUNERACIONES"/>
    <s v="N"/>
    <s v="00 - N/A"/>
    <s v="10 - FONDO GENERAL"/>
    <s v="(en blanco)"/>
    <s v="99 - MULTIPROVINCIAL"/>
    <n v="24101955"/>
    <n v="24101955"/>
    <n v="8696754.4000000004"/>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1384900.3699999999"/>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61991.360000000001"/>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259439"/>
    <n v="9440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36816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66538150"/>
    <n v="602450.99"/>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9727481.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578771654.38999999"/>
    <n v="4119096.0300000003"/>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97945719"/>
    <n v="55526"/>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2426183.6400013"/>
    <n v="1865871809.5500007"/>
  </r>
  <r>
    <s v="2023"/>
    <x v="0"/>
    <x v="0"/>
    <x v="0"/>
    <x v="0"/>
    <s v="2 - Poder Ejecutivo"/>
    <s v="0207 - MINISTERIO DE SALUD PÚBLICA Y ASISTENCIA SOCIAL"/>
    <x v="2"/>
    <x v="5"/>
    <x v="43"/>
    <s v="2.1 - REMUNERACIONES Y CONTRIBUCIONES"/>
    <s v="2.1.2 - SOBRESUELDOS"/>
    <s v="N"/>
    <s v="00 - N/A"/>
    <s v="10 - FONDO GENERAL"/>
    <s v="(en blanco)"/>
    <s v="99 - MULTIPROVINCIAL"/>
    <n v="725651415"/>
    <n v="720981159.21999991"/>
    <n v="143831881.94999999"/>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7807939.1400001"/>
    <n v="282124152.52999997"/>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23400257.77999999"/>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867674"/>
    <n v="25784015.739999995"/>
  </r>
  <r>
    <s v="2023"/>
    <x v="0"/>
    <x v="0"/>
    <x v="0"/>
    <x v="0"/>
    <s v="2 - Poder Ejecutivo"/>
    <s v="0207 - MINISTERIO DE SALUD PÚBLICA Y ASISTENCIA SOCIAL"/>
    <x v="2"/>
    <x v="5"/>
    <x v="43"/>
    <s v="2.2 - CONTRATACIÓN DE SERVICIOS"/>
    <s v="2.2.3 - VIÁTICOS"/>
    <s v="N"/>
    <s v="00 - N/A"/>
    <s v="10 - FONDO GENERAL"/>
    <s v="(en blanco)"/>
    <s v="99 - MULTIPROVINCIAL"/>
    <n v="95911624"/>
    <n v="123711624"/>
    <n v="15476186.62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0806116"/>
    <n v="1346225.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9789705.18000001"/>
    <n v="59546995.539999999"/>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653527"/>
    <n v="17179212.649999999"/>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682778.15000001"/>
    <n v="8014345.9700000007"/>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1121179.63999999"/>
    <n v="51228990.349999994"/>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17835846.47"/>
    <n v="28475428.639999993"/>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544691"/>
    <n v="4840259.05"/>
  </r>
  <r>
    <s v="2023"/>
    <x v="0"/>
    <x v="0"/>
    <x v="0"/>
    <x v="0"/>
    <s v="2 - Poder Ejecutivo"/>
    <s v="0207 - MINISTERIO DE SALUD PÚBLICA Y ASISTENCIA SOCIAL"/>
    <x v="2"/>
    <x v="5"/>
    <x v="43"/>
    <s v="2.3 - MATERIALES Y SUMINISTROS"/>
    <s v="2.3.2 - TEXTILES Y VESTUARIOS"/>
    <s v="N"/>
    <s v="00 - N/A"/>
    <s v="10 - FONDO GENERAL"/>
    <s v="(en blanco)"/>
    <s v="99 - MULTIPROVINCIAL"/>
    <n v="35500423"/>
    <n v="54250916.310000002"/>
    <n v="8281496.8899999997"/>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3377747"/>
    <n v="8459883.8300000001"/>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284743570.65"/>
    <n v="3855217954.3900003"/>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65459020.720000006"/>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2451456"/>
    <n v="2204956.2499999995"/>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757696"/>
    <n v="654614.22000000009"/>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18666795.83999991"/>
    <n v="125853455"/>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476013848.0300002"/>
    <n v="462360957.16000009"/>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0000001"/>
    <n v="0"/>
  </r>
  <r>
    <s v="2023"/>
    <x v="0"/>
    <x v="0"/>
    <x v="0"/>
    <x v="0"/>
    <s v="2 - Poder Ejecutivo"/>
    <s v="0208 - MINISTERIO DE DEPORTES Y RECREACIÓN"/>
    <x v="2"/>
    <x v="6"/>
    <x v="44"/>
    <s v="2.1 - REMUNERACIONES Y CONTRIBUCIONES"/>
    <s v="2.1.1 - REMUNERACIONES"/>
    <s v="N"/>
    <s v="00 - N/A"/>
    <s v="10 - FONDO GENERAL"/>
    <s v="(en blanco)"/>
    <s v="99 - MULTIPROVINCIAL"/>
    <n v="51647000"/>
    <n v="51647000"/>
    <n v="17346834.600000001"/>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2635438.7299999995"/>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4335528.9600000009"/>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9"/>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526655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20076662.57"/>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3052410.33"/>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1146443.8999999999"/>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320000"/>
    <n v="77021.489999999991"/>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15000"/>
    <n v="404272.98"/>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6375"/>
  </r>
  <r>
    <s v="2023"/>
    <x v="0"/>
    <x v="0"/>
    <x v="0"/>
    <x v="0"/>
    <s v="2 - Poder Ejecutivo"/>
    <s v="0208 - MINISTERIO DE DEPORTES Y RECREACIÓN"/>
    <x v="2"/>
    <x v="6"/>
    <x v="26"/>
    <s v="2.3 - MATERIALES Y SUMINISTROS"/>
    <s v="2.3.2 - TEXTILES Y VESTUARIOS"/>
    <s v="N"/>
    <s v="00 - N/A"/>
    <s v="10 - FONDO GENERAL"/>
    <s v="(en blanco)"/>
    <s v="99 - MULTIPROVINCIAL"/>
    <n v="6500000"/>
    <n v="6527000"/>
    <n v="4663.3599999999997"/>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403000"/>
    <n v="50400.89"/>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246875969.18999997"/>
  </r>
  <r>
    <s v="2023"/>
    <x v="0"/>
    <x v="0"/>
    <x v="0"/>
    <x v="0"/>
    <s v="2 - Poder Ejecutivo"/>
    <s v="0208 - MINISTERIO DE DEPORTES Y RECREACIÓN"/>
    <x v="2"/>
    <x v="6"/>
    <x v="45"/>
    <s v="2.1 - REMUNERACIONES Y CONTRIBUCIONES"/>
    <s v="2.1.2 - SOBRESUELDOS"/>
    <s v="N"/>
    <s v="00 - N/A"/>
    <s v="10 - FONDO GENERAL"/>
    <s v="(en blanco)"/>
    <s v="99 - MULTIPROVINCIAL"/>
    <n v="227056000"/>
    <n v="227056000"/>
    <n v="32648214.189999998"/>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37341147.729999989"/>
  </r>
  <r>
    <s v="2023"/>
    <x v="0"/>
    <x v="0"/>
    <x v="0"/>
    <x v="0"/>
    <s v="2 - Poder Ejecutivo"/>
    <s v="0208 - MINISTERIO DE DEPORTES Y RECREACIÓN"/>
    <x v="2"/>
    <x v="6"/>
    <x v="45"/>
    <s v="2.2 - CONTRATACIÓN DE SERVICIOS"/>
    <s v="2.2.1 - SERVICIOS BÁSICOS"/>
    <s v="N"/>
    <s v="00 - N/A"/>
    <s v="10 - FONDO GENERAL"/>
    <s v="(en blanco)"/>
    <s v="99 - MULTIPROVINCIAL"/>
    <n v="183192579"/>
    <n v="183192579"/>
    <n v="84239027.590000004"/>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2466172.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2406778.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6970000"/>
    <n v="0"/>
  </r>
  <r>
    <s v="2023"/>
    <x v="0"/>
    <x v="0"/>
    <x v="0"/>
    <x v="0"/>
    <s v="2 - Poder Ejecutivo"/>
    <s v="0208 - MINISTERIO DE DEPORTES Y RECREACIÓN"/>
    <x v="2"/>
    <x v="6"/>
    <x v="45"/>
    <s v="2.2 - CONTRATACIÓN DE SERVICIOS"/>
    <s v="2.2.5 - ALQUILERES Y RENTAS"/>
    <s v="N"/>
    <s v="00 - N/A"/>
    <s v="10 - FONDO GENERAL"/>
    <s v="(en blanco)"/>
    <s v="99 - MULTIPROVINCIAL"/>
    <n v="9750100"/>
    <n v="9250100"/>
    <n v="5317078.7399999993"/>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3953706.75"/>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2914930"/>
    <n v="9064586.4499999993"/>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699494"/>
    <n v="4628919.8999999994"/>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39321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29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878060"/>
    <n v="0"/>
  </r>
  <r>
    <s v="2023"/>
    <x v="0"/>
    <x v="0"/>
    <x v="0"/>
    <x v="0"/>
    <s v="2 - Poder Ejecutivo"/>
    <s v="0208 - MINISTERIO DE DEPORTES Y RECREACIÓN"/>
    <x v="2"/>
    <x v="6"/>
    <x v="45"/>
    <s v="2.3 - MATERIALES Y SUMINISTROS"/>
    <s v="2.3.3 - PAPEL, CARTÓN E IMPRESOS"/>
    <s v="N"/>
    <s v="00 - N/A"/>
    <s v="10 - FONDO GENERAL"/>
    <s v="(en blanco)"/>
    <s v="99 - MULTIPROVINCIAL"/>
    <n v="4650000"/>
    <n v="6250000"/>
    <n v="585142.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750000"/>
    <n v="1138368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23446932"/>
    <n v="4442308.17"/>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12862"/>
  </r>
  <r>
    <s v="2023"/>
    <x v="0"/>
    <x v="0"/>
    <x v="0"/>
    <x v="0"/>
    <s v="2 - Poder Ejecutivo"/>
    <s v="0208 - MINISTERIO DE DEPORTES Y RECREACIÓN"/>
    <x v="2"/>
    <x v="9"/>
    <x v="39"/>
    <s v="2.2 - CONTRATACIÓN DE SERVICIOS"/>
    <s v="2.2.3 - VIÁTICOS"/>
    <s v="N"/>
    <s v="00 - N/A"/>
    <s v="10 - FONDO GENERAL"/>
    <s v="(en blanco)"/>
    <s v="99 - MULTIPROVINCIAL"/>
    <n v="1500000"/>
    <n v="2500000"/>
    <n v="360937.5"/>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231956466.95000002"/>
  </r>
  <r>
    <s v="2023"/>
    <x v="0"/>
    <x v="0"/>
    <x v="0"/>
    <x v="0"/>
    <s v="2 - Poder Ejecutivo"/>
    <s v="0209 - MINISTERIO DE TRABAJO"/>
    <x v="3"/>
    <x v="12"/>
    <x v="46"/>
    <s v="2.1 - REMUNERACIONES Y CONTRIBUCIONES"/>
    <s v="2.1.1 - REMUNERACIONES"/>
    <s v="N"/>
    <s v="00 - N/A"/>
    <s v="10 - FONDO GENERAL"/>
    <s v="(en blanco)"/>
    <s v="99 - MULTIPROVINCIAL"/>
    <n v="77008666"/>
    <n v="87931870"/>
    <n v="350953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466958.5499999998"/>
  </r>
  <r>
    <s v="2023"/>
    <x v="0"/>
    <x v="0"/>
    <x v="0"/>
    <x v="0"/>
    <s v="2 - Poder Ejecutivo"/>
    <s v="0209 - MINISTERIO DE TRABAJO"/>
    <x v="3"/>
    <x v="12"/>
    <x v="46"/>
    <s v="2.1 - REMUNERACIONES Y CONTRIBUCIONES"/>
    <s v="2.1.2 - SOBRESUELDOS"/>
    <s v="N"/>
    <s v="00 - N/A"/>
    <s v="10 - FONDO GENERAL"/>
    <s v="(en blanco)"/>
    <s v="01 - DISTRITO NACIONAL"/>
    <n v="67129753"/>
    <n v="49742886"/>
    <n v="114069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1942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35020056.600000001"/>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5332792.97"/>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9897252.370000001"/>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1307095.5899999999"/>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229621.39"/>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4568067.16"/>
  </r>
  <r>
    <s v="2023"/>
    <x v="0"/>
    <x v="0"/>
    <x v="0"/>
    <x v="0"/>
    <s v="2 - Poder Ejecutivo"/>
    <s v="0209 - MINISTERIO DE TRABAJO"/>
    <x v="3"/>
    <x v="12"/>
    <x v="46"/>
    <s v="2.2 - CONTRATACIÓN DE SERVICIOS"/>
    <s v="2.2.3 - VIÁTICOS"/>
    <s v="N"/>
    <s v="00 - N/A"/>
    <s v="20 - FONDOS CON DESTINO ESPECÍFICO"/>
    <s v="(en blanco)"/>
    <s v="01 - DISTRITO NACIONAL"/>
    <n v="5885000"/>
    <n v="8493456"/>
    <n v="131577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1888083.98"/>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6166937.8799999999"/>
  </r>
  <r>
    <s v="2023"/>
    <x v="0"/>
    <x v="0"/>
    <x v="0"/>
    <x v="0"/>
    <s v="2 - Poder Ejecutivo"/>
    <s v="0209 - MINISTERIO DE TRABAJO"/>
    <x v="3"/>
    <x v="12"/>
    <x v="46"/>
    <s v="2.2 - CONTRATACIÓN DE SERVICIOS"/>
    <s v="2.2.5 - ALQUILERES Y RENTAS"/>
    <s v="N"/>
    <s v="00 - N/A"/>
    <s v="10 - FONDO GENERAL"/>
    <s v="(en blanco)"/>
    <s v="99 - MULTIPROVINCIAL"/>
    <n v="2380000"/>
    <n v="238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8760191.6700000018"/>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1690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11405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278952"/>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490000"/>
    <n v="41586"/>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8280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53574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0"/>
  </r>
  <r>
    <s v="2023"/>
    <x v="0"/>
    <x v="0"/>
    <x v="0"/>
    <x v="0"/>
    <s v="2 - Poder Ejecutivo"/>
    <s v="0209 - MINISTERIO DE TRABAJO"/>
    <x v="3"/>
    <x v="12"/>
    <x v="46"/>
    <s v="2.3 - MATERIALES Y SUMINISTROS"/>
    <s v="2.3.5 - CUERO, CAUCHO Y PLÁSTICO"/>
    <s v="N"/>
    <s v="00 - N/A"/>
    <s v="10 - FONDO GENERAL"/>
    <s v="(en blanco)"/>
    <s v="99 - MULTIPROVINCIAL"/>
    <n v="3997039"/>
    <n v="39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24426"/>
  </r>
  <r>
    <s v="2023"/>
    <x v="0"/>
    <x v="0"/>
    <x v="0"/>
    <x v="0"/>
    <s v="2 - Poder Ejecutivo"/>
    <s v="0209 - MINISTERIO DE TRABAJO"/>
    <x v="3"/>
    <x v="12"/>
    <x v="46"/>
    <s v="2.3 - MATERIALES Y SUMINISTROS"/>
    <s v="2.3.9 - PRODUCTOS Y ÚTILES VARIOS"/>
    <s v="N"/>
    <s v="00 - N/A"/>
    <s v="10 - FONDO GENERAL"/>
    <s v="(en blanco)"/>
    <s v="99 - MULTIPROVINCIAL"/>
    <n v="12600505"/>
    <n v="12600505"/>
    <n v="695246.84000000008"/>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151800.16000000003"/>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2900000"/>
  </r>
  <r>
    <s v="2023"/>
    <x v="0"/>
    <x v="0"/>
    <x v="0"/>
    <x v="0"/>
    <s v="2 - Poder Ejecutivo"/>
    <s v="0210 - MINISTERIO DE AGRICULTURA"/>
    <x v="3"/>
    <x v="12"/>
    <x v="47"/>
    <s v="2.1 - REMUNERACIONES Y CONTRIBUCIONES"/>
    <s v="2.1.2 - SOBRESUELDOS"/>
    <s v="N"/>
    <s v="00 - N/A"/>
    <s v="10 - FONDO GENERAL"/>
    <s v="(en blanco)"/>
    <s v="99 - MULTIPROVINCIAL"/>
    <n v="1215000"/>
    <n v="1894982"/>
    <n v="12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432649.24"/>
  </r>
  <r>
    <s v="2023"/>
    <x v="0"/>
    <x v="0"/>
    <x v="0"/>
    <x v="0"/>
    <s v="2 - Poder Ejecutivo"/>
    <s v="0210 - MINISTERIO DE AGRICULTURA"/>
    <x v="3"/>
    <x v="12"/>
    <x v="47"/>
    <s v="2.2 - CONTRATACIÓN DE SERVICIOS"/>
    <s v="2.2.1 - SERVICIOS BÁSICOS"/>
    <s v="N"/>
    <s v="00 - N/A"/>
    <s v="10 - FONDO GENERAL"/>
    <s v="(en blanco)"/>
    <s v="99 - MULTIPROVINCIAL"/>
    <n v="630430"/>
    <n v="630430"/>
    <n v="108870.83"/>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2190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36521"/>
  </r>
  <r>
    <s v="2023"/>
    <x v="0"/>
    <x v="0"/>
    <x v="0"/>
    <x v="0"/>
    <s v="2 - Poder Ejecutivo"/>
    <s v="0210 - MINISTERIO DE AGRICULTURA"/>
    <x v="3"/>
    <x v="12"/>
    <x v="47"/>
    <s v="2.3 - MATERIALES Y SUMINISTROS"/>
    <s v="2.3.9 - PRODUCTOS Y ÚTILES VARIOS"/>
    <s v="N"/>
    <s v="00 - N/A"/>
    <s v="10 - FONDO GENERAL"/>
    <s v="(en blanco)"/>
    <s v="99 - MULTIPROVINCIAL"/>
    <n v="562000"/>
    <n v="6478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205279003.19999999"/>
  </r>
  <r>
    <s v="2023"/>
    <x v="0"/>
    <x v="0"/>
    <x v="0"/>
    <x v="0"/>
    <s v="2 - Poder Ejecutivo"/>
    <s v="0210 - MINISTERIO DE AGRICULTURA"/>
    <x v="3"/>
    <x v="10"/>
    <x v="24"/>
    <s v="2.1 - REMUNERACIONES Y CONTRIBUCIONES"/>
    <s v="2.1.2 - SOBRESUELDOS"/>
    <s v="N"/>
    <s v="00 - N/A"/>
    <s v="10 - FONDO GENERAL"/>
    <s v="(en blanco)"/>
    <s v="99 - MULTIPROVINCIAL"/>
    <n v="55869008"/>
    <n v="55869008"/>
    <n v="405294.65"/>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18067966.139999997"/>
  </r>
  <r>
    <s v="2023"/>
    <x v="0"/>
    <x v="0"/>
    <x v="0"/>
    <x v="0"/>
    <s v="2 - Poder Ejecutivo"/>
    <s v="0210 - MINISTERIO DE AGRICULTURA"/>
    <x v="3"/>
    <x v="10"/>
    <x v="24"/>
    <s v="2.2 - CONTRATACIÓN DE SERVICIOS"/>
    <s v="2.2.1 - SERVICIOS BÁSICOS"/>
    <s v="N"/>
    <s v="00 - N/A"/>
    <s v="10 - FONDO GENERAL"/>
    <s v="(en blanco)"/>
    <s v="99 - MULTIPROVINCIAL"/>
    <n v="215762849"/>
    <n v="215762849"/>
    <n v="91764295.699999988"/>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814250.51"/>
  </r>
  <r>
    <s v="2023"/>
    <x v="0"/>
    <x v="0"/>
    <x v="0"/>
    <x v="0"/>
    <s v="2 - Poder Ejecutivo"/>
    <s v="0210 - MINISTERIO DE AGRICULTURA"/>
    <x v="3"/>
    <x v="10"/>
    <x v="24"/>
    <s v="2.2 - CONTRATACIÓN DE SERVICIOS"/>
    <s v="2.2.3 - VIÁTICOS"/>
    <s v="N"/>
    <s v="00 - N/A"/>
    <s v="10 - FONDO GENERAL"/>
    <s v="(en blanco)"/>
    <s v="99 - MULTIPROVINCIAL"/>
    <n v="12022500"/>
    <n v="11135456"/>
    <n v="2972150"/>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6717596"/>
    <n v="12563923.109999999"/>
  </r>
  <r>
    <s v="2023"/>
    <x v="0"/>
    <x v="0"/>
    <x v="0"/>
    <x v="0"/>
    <s v="2 - Poder Ejecutivo"/>
    <s v="0210 - MINISTERIO DE AGRICULTURA"/>
    <x v="3"/>
    <x v="10"/>
    <x v="24"/>
    <s v="2.2 - CONTRATACIÓN DE SERVICIOS"/>
    <s v="2.2.6 - SEGUROS"/>
    <s v="N"/>
    <s v="00 - N/A"/>
    <s v="10 - FONDO GENERAL"/>
    <s v="(en blanco)"/>
    <s v="99 - MULTIPROVINCIAL"/>
    <n v="187051635"/>
    <n v="186561195"/>
    <n v="91573749.789999992"/>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6800900"/>
    <n v="8190618.5"/>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314048"/>
    <n v="399245.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212553.01"/>
  </r>
  <r>
    <s v="2023"/>
    <x v="0"/>
    <x v="0"/>
    <x v="0"/>
    <x v="0"/>
    <s v="2 - Poder Ejecutivo"/>
    <s v="0210 - MINISTERIO DE AGRICULTURA"/>
    <x v="3"/>
    <x v="10"/>
    <x v="24"/>
    <s v="2.3 - MATERIALES Y SUMINISTROS"/>
    <s v="2.3.1 - ALIMENTOS Y PRODUCTOS AGROFORESTALES"/>
    <s v="N"/>
    <s v="00 - N/A"/>
    <s v="10 - FONDO GENERAL"/>
    <s v="(en blanco)"/>
    <s v="99 - MULTIPROVINCIAL"/>
    <n v="8784500"/>
    <n v="8699500"/>
    <n v="1931514.69"/>
  </r>
  <r>
    <s v="2023"/>
    <x v="0"/>
    <x v="0"/>
    <x v="0"/>
    <x v="0"/>
    <s v="2 - Poder Ejecutivo"/>
    <s v="0210 - MINISTERIO DE AGRICULTURA"/>
    <x v="3"/>
    <x v="10"/>
    <x v="24"/>
    <s v="2.3 - MATERIALES Y SUMINISTROS"/>
    <s v="2.3.2 - TEXTILES Y VESTUARIOS"/>
    <s v="N"/>
    <s v="00 - N/A"/>
    <s v="10 - FONDO GENERAL"/>
    <s v="(en blanco)"/>
    <s v="99 - MULTIPROVINCIAL"/>
    <n v="3413545"/>
    <n v="10413545"/>
    <n v="1378526.45"/>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313854.76"/>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1726651.460000001"/>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38860784"/>
    <n v="54193538.489999995"/>
  </r>
  <r>
    <s v="2023"/>
    <x v="0"/>
    <x v="0"/>
    <x v="0"/>
    <x v="0"/>
    <s v="2 - Poder Ejecutivo"/>
    <s v="0210 - MINISTERIO DE AGRICULTURA"/>
    <x v="3"/>
    <x v="10"/>
    <x v="24"/>
    <s v="2.3 - MATERIALES Y SUMINISTROS"/>
    <s v="2.3.9 - PRODUCTOS Y ÚTILES VARIOS"/>
    <s v="N"/>
    <s v="00 - N/A"/>
    <s v="10 - FONDO GENERAL"/>
    <s v="(en blanco)"/>
    <s v="99 - MULTIPROVINCIAL"/>
    <n v="22537724"/>
    <n v="20694524"/>
    <n v="1390865.9799999997"/>
  </r>
  <r>
    <s v="2023"/>
    <x v="0"/>
    <x v="0"/>
    <x v="0"/>
    <x v="0"/>
    <s v="2 - Poder Ejecutivo"/>
    <s v="0210 - MINISTERIO DE AGRICULTURA"/>
    <x v="3"/>
    <x v="10"/>
    <x v="48"/>
    <s v="2.1 - REMUNERACIONES Y CONTRIBUCIONES"/>
    <s v="2.1.1 - REMUNERACIONES"/>
    <s v="N"/>
    <s v="00 - N/A"/>
    <s v="10 - FONDO GENERAL"/>
    <s v="(en blanco)"/>
    <s v="99 - MULTIPROVINCIAL"/>
    <n v="3130921154"/>
    <n v="2329417898.6800003"/>
    <n v="943109399.0200001"/>
  </r>
  <r>
    <s v="2023"/>
    <x v="0"/>
    <x v="0"/>
    <x v="0"/>
    <x v="0"/>
    <s v="2 - Poder Ejecutivo"/>
    <s v="0210 - MINISTERIO DE AGRICULTURA"/>
    <x v="3"/>
    <x v="10"/>
    <x v="48"/>
    <s v="2.1 - REMUNERACIONES Y CONTRIBUCIONES"/>
    <s v="2.1.2 - SOBRESUELDOS"/>
    <s v="N"/>
    <s v="00 - N/A"/>
    <s v="10 - FONDO GENERAL"/>
    <s v="(en blanco)"/>
    <s v="99 - MULTIPROVINCIAL"/>
    <n v="276290306"/>
    <n v="192712370"/>
    <n v="3835435.32"/>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59999996"/>
    <n v="144502396.54000002"/>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9900000"/>
    <n v="434511.9"/>
  </r>
  <r>
    <s v="2023"/>
    <x v="0"/>
    <x v="0"/>
    <x v="0"/>
    <x v="0"/>
    <s v="2 - Poder Ejecutivo"/>
    <s v="0210 - MINISTERIO DE AGRICULTURA"/>
    <x v="3"/>
    <x v="10"/>
    <x v="48"/>
    <s v="2.2 - CONTRATACIÓN DE SERVICIOS"/>
    <s v="2.2.5 - ALQUILERES Y RENTAS"/>
    <s v="N"/>
    <s v="00 - N/A"/>
    <s v="10 - FONDO GENERAL"/>
    <s v="(en blanco)"/>
    <s v="99 - MULTIPROVINCIAL"/>
    <n v="9000000"/>
    <n v="10000000"/>
    <n v="0"/>
  </r>
  <r>
    <s v="2023"/>
    <x v="0"/>
    <x v="0"/>
    <x v="0"/>
    <x v="0"/>
    <s v="2 - Poder Ejecutivo"/>
    <s v="0210 - MINISTERIO DE AGRICULTURA"/>
    <x v="3"/>
    <x v="10"/>
    <x v="48"/>
    <s v="2.2 - CONTRATACIÓN DE SERVICIOS"/>
    <s v="2.2.6 - SEGUROS"/>
    <s v="N"/>
    <s v="00 - N/A"/>
    <s v="10 - FONDO GENERAL"/>
    <s v="(en blanco)"/>
    <s v="99 - MULTIPROVINCIAL"/>
    <n v="0"/>
    <n v="5500000"/>
    <n v="4861166.5"/>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2290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25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33069779.26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7263113"/>
    <n v="26823120.98"/>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3935911.4399999995"/>
  </r>
  <r>
    <s v="2023"/>
    <x v="0"/>
    <x v="0"/>
    <x v="0"/>
    <x v="0"/>
    <s v="2 - Poder Ejecutivo"/>
    <s v="0210 - MINISTERIO DE AGRICULTURA"/>
    <x v="3"/>
    <x v="14"/>
    <x v="49"/>
    <s v="2.2 - CONTRATACIÓN DE SERVICIOS"/>
    <s v="2.2.1 - SERVICIOS BÁSICOS"/>
    <s v="N"/>
    <s v="00 - N/A"/>
    <s v="10 - FONDO GENERAL"/>
    <s v="(en blanco)"/>
    <s v="99 - MULTIPROVINCIAL"/>
    <n v="3010000"/>
    <n v="2650000"/>
    <n v="758397.6000000000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62548.97"/>
  </r>
  <r>
    <s v="2023"/>
    <x v="0"/>
    <x v="0"/>
    <x v="0"/>
    <x v="0"/>
    <s v="2 - Poder Ejecutivo"/>
    <s v="0210 - MINISTERIO DE AGRICULTURA"/>
    <x v="3"/>
    <x v="14"/>
    <x v="49"/>
    <s v="2.2 - CONTRATACIÓN DE SERVICIOS"/>
    <s v="2.2.3 - VIÁTICOS"/>
    <s v="N"/>
    <s v="00 - N/A"/>
    <s v="10 - FONDO GENERAL"/>
    <s v="(en blanco)"/>
    <s v="99 - MULTIPROVINCIAL"/>
    <n v="5000000"/>
    <n v="4000000"/>
    <n v="6713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413969.85999999993"/>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31683"/>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146775.40999999997"/>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29611.2"/>
  </r>
  <r>
    <s v="2023"/>
    <x v="0"/>
    <x v="0"/>
    <x v="0"/>
    <x v="0"/>
    <s v="2 - Poder Ejecutivo"/>
    <s v="0210 - MINISTERIO DE AGRICULTURA"/>
    <x v="3"/>
    <x v="14"/>
    <x v="49"/>
    <s v="2.3 - MATERIALES Y SUMINISTROS"/>
    <s v="2.3.1 - ALIMENTOS Y PRODUCTOS AGROFORESTALES"/>
    <s v="N"/>
    <s v="00 - N/A"/>
    <s v="10 - FONDO GENERAL"/>
    <s v="(en blanco)"/>
    <s v="99 - MULTIPROVINCIAL"/>
    <n v="566879"/>
    <n v="466879"/>
    <n v="72444.62"/>
  </r>
  <r>
    <s v="2023"/>
    <x v="0"/>
    <x v="0"/>
    <x v="0"/>
    <x v="0"/>
    <s v="2 - Poder Ejecutivo"/>
    <s v="0210 - MINISTERIO DE AGRICULTURA"/>
    <x v="3"/>
    <x v="14"/>
    <x v="49"/>
    <s v="2.3 - MATERIALES Y SUMINISTROS"/>
    <s v="2.3.2 - TEXTILES Y VESTUARIOS"/>
    <s v="N"/>
    <s v="00 - N/A"/>
    <s v="10 - FONDO GENERAL"/>
    <s v="(en blanco)"/>
    <s v="99 - MULTIPROVINCIAL"/>
    <n v="650000"/>
    <n v="217500"/>
    <n v="0"/>
  </r>
  <r>
    <s v="2023"/>
    <x v="0"/>
    <x v="0"/>
    <x v="0"/>
    <x v="0"/>
    <s v="2 - Poder Ejecutivo"/>
    <s v="0210 - MINISTERIO DE AGRICULTURA"/>
    <x v="3"/>
    <x v="14"/>
    <x v="49"/>
    <s v="2.3 - MATERIALES Y SUMINISTROS"/>
    <s v="2.3.3 - PAPEL, CARTÓN E IMPRESOS"/>
    <s v="N"/>
    <s v="00 - N/A"/>
    <s v="10 - FONDO GENERAL"/>
    <s v="(en blanco)"/>
    <s v="99 - MULTIPROVINCIAL"/>
    <n v="745000"/>
    <n v="545000"/>
    <n v="77180.7"/>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3845.97"/>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73057.919999999998"/>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89940.7"/>
  </r>
  <r>
    <s v="2023"/>
    <x v="0"/>
    <x v="0"/>
    <x v="0"/>
    <x v="0"/>
    <s v="2 - Poder Ejecutivo"/>
    <s v="0210 - MINISTERIO DE AGRICULTURA"/>
    <x v="3"/>
    <x v="14"/>
    <x v="49"/>
    <s v="2.3 - MATERIALES Y SUMINISTROS"/>
    <s v="2.3.9 - PRODUCTOS Y ÚTILES VARIOS"/>
    <s v="N"/>
    <s v="00 - N/A"/>
    <s v="10 - FONDO GENERAL"/>
    <s v="(en blanco)"/>
    <s v="99 - MULTIPROVINCIAL"/>
    <n v="6040000"/>
    <n v="2342500"/>
    <n v="933740.51"/>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000000002"/>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166758.61000000002"/>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222911890.78"/>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8651072.4600000009"/>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311896982.80999994"/>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394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41215734.85000005"/>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16522818.320000002"/>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1064666.6599999999"/>
  </r>
  <r>
    <s v="2023"/>
    <x v="0"/>
    <x v="0"/>
    <x v="0"/>
    <x v="0"/>
    <s v="2 - Poder Ejecutivo"/>
    <s v="0211 - MINISTERIO DE OBRAS PÚBLICAS Y COMUNICACIONES"/>
    <x v="3"/>
    <x v="8"/>
    <x v="18"/>
    <s v="2.2 - CONTRATACIÓN DE SERVICIOS"/>
    <s v="2.2.3 - VIÁTICOS"/>
    <s v="N"/>
    <s v="00 - N/A"/>
    <s v="10 - FONDO GENERAL"/>
    <s v="(en blanco)"/>
    <s v="99 - MULTIPROVINCIAL"/>
    <n v="13800000"/>
    <n v="13800000"/>
    <n v="44349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148088.3399999999"/>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1130022.3199999998"/>
  </r>
  <r>
    <s v="2023"/>
    <x v="0"/>
    <x v="0"/>
    <x v="0"/>
    <x v="0"/>
    <s v="2 - Poder Ejecutivo"/>
    <s v="0211 - MINISTERIO DE OBRAS PÚBLICAS Y COMUNICACIONES"/>
    <x v="3"/>
    <x v="8"/>
    <x v="18"/>
    <s v="2.2 - CONTRATACIÓN DE SERVICIOS"/>
    <s v="2.2.6 - SEGUROS"/>
    <s v="N"/>
    <s v="00 - N/A"/>
    <s v="10 - FONDO GENERAL"/>
    <s v="(en blanco)"/>
    <s v="99 - MULTIPROVINCIAL"/>
    <n v="3691992"/>
    <n v="4291992"/>
    <n v="2030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4295943.62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6749378.3200000003"/>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0363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828769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4564477.26"/>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3518259.93"/>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6000000"/>
    <n v="80874.820000000007"/>
  </r>
  <r>
    <s v="2023"/>
    <x v="0"/>
    <x v="0"/>
    <x v="0"/>
    <x v="0"/>
    <s v="2 - Poder Ejecutivo"/>
    <s v="0211 - MINISTERIO DE OBRAS PÚBLICAS Y COMUNICACIONES"/>
    <x v="3"/>
    <x v="8"/>
    <x v="18"/>
    <s v="2.3 - MATERIALES Y SUMINISTROS"/>
    <s v="2.3.2 - TEXTILES Y VESTUARIOS"/>
    <s v="N"/>
    <s v="00 - N/A"/>
    <s v="10 - FONDO GENERAL"/>
    <s v="(en blanco)"/>
    <s v="99 - MULTIPROVINCIAL"/>
    <n v="31925000"/>
    <n v="29125000"/>
    <n v="13928257.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4815000"/>
    <n v="813492.97"/>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7000000"/>
    <n v="916388"/>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116251.379999999"/>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12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20000"/>
    <n v="10323450.43"/>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9000000"/>
    <n v="8873626.4299999997"/>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304127973.29000002"/>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55836129.119999997"/>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387274"/>
    <n v="34324117.739999995"/>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1084603"/>
    <n v="43767781.770000003"/>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360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177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060452.03"/>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667023.22"/>
  </r>
  <r>
    <s v="2023"/>
    <x v="0"/>
    <x v="0"/>
    <x v="0"/>
    <x v="0"/>
    <s v="2 - Poder Ejecutivo"/>
    <s v="0211 - MINISTERIO DE OBRAS PÚBLICAS Y COMUNICACIONES"/>
    <x v="3"/>
    <x v="8"/>
    <x v="51"/>
    <s v="2.2 - CONTRATACIÓN DE SERVICIOS"/>
    <s v="2.2.3 - VIÁTICOS"/>
    <s v="N"/>
    <s v="00 - N/A"/>
    <s v="10 - FONDO GENERAL"/>
    <s v="(en blanco)"/>
    <s v="99 - MULTIPROVINCIAL"/>
    <n v="2200000"/>
    <n v="2200000"/>
    <n v="449350"/>
  </r>
  <r>
    <s v="2023"/>
    <x v="0"/>
    <x v="0"/>
    <x v="0"/>
    <x v="0"/>
    <s v="2 - Poder Ejecutivo"/>
    <s v="0211 - MINISTERIO DE OBRAS PÚBLICAS Y COMUNICACIONES"/>
    <x v="3"/>
    <x v="8"/>
    <x v="51"/>
    <s v="2.2 - CONTRATACIÓN DE SERVICIOS"/>
    <s v="2.2.6 - SEGUROS"/>
    <s v="N"/>
    <s v="00 - N/A"/>
    <s v="10 - FONDO GENERAL"/>
    <s v="(en blanco)"/>
    <s v="99 - MULTIPROVINCIAL"/>
    <n v="1184000"/>
    <n v="1184000"/>
    <n v="207579.44999999998"/>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123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92492748.12"/>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68520887.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43016319.399999991"/>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34714239.81999996"/>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187974"/>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96416.799999999988"/>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296298"/>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702220.02"/>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81753154.16999996"/>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30705024.82"/>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2818279.359999985"/>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310029.3999999999"/>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40677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05960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171925.9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15637731.570000002"/>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230497168.79000002"/>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4901253.220000003"/>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117207546.0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42511833.859999999"/>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33875680.340000011"/>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3529626.690000001"/>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64888307.579999991"/>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600508.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67800000"/>
    <n v="20575595.3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74684291"/>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3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78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3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000000"/>
    <n v="26643046.759999998"/>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2087723.389999997"/>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6704479.1599999992"/>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800000"/>
    <n v="13766617.68"/>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11258679.300000001"/>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0600000"/>
    <n v="6554796.2800000003"/>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770000"/>
    <n v="36609648.379999995"/>
  </r>
  <r>
    <s v="2023"/>
    <x v="0"/>
    <x v="0"/>
    <x v="0"/>
    <x v="0"/>
    <s v="2 - Poder Ejecutivo"/>
    <s v="0211 - MINISTERIO DE OBRAS PÚBLICAS Y COMUNICACIONES"/>
    <x v="3"/>
    <x v="15"/>
    <x v="55"/>
    <s v="2.1 - REMUNERACIONES Y CONTRIBUCIONES"/>
    <s v="2.1.2 - SOBRESUELDOS"/>
    <s v="N"/>
    <s v="00 - N/A"/>
    <s v="10 - FONDO GENERAL"/>
    <s v="(en blanco)"/>
    <s v="99 - MULTIPROVINCIAL"/>
    <n v="14156000"/>
    <n v="9164000"/>
    <n v="2757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989095.120000001"/>
    <n v="5576312.4899999993"/>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299680.1"/>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25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82105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3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251966.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514000"/>
    <n v="513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13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42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250000"/>
    <n v="10915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602"/>
  </r>
  <r>
    <s v="2023"/>
    <x v="0"/>
    <x v="0"/>
    <x v="0"/>
    <x v="0"/>
    <s v="2 - Poder Ejecutivo"/>
    <s v="0211 - MINISTERIO DE OBRAS PÚBLICAS Y COMUNICACIONES"/>
    <x v="3"/>
    <x v="15"/>
    <x v="55"/>
    <s v="2.3 - MATERIALES Y SUMINISTROS"/>
    <s v="2.3.5 - CUERO, CAUCHO Y PLÁSTICO"/>
    <s v="N"/>
    <s v="00 - N/A"/>
    <s v="10 - FONDO GENERAL"/>
    <s v="(en blanco)"/>
    <s v="99 - MULTIPROVINCIAL"/>
    <n v="630000"/>
    <n v="5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267750"/>
    <n v="632854.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1204781.1200000001"/>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02250"/>
    <n v="227088.4"/>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50206091.449999996"/>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7616783.1500000004"/>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3742643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1191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5525222.0899999999"/>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542068.8200000003"/>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2881.19"/>
  </r>
  <r>
    <s v="2023"/>
    <x v="0"/>
    <x v="0"/>
    <x v="0"/>
    <x v="0"/>
    <s v="2 - Poder Ejecutivo"/>
    <s v="0211 - MINISTERIO DE OBRAS PÚBLICAS Y COMUNICACIONES"/>
    <x v="2"/>
    <x v="7"/>
    <x v="57"/>
    <s v="2.2 - CONTRATACIÓN DE SERVICIOS"/>
    <s v="2.2.3 - VIÁTICOS"/>
    <s v="N"/>
    <s v="00 - N/A"/>
    <s v="10 - FONDO GENERAL"/>
    <s v="(en blanco)"/>
    <s v="99 - MULTIPROVINCIAL"/>
    <n v="950000"/>
    <n v="950000"/>
    <n v="2624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1580"/>
  </r>
  <r>
    <s v="2023"/>
    <x v="0"/>
    <x v="0"/>
    <x v="0"/>
    <x v="0"/>
    <s v="2 - Poder Ejecutivo"/>
    <s v="0211 - MINISTERIO DE OBRAS PÚBLICAS Y COMUNICACIONES"/>
    <x v="2"/>
    <x v="7"/>
    <x v="57"/>
    <s v="2.2 - CONTRATACIÓN DE SERVICIOS"/>
    <s v="2.2.5 - ALQUILERES Y RENTAS"/>
    <s v="N"/>
    <s v="00 - N/A"/>
    <s v="10 - FONDO GENERAL"/>
    <s v="(en blanco)"/>
    <s v="99 - MULTIPROVINCIAL"/>
    <n v="7240000"/>
    <n v="8025720"/>
    <n v="3968472.3"/>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469831.56000000006"/>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3881686.88"/>
    <n v="1098408.92"/>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980000"/>
    <n v="280784.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58842.22"/>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42033.20000000001"/>
  </r>
  <r>
    <s v="2023"/>
    <x v="0"/>
    <x v="0"/>
    <x v="0"/>
    <x v="0"/>
    <s v="2 - Poder Ejecutivo"/>
    <s v="0211 - MINISTERIO DE OBRAS PÚBLICAS Y COMUNICACIONES"/>
    <x v="2"/>
    <x v="7"/>
    <x v="57"/>
    <s v="2.3 - MATERIALES Y SUMINISTROS"/>
    <s v="2.3.5 - CUERO, CAUCHO Y PLÁSTICO"/>
    <s v="N"/>
    <s v="00 - N/A"/>
    <s v="10 - FONDO GENERAL"/>
    <s v="(en blanco)"/>
    <s v="99 - MULTIPROVINCIAL"/>
    <n v="580000"/>
    <n v="41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14878.5"/>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6884.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344000"/>
    <n v="800410.66"/>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27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52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93239.93"/>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79508"/>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389012002.24000001"/>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242058387.85999998"/>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2000002"/>
    <n v="74423150.76000000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1357345.030000001"/>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579591.16"/>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45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50610727.499999955"/>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34324152.070000008"/>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8253911.319999989"/>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10649587.439999998"/>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2737115.559999995"/>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10631269.100000001"/>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7559728.1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9499370.1500000004"/>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226448.87"/>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92884860.620000005"/>
  </r>
  <r>
    <s v="2023"/>
    <x v="0"/>
    <x v="0"/>
    <x v="0"/>
    <x v="0"/>
    <s v="2 - Poder Ejecutivo"/>
    <s v="0212 - MINISTERIO DE INDUSTRIA, COMERCIO Y MIPYMES (MICM)"/>
    <x v="3"/>
    <x v="12"/>
    <x v="47"/>
    <s v="2.2 - CONTRATACIÓN DE SERVICIOS"/>
    <s v="2.2.6 - SEGUROS"/>
    <s v="N"/>
    <s v="00 - N/A"/>
    <s v="10 - FONDO GENERAL"/>
    <s v="(en blanco)"/>
    <s v="99 - MULTIPROVINCIAL"/>
    <n v="6550001"/>
    <n v="6552107"/>
    <n v="458157.01"/>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2049632.070000002"/>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478654.2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4100074.2599999984"/>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1778869.5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34024850.059999995"/>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2257048.5799999996"/>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13290183.77"/>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4747683.979999999"/>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00000000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272190.6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1706475.5699999998"/>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168963.8899999997"/>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51499.9"/>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260371.92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14009519.27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7520564.2300000004"/>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852015.2300000002"/>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6028251.9900000021"/>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34086552.199999996"/>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1183520.1299999999"/>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5116498.0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1654934.5799999998"/>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1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2073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584000"/>
    <n v="1779634.38"/>
  </r>
  <r>
    <s v="2023"/>
    <x v="0"/>
    <x v="0"/>
    <x v="0"/>
    <x v="0"/>
    <s v="2 - Poder Ejecutivo"/>
    <s v="0212 - MINISTERIO DE INDUSTRIA, COMERCIO Y MIPYMES (MICM)"/>
    <x v="3"/>
    <x v="12"/>
    <x v="32"/>
    <s v="2.2 - CONTRATACIÓN DE SERVICIOS"/>
    <s v="2.2.6 - SEGUROS"/>
    <s v="N"/>
    <s v="00 - N/A"/>
    <s v="10 - FONDO GENERAL"/>
    <s v="(en blanco)"/>
    <s v="99 - MULTIPROVINCIAL"/>
    <n v="976373"/>
    <n v="1126373"/>
    <n v="958568.79"/>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144988.96"/>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1823701.3"/>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934256.22"/>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5557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748995.8599999994"/>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6835936.170000002"/>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2366942.2599999998"/>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404338.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1091217.35"/>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14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661092.33"/>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583294.58999999985"/>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063962.6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75000"/>
    <n v="74960.23"/>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801210.56"/>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13981.48"/>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560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24867.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878581.22"/>
    <n v="239211.81999999998"/>
  </r>
  <r>
    <s v="2023"/>
    <x v="0"/>
    <x v="0"/>
    <x v="0"/>
    <x v="0"/>
    <s v="2 - Poder Ejecutivo"/>
    <s v="0213 - MINISTERIO DE TURISMO"/>
    <x v="3"/>
    <x v="17"/>
    <x v="59"/>
    <s v="2.1 - REMUNERACIONES Y CONTRIBUCIONES"/>
    <s v="2.1.1 - REMUNERACIONES"/>
    <s v="N"/>
    <s v="00 - N/A"/>
    <s v="10 - FONDO GENERAL"/>
    <s v="(en blanco)"/>
    <s v="99 - MULTIPROVINCIAL"/>
    <n v="925952434"/>
    <n v="935952434"/>
    <n v="248201884.59000003"/>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81952548.909999996"/>
  </r>
  <r>
    <s v="2023"/>
    <x v="0"/>
    <x v="0"/>
    <x v="0"/>
    <x v="0"/>
    <s v="2 - Poder Ejecutivo"/>
    <s v="0213 - MINISTERIO DE TURISMO"/>
    <x v="3"/>
    <x v="17"/>
    <x v="59"/>
    <s v="2.1 - REMUNERACIONES Y CONTRIBUCIONES"/>
    <s v="2.1.2 - SOBRESUELDOS"/>
    <s v="N"/>
    <s v="00 - N/A"/>
    <s v="10 - FONDO GENERAL"/>
    <s v="(en blanco)"/>
    <s v="99 - MULTIPROVINCIAL"/>
    <n v="131836976"/>
    <n v="265060424"/>
    <n v="53337217.100000001"/>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30152204.939999998"/>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34867023.560000002"/>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4649974.05"/>
  </r>
  <r>
    <s v="2023"/>
    <x v="0"/>
    <x v="0"/>
    <x v="0"/>
    <x v="0"/>
    <s v="2 - Poder Ejecutivo"/>
    <s v="0213 - MINISTERIO DE TURISMO"/>
    <x v="3"/>
    <x v="17"/>
    <x v="59"/>
    <s v="2.2 - CONTRATACIÓN DE SERVICIOS"/>
    <s v="2.2.1 - SERVICIOS BÁSICOS"/>
    <s v="N"/>
    <s v="00 - N/A"/>
    <s v="10 - FONDO GENERAL"/>
    <s v="(en blanco)"/>
    <s v="99 - MULTIPROVINCIAL"/>
    <n v="71274871"/>
    <n v="74530968.549999982"/>
    <n v="23276870.870000005"/>
  </r>
  <r>
    <s v="2023"/>
    <x v="0"/>
    <x v="0"/>
    <x v="0"/>
    <x v="0"/>
    <s v="2 - Poder Ejecutivo"/>
    <s v="0213 - MINISTERIO DE TURISMO"/>
    <x v="3"/>
    <x v="17"/>
    <x v="59"/>
    <s v="2.2 - CONTRATACIÓN DE SERVICIOS"/>
    <s v="2.2.1 - SERVICIOS BÁSICOS"/>
    <s v="N"/>
    <s v="00 - N/A"/>
    <s v="20 - FONDOS CON DESTINO ESPECÍFICO"/>
    <s v="(en blanco)"/>
    <s v="99 - MULTIPROVINCIAL"/>
    <n v="2850000"/>
    <n v="2850000"/>
    <n v="537675.8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169893688.80000001"/>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2199817"/>
    <n v="32526664.349999998"/>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875306.34"/>
  </r>
  <r>
    <s v="2023"/>
    <x v="0"/>
    <x v="0"/>
    <x v="0"/>
    <x v="0"/>
    <s v="2 - Poder Ejecutivo"/>
    <s v="0213 - MINISTERIO DE TURISMO"/>
    <x v="3"/>
    <x v="17"/>
    <x v="59"/>
    <s v="2.2 - CONTRATACIÓN DE SERVICIOS"/>
    <s v="2.2.6 - SEGUROS"/>
    <s v="N"/>
    <s v="00 - N/A"/>
    <s v="10 - FONDO GENERAL"/>
    <s v="(en blanco)"/>
    <s v="99 - MULTIPROVINCIAL"/>
    <n v="42987834"/>
    <n v="42987834"/>
    <n v="20987227.82"/>
  </r>
  <r>
    <s v="2023"/>
    <x v="0"/>
    <x v="0"/>
    <x v="0"/>
    <x v="0"/>
    <s v="2 - Poder Ejecutivo"/>
    <s v="0213 - MINISTERIO DE TURISMO"/>
    <x v="3"/>
    <x v="17"/>
    <x v="59"/>
    <s v="2.2 - CONTRATACIÓN DE SERVICIOS"/>
    <s v="2.2.6 - SEGUROS"/>
    <s v="N"/>
    <s v="00 - N/A"/>
    <s v="20 - FONDOS CON DESTINO ESPECÍFICO"/>
    <s v="(en blanco)"/>
    <s v="99 - MULTIPROVINCIAL"/>
    <n v="21112500"/>
    <n v="21112500"/>
    <n v="8135082.6799999997"/>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3555179.4699999997"/>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098103.4699999997"/>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3721183.68"/>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199010.220000001"/>
  </r>
  <r>
    <s v="2023"/>
    <x v="0"/>
    <x v="0"/>
    <x v="0"/>
    <x v="0"/>
    <s v="2 - Poder Ejecutivo"/>
    <s v="0213 - MINISTERIO DE TURISMO"/>
    <x v="3"/>
    <x v="17"/>
    <x v="59"/>
    <s v="2.2 - CONTRATACIÓN DE SERVICIOS"/>
    <s v="2.2.9 - OTRAS CONTRATACIONES DE SERVICIOS"/>
    <s v="N"/>
    <s v="00 - N/A"/>
    <s v="10 - FONDO GENERAL"/>
    <s v="(en blanco)"/>
    <s v="99 - MULTIPROVINCIAL"/>
    <n v="26350000"/>
    <n v="27176980"/>
    <n v="590235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57256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105066.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22437.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624880.80000000005"/>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88564.89999999997"/>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5185568.7300000004"/>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1633.4"/>
  </r>
  <r>
    <s v="2023"/>
    <x v="0"/>
    <x v="0"/>
    <x v="0"/>
    <x v="0"/>
    <s v="2 - Poder Ejecutivo"/>
    <s v="0213 - MINISTERIO DE TURISMO"/>
    <x v="3"/>
    <x v="17"/>
    <x v="59"/>
    <s v="2.3 - MATERIALES Y SUMINISTROS"/>
    <s v="2.3.9 - PRODUCTOS Y ÚTILES VARIOS"/>
    <s v="N"/>
    <s v="00 - N/A"/>
    <s v="10 - FONDO GENERAL"/>
    <s v="(en blanco)"/>
    <s v="99 - MULTIPROVINCIAL"/>
    <n v="67232094"/>
    <n v="36848701"/>
    <n v="1331373.6600000001"/>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504684.8900000001"/>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479773650.3999999"/>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33333.3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53752021.86999989"/>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74937857"/>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06290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1666666.649999999"/>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95779333.230000004"/>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26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10333333.32"/>
  </r>
  <r>
    <s v="2023"/>
    <x v="0"/>
    <x v="0"/>
    <x v="0"/>
    <x v="0"/>
    <s v="2 - Poder Ejecutivo"/>
    <s v="0214 - PROCURADURÍA GENERAL DE LA REPÚBLICA"/>
    <x v="0"/>
    <x v="1"/>
    <x v="1"/>
    <s v="2.2 - CONTRATACIÓN DE SERVICIOS"/>
    <s v="2.2.4 - TRANSPORTE Y ALMACENAJE"/>
    <s v="N"/>
    <s v="00 - N/A"/>
    <s v="10 - FONDO GENERAL"/>
    <s v="(en blanco)"/>
    <s v="99 - MULTIPROVINCIAL"/>
    <n v="0"/>
    <n v="300000"/>
    <n v="12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4466666.68"/>
  </r>
  <r>
    <s v="2023"/>
    <x v="0"/>
    <x v="0"/>
    <x v="0"/>
    <x v="0"/>
    <s v="2 - Poder Ejecutivo"/>
    <s v="0214 - PROCURADURÍA GENERAL DE LA REPÚBLICA"/>
    <x v="0"/>
    <x v="1"/>
    <x v="1"/>
    <s v="2.2 - CONTRATACIÓN DE SERVICIOS"/>
    <s v="2.2.5 - ALQUILERES Y RENTAS"/>
    <s v="N"/>
    <s v="00 - N/A"/>
    <s v="10 - FONDO GENERAL"/>
    <s v="(en blanco)"/>
    <s v="99 - MULTIPROVINCIAL"/>
    <n v="8790000"/>
    <n v="8790000"/>
    <n v="3662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66033800"/>
  </r>
  <r>
    <s v="2023"/>
    <x v="0"/>
    <x v="0"/>
    <x v="0"/>
    <x v="0"/>
    <s v="2 - Poder Ejecutivo"/>
    <s v="0214 - PROCURADURÍA GENERAL DE LA REPÚBLICA"/>
    <x v="0"/>
    <x v="1"/>
    <x v="1"/>
    <s v="2.2 - CONTRATACIÓN DE SERVICIOS"/>
    <s v="2.2.6 - SEGUROS"/>
    <s v="N"/>
    <s v="00 - N/A"/>
    <s v="10 - FONDO GENERAL"/>
    <s v="(en blanco)"/>
    <s v="99 - MULTIPROVINCIAL"/>
    <n v="176837602"/>
    <n v="132837602"/>
    <n v="55349000.850000001"/>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0710995"/>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10572131.600000001"/>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4583333.3500000006"/>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32206412.309999987"/>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3495226.3200000003"/>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228552604.19000003"/>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2270000.0099999998"/>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8663611.5299999993"/>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318966.4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3934362.2699999996"/>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3678738.2399999998"/>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91096476.810000002"/>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354148.7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4849839.710000001"/>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572562372.89999998"/>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305870"/>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264230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98278030.850000009"/>
  </r>
  <r>
    <s v="2023"/>
    <x v="0"/>
    <x v="0"/>
    <x v="0"/>
    <x v="0"/>
    <s v="2 - Poder Ejecutivo"/>
    <s v="0215 - MINISTERIO DE LA MUJER"/>
    <x v="0"/>
    <x v="0"/>
    <x v="31"/>
    <s v="2.1 - REMUNERACIONES Y CONTRIBUCIONES"/>
    <s v="2.1.1 - REMUNERACIONES"/>
    <s v="N"/>
    <s v="00 - N/A"/>
    <s v="10 - FONDO GENERAL"/>
    <s v="(en blanco)"/>
    <s v="99 - MULTIPROVINCIAL"/>
    <n v="333148665"/>
    <n v="338801690"/>
    <n v="99889323.049999997"/>
  </r>
  <r>
    <s v="2023"/>
    <x v="0"/>
    <x v="0"/>
    <x v="0"/>
    <x v="0"/>
    <s v="2 - Poder Ejecutivo"/>
    <s v="0215 - MINISTERIO DE LA MUJER"/>
    <x v="0"/>
    <x v="0"/>
    <x v="31"/>
    <s v="2.1 - REMUNERACIONES Y CONTRIBUCIONES"/>
    <s v="2.1.2 - SOBRESUELDOS"/>
    <s v="N"/>
    <s v="00 - N/A"/>
    <s v="10 - FONDO GENERAL"/>
    <s v="(en blanco)"/>
    <s v="99 - MULTIPROVINCIAL"/>
    <n v="42315396"/>
    <n v="86364187.549999997"/>
    <n v="1148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14823064.379999997"/>
  </r>
  <r>
    <s v="2023"/>
    <x v="0"/>
    <x v="0"/>
    <x v="0"/>
    <x v="0"/>
    <s v="2 - Poder Ejecutivo"/>
    <s v="0215 - MINISTERIO DE LA MUJER"/>
    <x v="0"/>
    <x v="0"/>
    <x v="31"/>
    <s v="2.2 - CONTRATACIÓN DE SERVICIOS"/>
    <s v="2.2.1 - SERVICIOS BÁSICOS"/>
    <s v="N"/>
    <s v="00 - N/A"/>
    <s v="10 - FONDO GENERAL"/>
    <s v="(en blanco)"/>
    <s v="99 - MULTIPROVINCIAL"/>
    <n v="30550000"/>
    <n v="28564142"/>
    <n v="8794751.6199999992"/>
  </r>
  <r>
    <s v="2023"/>
    <x v="0"/>
    <x v="0"/>
    <x v="0"/>
    <x v="0"/>
    <s v="2 - Poder Ejecutivo"/>
    <s v="0215 - MINISTERIO DE LA MUJER"/>
    <x v="0"/>
    <x v="0"/>
    <x v="31"/>
    <s v="2.2 - CONTRATACIÓN DE SERVICIOS"/>
    <s v="2.2.2 - PUBLICIDAD, IMPRESIÓN Y ENCUADERNACIÓN"/>
    <s v="N"/>
    <s v="00 - N/A"/>
    <s v="10 - FONDO GENERAL"/>
    <s v="(en blanco)"/>
    <s v="99 - MULTIPROVINCIAL"/>
    <n v="5000000"/>
    <n v="3507106.6899999995"/>
    <n v="1401070.29"/>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4062246.45"/>
    <n v="292141.5"/>
  </r>
  <r>
    <s v="2023"/>
    <x v="0"/>
    <x v="0"/>
    <x v="0"/>
    <x v="0"/>
    <s v="2 - Poder Ejecutivo"/>
    <s v="0215 - MINISTERIO DE LA MUJER"/>
    <x v="0"/>
    <x v="0"/>
    <x v="31"/>
    <s v="2.2 - CONTRATACIÓN DE SERVICIOS"/>
    <s v="2.2.4 - TRANSPORTE Y ALMACENAJE"/>
    <s v="N"/>
    <s v="00 - N/A"/>
    <s v="10 - FONDO GENERAL"/>
    <s v="(en blanco)"/>
    <s v="99 - MULTIPROVINCIAL"/>
    <n v="1630779"/>
    <n v="1056350"/>
    <n v="14603.04"/>
  </r>
  <r>
    <s v="2023"/>
    <x v="0"/>
    <x v="0"/>
    <x v="0"/>
    <x v="0"/>
    <s v="2 - Poder Ejecutivo"/>
    <s v="0215 - MINISTERIO DE LA MUJER"/>
    <x v="0"/>
    <x v="0"/>
    <x v="31"/>
    <s v="2.2 - CONTRATACIÓN DE SERVICIOS"/>
    <s v="2.2.5 - ALQUILERES Y RENTAS"/>
    <s v="N"/>
    <s v="00 - N/A"/>
    <s v="10 - FONDO GENERAL"/>
    <s v="(en blanco)"/>
    <s v="99 - MULTIPROVINCIAL"/>
    <n v="29804000"/>
    <n v="24814652.800000001"/>
    <n v="10744445.740000002"/>
  </r>
  <r>
    <s v="2023"/>
    <x v="0"/>
    <x v="0"/>
    <x v="0"/>
    <x v="0"/>
    <s v="2 - Poder Ejecutivo"/>
    <s v="0215 - MINISTERIO DE LA MUJER"/>
    <x v="0"/>
    <x v="0"/>
    <x v="31"/>
    <s v="2.2 - CONTRATACIÓN DE SERVICIOS"/>
    <s v="2.2.5 - ALQUILERES Y RENTAS"/>
    <s v="N"/>
    <s v="00 - N/A"/>
    <s v="70 - DONACION EXTERNA"/>
    <s v="(en blanco)"/>
    <s v="99 - MULTIPROVINCIAL"/>
    <n v="0"/>
    <n v="5500000"/>
    <n v="134000"/>
  </r>
  <r>
    <s v="2023"/>
    <x v="0"/>
    <x v="0"/>
    <x v="0"/>
    <x v="0"/>
    <s v="2 - Poder Ejecutivo"/>
    <s v="0215 - MINISTERIO DE LA MUJER"/>
    <x v="0"/>
    <x v="0"/>
    <x v="31"/>
    <s v="2.2 - CONTRATACIÓN DE SERVICIOS"/>
    <s v="2.2.6 - SEGUROS"/>
    <s v="N"/>
    <s v="00 - N/A"/>
    <s v="10 - FONDO GENERAL"/>
    <s v="(en blanco)"/>
    <s v="99 - MULTIPROVINCIAL"/>
    <n v="3930000"/>
    <n v="209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5062000"/>
    <n v="880730.52999999991"/>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300472"/>
    <n v="6159547.0500000007"/>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6000000"/>
    <n v="0"/>
  </r>
  <r>
    <s v="2023"/>
    <x v="0"/>
    <x v="0"/>
    <x v="0"/>
    <x v="0"/>
    <s v="2 - Poder Ejecutivo"/>
    <s v="0215 - MINISTERIO DE LA MUJER"/>
    <x v="0"/>
    <x v="0"/>
    <x v="31"/>
    <s v="2.2 - CONTRATACIÓN DE SERVICIOS"/>
    <s v="2.2.9 - OTRAS CONTRATACIONES DE SERVICIOS"/>
    <s v="N"/>
    <s v="00 - N/A"/>
    <s v="10 - FONDO GENERAL"/>
    <s v="(en blanco)"/>
    <s v="99 - MULTIPROVINCIAL"/>
    <n v="10306000"/>
    <n v="29592648.449999999"/>
    <n v="21199563.84"/>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250900"/>
    <n v="296247.83999999997"/>
  </r>
  <r>
    <s v="2023"/>
    <x v="0"/>
    <x v="0"/>
    <x v="0"/>
    <x v="0"/>
    <s v="2 - Poder Ejecutivo"/>
    <s v="0215 - MINISTERIO DE LA MUJER"/>
    <x v="0"/>
    <x v="0"/>
    <x v="31"/>
    <s v="2.3 - MATERIALES Y SUMINISTROS"/>
    <s v="2.3.2 - TEXTILES Y VESTUARIOS"/>
    <s v="N"/>
    <s v="00 - N/A"/>
    <s v="10 - FONDO GENERAL"/>
    <s v="(en blanco)"/>
    <s v="99 - MULTIPROVINCIAL"/>
    <n v="1315126"/>
    <n v="450126"/>
    <n v="58141.2"/>
  </r>
  <r>
    <s v="2023"/>
    <x v="0"/>
    <x v="0"/>
    <x v="0"/>
    <x v="0"/>
    <s v="2 - Poder Ejecutivo"/>
    <s v="0215 - MINISTERIO DE LA MUJER"/>
    <x v="0"/>
    <x v="0"/>
    <x v="31"/>
    <s v="2.3 - MATERIALES Y SUMINISTROS"/>
    <s v="2.3.3 - PAPEL, CARTÓN E IMPRESOS"/>
    <s v="N"/>
    <s v="00 - N/A"/>
    <s v="10 - FONDO GENERAL"/>
    <s v="(en blanco)"/>
    <s v="99 - MULTIPROVINCIAL"/>
    <n v="2200000"/>
    <n v="1600000"/>
    <n v="513701.80999999994"/>
  </r>
  <r>
    <s v="2023"/>
    <x v="0"/>
    <x v="0"/>
    <x v="0"/>
    <x v="0"/>
    <s v="2 - Poder Ejecutivo"/>
    <s v="0215 - MINISTERIO DE LA MUJER"/>
    <x v="0"/>
    <x v="0"/>
    <x v="31"/>
    <s v="2.3 - MATERIALES Y SUMINISTROS"/>
    <s v="2.3.5 - CUERO, CAUCHO Y PLÁSTICO"/>
    <s v="N"/>
    <s v="00 - N/A"/>
    <s v="10 - FONDO GENERAL"/>
    <s v="(en blanco)"/>
    <s v="99 - MULTIPROVINCIAL"/>
    <n v="1300000"/>
    <n v="375000"/>
    <n v="33331.199999999997"/>
  </r>
  <r>
    <s v="2023"/>
    <x v="0"/>
    <x v="0"/>
    <x v="0"/>
    <x v="0"/>
    <s v="2 - Poder Ejecutivo"/>
    <s v="0215 - MINISTERIO DE LA MUJER"/>
    <x v="0"/>
    <x v="0"/>
    <x v="31"/>
    <s v="2.3 - MATERIALES Y SUMINISTROS"/>
    <s v="2.3.6 - PRODUCTOS DE MINERALES, METÁLICOS Y NO METÁLICOS"/>
    <s v="N"/>
    <s v="00 - N/A"/>
    <s v="10 - FONDO GENERAL"/>
    <s v="(en blanco)"/>
    <s v="99 - MULTIPROVINCIAL"/>
    <n v="325000"/>
    <n v="250000"/>
    <n v="4956.4399999999996"/>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2868660.92"/>
  </r>
  <r>
    <s v="2023"/>
    <x v="0"/>
    <x v="0"/>
    <x v="0"/>
    <x v="0"/>
    <s v="2 - Poder Ejecutivo"/>
    <s v="0215 - MINISTERIO DE LA MUJER"/>
    <x v="0"/>
    <x v="0"/>
    <x v="31"/>
    <s v="2.3 - MATERIALES Y SUMINISTROS"/>
    <s v="2.3.9 - PRODUCTOS Y ÚTILES VARIOS"/>
    <s v="N"/>
    <s v="00 - N/A"/>
    <s v="10 - FONDO GENERAL"/>
    <s v="(en blanco)"/>
    <s v="99 - MULTIPROVINCIAL"/>
    <n v="14325000"/>
    <n v="4695000"/>
    <n v="1161118.82"/>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0"/>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775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263964"/>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10027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16900.900000000001"/>
  </r>
  <r>
    <s v="2023"/>
    <x v="0"/>
    <x v="0"/>
    <x v="0"/>
    <x v="0"/>
    <s v="2 - Poder Ejecutivo"/>
    <s v="0215 - MINISTERIO DE LA MUJER"/>
    <x v="2"/>
    <x v="13"/>
    <x v="50"/>
    <s v="2.2 - CONTRATACIÓN DE SERVICIOS"/>
    <s v="2.2.2 - PUBLICIDAD, IMPRESIÓN Y ENCUADERNACIÓN"/>
    <s v="N"/>
    <s v="00 - N/A"/>
    <s v="10 - FONDO GENERAL"/>
    <s v="(en blanco)"/>
    <s v="99 - MULTIPROVINCIAL"/>
    <n v="250000"/>
    <n v="50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41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180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40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884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66632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662343.43999999994"/>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590000"/>
  </r>
  <r>
    <s v="2023"/>
    <x v="0"/>
    <x v="0"/>
    <x v="0"/>
    <x v="0"/>
    <s v="2 - Poder Ejecutivo"/>
    <s v="0215 - MINISTERIO DE LA MUJER"/>
    <x v="2"/>
    <x v="13"/>
    <x v="62"/>
    <s v="2.2 - CONTRATACIÓN DE SERVICIOS"/>
    <s v="2.2.3 - VIÁTICOS"/>
    <s v="N"/>
    <s v="00 - N/A"/>
    <s v="10 - FONDO GENERAL"/>
    <s v="(en blanco)"/>
    <s v="99 - MULTIPROVINCIAL"/>
    <n v="1875000"/>
    <n v="1575000"/>
    <n v="148142.5"/>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17610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1864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150000"/>
    <n v="0"/>
  </r>
  <r>
    <s v="2023"/>
    <x v="0"/>
    <x v="0"/>
    <x v="0"/>
    <x v="0"/>
    <s v="2 - Poder Ejecutivo"/>
    <s v="0215 - MINISTERIO DE LA MUJER"/>
    <x v="2"/>
    <x v="13"/>
    <x v="62"/>
    <s v="2.2 - CONTRATACIÓN DE SERVICIOS"/>
    <s v="2.2.9 - OTRAS CONTRATACIONES DE SERVICIOS"/>
    <s v="N"/>
    <s v="00 - N/A"/>
    <s v="10 - FONDO GENERAL"/>
    <s v="(en blanco)"/>
    <s v="99 - MULTIPROVINCIAL"/>
    <n v="4670000"/>
    <n v="5370000"/>
    <n v="1403791.2"/>
  </r>
  <r>
    <s v="2023"/>
    <x v="0"/>
    <x v="0"/>
    <x v="0"/>
    <x v="0"/>
    <s v="2 - Poder Ejecutivo"/>
    <s v="0215 - MINISTERIO DE LA MUJER"/>
    <x v="2"/>
    <x v="13"/>
    <x v="62"/>
    <s v="2.2 - CONTRATACIÓN DE SERVICIOS"/>
    <s v="2.2.9 - OTRAS CONTRATACIONES DE SERVICIOS"/>
    <s v="N"/>
    <s v="00 - N/A"/>
    <s v="70 - DONACION EXTERNA"/>
    <s v="(en blanco)"/>
    <s v="99 - MULTIPROVINCIAL"/>
    <n v="0"/>
    <n v="1400000"/>
    <n v="273632"/>
  </r>
  <r>
    <s v="2023"/>
    <x v="0"/>
    <x v="0"/>
    <x v="0"/>
    <x v="0"/>
    <s v="2 - Poder Ejecutivo"/>
    <s v="0215 - MINISTERIO DE LA MUJER"/>
    <x v="2"/>
    <x v="13"/>
    <x v="62"/>
    <s v="2.3 - MATERIALES Y SUMINISTROS"/>
    <s v="2.3.1 - ALIMENTOS Y PRODUCTOS AGROFORESTALES"/>
    <s v="N"/>
    <s v="00 - N/A"/>
    <s v="10 - FONDO GENERAL"/>
    <s v="(en blanco)"/>
    <s v="99 - MULTIPROVINCIAL"/>
    <n v="350000"/>
    <n v="694000"/>
    <n v="558113.84"/>
  </r>
  <r>
    <s v="2023"/>
    <x v="0"/>
    <x v="0"/>
    <x v="0"/>
    <x v="0"/>
    <s v="2 - Poder Ejecutivo"/>
    <s v="0215 - MINISTERIO DE LA MUJER"/>
    <x v="2"/>
    <x v="13"/>
    <x v="62"/>
    <s v="2.3 - MATERIALES Y SUMINISTROS"/>
    <s v="2.3.1 - ALIMENTOS Y PRODUCTOS AGROFORESTALES"/>
    <s v="N"/>
    <s v="00 - N/A"/>
    <s v="70 - DONACION EXTERNA"/>
    <s v="(en blanco)"/>
    <s v="99 - MULTIPROVINCIAL"/>
    <n v="0"/>
    <n v="3605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112000"/>
    <n v="22160.400000000001"/>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869000"/>
    <n v="109452.08"/>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9575856.189999998"/>
  </r>
  <r>
    <s v="2023"/>
    <x v="0"/>
    <x v="0"/>
    <x v="0"/>
    <x v="0"/>
    <s v="2 - Poder Ejecutivo"/>
    <s v="0216 - MINISTERIO DE CULTURA"/>
    <x v="2"/>
    <x v="6"/>
    <x v="12"/>
    <s v="2.1 - REMUNERACIONES Y CONTRIBUCIONES"/>
    <s v="2.1.1 - REMUNERACIONES"/>
    <s v="N"/>
    <s v="00 - N/A"/>
    <s v="10 - FONDO GENERAL"/>
    <s v="(en blanco)"/>
    <s v="99 - MULTIPROVINCIAL"/>
    <n v="1171167122"/>
    <n v="1247791999"/>
    <n v="420138862.26999986"/>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194802.05"/>
  </r>
  <r>
    <s v="2023"/>
    <x v="0"/>
    <x v="0"/>
    <x v="0"/>
    <x v="0"/>
    <s v="2 - Poder Ejecutivo"/>
    <s v="0216 - MINISTERIO DE CULTURA"/>
    <x v="2"/>
    <x v="6"/>
    <x v="12"/>
    <s v="2.1 - REMUNERACIONES Y CONTRIBUCIONES"/>
    <s v="2.1.2 - SOBRESUELDOS"/>
    <s v="N"/>
    <s v="00 - N/A"/>
    <s v="10 - FONDO GENERAL"/>
    <s v="(en blanco)"/>
    <s v="99 - MULTIPROVINCIAL"/>
    <n v="116737138"/>
    <n v="141090421"/>
    <n v="10666982.550000001"/>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2889676.0299999993"/>
  </r>
  <r>
    <s v="2023"/>
    <x v="0"/>
    <x v="0"/>
    <x v="0"/>
    <x v="0"/>
    <s v="2 - Poder Ejecutivo"/>
    <s v="0216 - MINISTERIO DE CULTURA"/>
    <x v="2"/>
    <x v="6"/>
    <x v="12"/>
    <s v="2.1 - REMUNERACIONES Y CONTRIBUCIONES"/>
    <s v="2.1.5 - CONTRIBUCIONES A LA SEGURIDAD SOCIAL"/>
    <s v="N"/>
    <s v="00 - N/A"/>
    <s v="10 - FONDO GENERAL"/>
    <s v="(en blanco)"/>
    <s v="99 - MULTIPROVINCIAL"/>
    <n v="152509406"/>
    <n v="176363381"/>
    <n v="62732233.459999986"/>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8042409.2000000002"/>
  </r>
  <r>
    <s v="2023"/>
    <x v="0"/>
    <x v="0"/>
    <x v="0"/>
    <x v="0"/>
    <s v="2 - Poder Ejecutivo"/>
    <s v="0216 - MINISTERIO DE CULTURA"/>
    <x v="2"/>
    <x v="6"/>
    <x v="12"/>
    <s v="2.2 - CONTRATACIÓN DE SERVICIOS"/>
    <s v="2.2.1 - SERVICIOS BÁSICOS"/>
    <s v="N"/>
    <s v="00 - N/A"/>
    <s v="10 - FONDO GENERAL"/>
    <s v="(en blanco)"/>
    <s v="99 - MULTIPROVINCIAL"/>
    <n v="175414118"/>
    <n v="162933002"/>
    <n v="53544960.470000014"/>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s v="0216 - MINISTERIO DE CULTURA"/>
    <x v="2"/>
    <x v="6"/>
    <x v="12"/>
    <s v="2.2 - CONTRATACIÓN DE SERVICIOS"/>
    <s v="2.2.2 - PUBLICIDAD, IMPRESIÓN Y ENCUADERNACIÓN"/>
    <s v="N"/>
    <s v="00 - N/A"/>
    <s v="10 - FONDO GENERAL"/>
    <s v="(en blanco)"/>
    <s v="99 - MULTIPROVINCIAL"/>
    <n v="15096000"/>
    <n v="23256000"/>
    <n v="843970.81"/>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74740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3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360080"/>
  </r>
  <r>
    <s v="2023"/>
    <x v="0"/>
    <x v="0"/>
    <x v="0"/>
    <x v="0"/>
    <s v="2 - Poder Ejecutivo"/>
    <s v="0216 - MINISTERIO DE CULTURA"/>
    <x v="2"/>
    <x v="6"/>
    <x v="12"/>
    <s v="2.2 - CONTRATACIÓN DE SERVICIOS"/>
    <s v="2.2.5 - ALQUILERES Y RENTAS"/>
    <s v="N"/>
    <s v="00 - N/A"/>
    <s v="10 - FONDO GENERAL"/>
    <s v="(en blanco)"/>
    <s v="99 - MULTIPROVINCIAL"/>
    <n v="33140000"/>
    <n v="51673787"/>
    <n v="1326307.4099999999"/>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4255635.67"/>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22000"/>
    <n v="221418.66"/>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33320000"/>
    <n v="399057.27"/>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35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35171426"/>
    <n v="21981964.739999998"/>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30001.5"/>
  </r>
  <r>
    <s v="2023"/>
    <x v="0"/>
    <x v="0"/>
    <x v="0"/>
    <x v="0"/>
    <s v="2 - Poder Ejecutivo"/>
    <s v="0216 - MINISTERIO DE CULTURA"/>
    <x v="2"/>
    <x v="6"/>
    <x v="12"/>
    <s v="2.2 - CONTRATACIÓN DE SERVICIOS"/>
    <s v="2.2.9 - OTRAS CONTRATACIONES DE SERVICIOS"/>
    <s v="N"/>
    <s v="00 - N/A"/>
    <s v="10 - FONDO GENERAL"/>
    <s v="(en blanco)"/>
    <s v="99 - MULTIPROVINCIAL"/>
    <n v="29300495"/>
    <n v="38460695"/>
    <n v="4954803.3"/>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21254.75"/>
  </r>
  <r>
    <s v="2023"/>
    <x v="0"/>
    <x v="0"/>
    <x v="0"/>
    <x v="0"/>
    <s v="2 - Poder Ejecutivo"/>
    <s v="0216 - MINISTERIO DE CULTURA"/>
    <x v="2"/>
    <x v="6"/>
    <x v="12"/>
    <s v="2.3 - MATERIALES Y SUMINISTROS"/>
    <s v="2.3.1 - ALIMENTOS Y PRODUCTOS AGROFORESTALES"/>
    <s v="N"/>
    <s v="00 - N/A"/>
    <s v="10 - FONDO GENERAL"/>
    <s v="(en blanco)"/>
    <s v="99 - MULTIPROVINCIAL"/>
    <n v="3900000"/>
    <n v="4359794"/>
    <n v="609361.9"/>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8968"/>
  </r>
  <r>
    <s v="2023"/>
    <x v="0"/>
    <x v="0"/>
    <x v="0"/>
    <x v="0"/>
    <s v="2 - Poder Ejecutivo"/>
    <s v="0216 - MINISTERIO DE CULTURA"/>
    <x v="2"/>
    <x v="6"/>
    <x v="12"/>
    <s v="2.3 - MATERIALES Y SUMINISTROS"/>
    <s v="2.3.2 - TEXTILES Y VESTUARIOS"/>
    <s v="N"/>
    <s v="00 - N/A"/>
    <s v="10 - FONDO GENERAL"/>
    <s v="(en blanco)"/>
    <s v="99 - MULTIPROVINCIAL"/>
    <n v="4400000"/>
    <n v="3390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870000"/>
    <n v="781087.79999999981"/>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8150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486819"/>
    <n v="2723046.27"/>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73559.53"/>
  </r>
  <r>
    <s v="2023"/>
    <x v="0"/>
    <x v="0"/>
    <x v="0"/>
    <x v="0"/>
    <s v="2 - Poder Ejecutivo"/>
    <s v="0216 - MINISTERIO DE CULTURA"/>
    <x v="2"/>
    <x v="6"/>
    <x v="12"/>
    <s v="2.3 - MATERIALES Y SUMINISTROS"/>
    <s v="2.3.9 - PRODUCTOS Y ÚTILES VARIOS"/>
    <s v="N"/>
    <s v="00 - N/A"/>
    <s v="10 - FONDO GENERAL"/>
    <s v="(en blanco)"/>
    <s v="99 - MULTIPROVINCIAL"/>
    <n v="19615000"/>
    <n v="16295020"/>
    <n v="2820998.6999999997"/>
  </r>
  <r>
    <s v="2023"/>
    <x v="0"/>
    <x v="0"/>
    <x v="0"/>
    <x v="0"/>
    <s v="2 - Poder Ejecutivo"/>
    <s v="0217 - MINISTERIO DE LA JUVENTUD"/>
    <x v="2"/>
    <x v="7"/>
    <x v="13"/>
    <s v="2.1 - REMUNERACIONES Y CONTRIBUCIONES"/>
    <s v="2.1.1 - REMUNERACIONES"/>
    <s v="N"/>
    <s v="00 - N/A"/>
    <s v="10 - FONDO GENERAL"/>
    <s v="(en blanco)"/>
    <s v="99 - MULTIPROVINCIAL"/>
    <n v="227455117"/>
    <n v="248553648.67000002"/>
    <n v="72581258.670000002"/>
  </r>
  <r>
    <s v="2023"/>
    <x v="0"/>
    <x v="0"/>
    <x v="0"/>
    <x v="0"/>
    <s v="2 - Poder Ejecutivo"/>
    <s v="0217 - MINISTERIO DE LA JUVENTUD"/>
    <x v="2"/>
    <x v="7"/>
    <x v="13"/>
    <s v="2.1 - REMUNERACIONES Y CONTRIBUCIONES"/>
    <s v="2.1.2 - SOBRESUELDOS"/>
    <s v="N"/>
    <s v="00 - N/A"/>
    <s v="10 - FONDO GENERAL"/>
    <s v="(en blanco)"/>
    <s v="99 - MULTIPROVINCIAL"/>
    <n v="45954016"/>
    <n v="53524016"/>
    <n v="2022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14604.8"/>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0877217.739999998"/>
  </r>
  <r>
    <s v="2023"/>
    <x v="0"/>
    <x v="0"/>
    <x v="0"/>
    <x v="0"/>
    <s v="2 - Poder Ejecutivo"/>
    <s v="0217 - MINISTERIO DE LA JUVENTUD"/>
    <x v="2"/>
    <x v="7"/>
    <x v="13"/>
    <s v="2.2 - CONTRATACIÓN DE SERVICIOS"/>
    <s v="2.2.1 - SERVICIOS BÁSICOS"/>
    <s v="N"/>
    <s v="00 - N/A"/>
    <s v="10 - FONDO GENERAL"/>
    <s v="(en blanco)"/>
    <s v="99 - MULTIPROVINCIAL"/>
    <n v="19750200"/>
    <n v="19750200"/>
    <n v="6570818.9200000009"/>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91750"/>
  </r>
  <r>
    <s v="2023"/>
    <x v="0"/>
    <x v="0"/>
    <x v="0"/>
    <x v="0"/>
    <s v="2 - Poder Ejecutivo"/>
    <s v="0217 - MINISTERIO DE LA JUVENTUD"/>
    <x v="2"/>
    <x v="7"/>
    <x v="13"/>
    <s v="2.2 - CONTRATACIÓN DE SERVICIOS"/>
    <s v="2.2.3 - VIÁTICOS"/>
    <s v="N"/>
    <s v="00 - N/A"/>
    <s v="10 - FONDO GENERAL"/>
    <s v="(en blanco)"/>
    <s v="99 - MULTIPROVINCIAL"/>
    <n v="7500000"/>
    <n v="6500000"/>
    <n v="179695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5920812.3499999996"/>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100057.16"/>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493843"/>
    <n v="76929.009999999995"/>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74133.5"/>
  </r>
  <r>
    <s v="2023"/>
    <x v="0"/>
    <x v="0"/>
    <x v="0"/>
    <x v="0"/>
    <s v="2 - Poder Ejecutivo"/>
    <s v="0217 - MINISTERIO DE LA JUVENTUD"/>
    <x v="2"/>
    <x v="7"/>
    <x v="13"/>
    <s v="2.3 - MATERIALES Y SUMINISTROS"/>
    <s v="2.3.4 - PRODUCTOS FARMACÉUTICOS"/>
    <s v="N"/>
    <s v="00 - N/A"/>
    <s v="10 - FONDO GENERAL"/>
    <s v="(en blanco)"/>
    <s v="99 - MULTIPROVINCIAL"/>
    <n v="14700"/>
    <n v="114700"/>
    <n v="0"/>
  </r>
  <r>
    <s v="2023"/>
    <x v="0"/>
    <x v="0"/>
    <x v="0"/>
    <x v="0"/>
    <s v="2 - Poder Ejecutivo"/>
    <s v="0217 - MINISTERIO DE LA JUVENTUD"/>
    <x v="2"/>
    <x v="7"/>
    <x v="13"/>
    <s v="2.3 - MATERIALES Y SUMINISTROS"/>
    <s v="2.3.5 - CUERO, CAUCHO Y PLÁSTICO"/>
    <s v="N"/>
    <s v="00 - N/A"/>
    <s v="10 - FONDO GENERAL"/>
    <s v="(en blanco)"/>
    <s v="99 - MULTIPROVINCIAL"/>
    <n v="195407"/>
    <n v="230006.08000000002"/>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36195.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s v="0217 - MINISTERIO DE LA JUVENTUD"/>
    <x v="2"/>
    <x v="7"/>
    <x v="13"/>
    <s v="2.3 - MATERIALES Y SUMINISTROS"/>
    <s v="2.3.9 - PRODUCTOS Y ÚTILES VARIOS"/>
    <s v="N"/>
    <s v="00 - N/A"/>
    <s v="10 - FONDO GENERAL"/>
    <s v="(en blanco)"/>
    <s v="99 - MULTIPROVINCIAL"/>
    <n v="14578000"/>
    <n v="5354947.0900000008"/>
    <n v="1606082.1800000002"/>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2829682"/>
    <n v="84562583.350000009"/>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28206054.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6026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17836140.560000002"/>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591354"/>
    <n v="4791961.2"/>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4322092.9399999995"/>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15900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300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2636142.5599999996"/>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389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404384.28000000009"/>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591947.24"/>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2550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6574546.6999999993"/>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1910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983188.21999999986"/>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292648.52999999997"/>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482763"/>
    <n v="12535197.68"/>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285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652302"/>
    <n v="2383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05830"/>
    <n v="1900897.05"/>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413847.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266208"/>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479970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192"/>
    <n v="715419.94"/>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209359"/>
    <n v="48599307.539999999"/>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2795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1542754"/>
    <n v="7744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261753"/>
    <n v="7440486.5600000005"/>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426873.64999999997"/>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0314057"/>
    <n v="87031254.559999987"/>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3114083.33"/>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67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5840125.0099999998"/>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185113"/>
    <n v="7527250.1700000018"/>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1706555.1199999999"/>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40833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58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2606553.230000002"/>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968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1781116.8199999998"/>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148491.20000000001"/>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3226186.8"/>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162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676"/>
    <n v="487886.34000000008"/>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236157.9"/>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179955"/>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5654266"/>
    <n v="362215748.24999994"/>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649100"/>
    <n v="72637075"/>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9844011"/>
    <n v="41049250.170000002"/>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8945688.8699999992"/>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195093"/>
    <n v="35012715.760000028"/>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715183"/>
    <n v="10916170.510000002"/>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9149116.219999999"/>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6123800"/>
    <n v="2592515.36"/>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2893980.6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31039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2707210"/>
    <n v="9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7782500"/>
    <n v="1091542.73"/>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0873966.939999998"/>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6470000"/>
    <n v="647826.45000000007"/>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9882389"/>
    <n v="15170761.580000002"/>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176634.9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4587135"/>
    <n v="66150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6626341.1099999985"/>
  </r>
  <r>
    <s v="2023"/>
    <x v="0"/>
    <x v="0"/>
    <x v="0"/>
    <x v="0"/>
    <s v="2 - Poder Ejecutivo"/>
    <s v="0218 - MINISTERIO DE MEDIO AMBIENTE Y RECURSOS NATURALES"/>
    <x v="1"/>
    <x v="3"/>
    <x v="73"/>
    <s v="2.3 - MATERIALES Y SUMINISTROS"/>
    <s v="2.3.2 - TEXTILES Y VESTUARIOS"/>
    <s v="N"/>
    <s v="00 - N/A"/>
    <s v="10 - FONDO GENERAL"/>
    <s v="(en blanco)"/>
    <s v="99 - MULTIPROVINCIAL"/>
    <n v="3052499"/>
    <n v="10263499"/>
    <n v="67732"/>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663762.94999999995"/>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62071.21"/>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789918.0300000003"/>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432672"/>
    <n v="11921109.07"/>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7692710"/>
    <n v="975717.09"/>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7580032"/>
    <n v="823205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021550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1231993.54"/>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1526919.99"/>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92625"/>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350282.8"/>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53733.36"/>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150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515328184.20000011"/>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69681592.439999998"/>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4"/>
    <n v="77651334.189999878"/>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19038367.050000001"/>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915994.19"/>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13697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08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8489788.4599999972"/>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1310425.740000002"/>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079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31419828.590000004"/>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250161.71999999997"/>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702577.02999999991"/>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687350"/>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354070.8"/>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42008"/>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33748.6"/>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611841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266856.5"/>
    <n v="936859.35"/>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332078.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8697457.5700000003"/>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1139085.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432000"/>
    <n v="11321389.93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4532623.4499999993"/>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875229"/>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821300.0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786970.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830000"/>
    <n v="5914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2200"/>
    <n v="165613"/>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4906346.88"/>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783570"/>
    <n v="4064595.76"/>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660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740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328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763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324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53153790.4100001"/>
    <n v="358404352.23000008"/>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97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13037824"/>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18886.400000000001"/>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25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94338.81"/>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406073.7"/>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486109.24"/>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417865.7"/>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480433.24000000005"/>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056140"/>
    <n v="52432625.35999994"/>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145937.3600000000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17664494.689999998"/>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046749.7800000003"/>
    <n v="1191613.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2998612.5399999991"/>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630438.44999999995"/>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8913900.219999999"/>
    <n v="3432803.59"/>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12716.400000000001"/>
  </r>
  <r>
    <s v="2023"/>
    <x v="0"/>
    <x v="0"/>
    <x v="0"/>
    <x v="0"/>
    <s v="2 - Poder Ejecutivo"/>
    <s v="0220 - MINISTERIO DE ECONOMÍA, PLANIFICACIÓN Y DESARROLLO"/>
    <x v="0"/>
    <x v="0"/>
    <x v="2"/>
    <s v="2.2 - CONTRATACIÓN DE SERVICIOS"/>
    <s v="2.2.6 - SEGUROS"/>
    <s v="N"/>
    <s v="00 - N/A"/>
    <s v="10 - FONDO GENERAL"/>
    <s v="(en blanco)"/>
    <s v="06 - DUARTE"/>
    <n v="120000"/>
    <n v="143000"/>
    <n v="26814.530000000002"/>
  </r>
  <r>
    <s v="2023"/>
    <x v="0"/>
    <x v="0"/>
    <x v="0"/>
    <x v="0"/>
    <s v="2 - Poder Ejecutivo"/>
    <s v="0220 - MINISTERIO DE ECONOMÍA, PLANIFICACIÓN Y DESARROLLO"/>
    <x v="0"/>
    <x v="0"/>
    <x v="2"/>
    <s v="2.2 - CONTRATACIÓN DE SERVICIOS"/>
    <s v="2.2.6 - SEGUROS"/>
    <s v="N"/>
    <s v="00 - N/A"/>
    <s v="10 - FONDO GENERAL"/>
    <s v="(en blanco)"/>
    <s v="08 - EL SEIBO"/>
    <n v="120000"/>
    <n v="100000"/>
    <n v="23592.960000000003"/>
  </r>
  <r>
    <s v="2023"/>
    <x v="0"/>
    <x v="0"/>
    <x v="0"/>
    <x v="0"/>
    <s v="2 - Poder Ejecutivo"/>
    <s v="0220 - MINISTERIO DE ECONOMÍA, PLANIFICACIÓN Y DESARROLLO"/>
    <x v="0"/>
    <x v="0"/>
    <x v="2"/>
    <s v="2.2 - CONTRATACIÓN DE SERVICIOS"/>
    <s v="2.2.6 - SEGUROS"/>
    <s v="N"/>
    <s v="00 - N/A"/>
    <s v="10 - FONDO GENERAL"/>
    <s v="(en blanco)"/>
    <s v="21 - SAN CRISTOBAL"/>
    <n v="120000"/>
    <n v="90000"/>
    <n v="8420.34"/>
  </r>
  <r>
    <s v="2023"/>
    <x v="0"/>
    <x v="0"/>
    <x v="0"/>
    <x v="0"/>
    <s v="2 - Poder Ejecutivo"/>
    <s v="0220 - MINISTERIO DE ECONOMÍA, PLANIFICACIÓN Y DESARROLLO"/>
    <x v="0"/>
    <x v="0"/>
    <x v="2"/>
    <s v="2.2 - CONTRATACIÓN DE SERVICIOS"/>
    <s v="2.2.6 - SEGUROS"/>
    <s v="N"/>
    <s v="00 - N/A"/>
    <s v="10 - FONDO GENERAL"/>
    <s v="(en blanco)"/>
    <s v="25 - SANTIAGO"/>
    <n v="120000"/>
    <n v="30000"/>
    <n v="11720.07"/>
  </r>
  <r>
    <s v="2023"/>
    <x v="0"/>
    <x v="0"/>
    <x v="0"/>
    <x v="0"/>
    <s v="2 - Poder Ejecutivo"/>
    <s v="0220 - MINISTERIO DE ECONOMÍA, PLANIFICACIÓN Y DESARROLLO"/>
    <x v="0"/>
    <x v="0"/>
    <x v="2"/>
    <s v="2.2 - CONTRATACIÓN DE SERVICIOS"/>
    <s v="2.2.6 - SEGUROS"/>
    <s v="N"/>
    <s v="00 - N/A"/>
    <s v="10 - FONDO GENERAL"/>
    <s v="(en blanco)"/>
    <s v="99 - MULTIPROVINCIAL"/>
    <n v="23625000"/>
    <n v="27845182.349999998"/>
    <n v="6855625.3299999991"/>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3871950"/>
    <n v="4619730.0099999988"/>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39438000"/>
    <n v="7721352.2200000016"/>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3796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3658150.549999997"/>
    <n v="10777316.289999999"/>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73250"/>
    <n v="4163375.6300000004"/>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748950"/>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845468"/>
    <n v="1205497.67"/>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4613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46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1137337.7100000002"/>
    <n v="275796.31"/>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2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10220945.85"/>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0369179.310000002"/>
    <n v="3285789.55"/>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44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65405.540000000008"/>
  </r>
  <r>
    <s v="2023"/>
    <x v="0"/>
    <x v="0"/>
    <x v="0"/>
    <x v="0"/>
    <s v="2 - Poder Ejecutivo"/>
    <s v="0220 - MINISTERIO DE ECONOMÍA, PLANIFICACIÓN Y DESARROLLO"/>
    <x v="0"/>
    <x v="0"/>
    <x v="31"/>
    <s v="2.2 - CONTRATACIÓN DE SERVICIOS"/>
    <s v="2.2.6 - SEGUROS"/>
    <s v="N"/>
    <s v="00 - N/A"/>
    <s v="10 - FONDO GENERAL"/>
    <s v="(en blanco)"/>
    <s v="99 - MULTIPROVINCIAL"/>
    <n v="40000"/>
    <n v="40000"/>
    <n v="4284.63"/>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61854960.579999998"/>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12098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8876920.6699999999"/>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11033767.59"/>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5037683.9800000004"/>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5171484.9400000004"/>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29397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317635.15000000002"/>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1410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4099.9799999999996"/>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33420.5"/>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1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002024"/>
    <n v="73963.11"/>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83804195.950000003"/>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26461449.780000001"/>
  </r>
  <r>
    <s v="2023"/>
    <x v="0"/>
    <x v="0"/>
    <x v="0"/>
    <x v="0"/>
    <s v="2 - Poder Ejecutivo"/>
    <s v="0221 - MINISTERIO DE ADMINISTRACIÓN PÚBLICA"/>
    <x v="0"/>
    <x v="0"/>
    <x v="2"/>
    <s v="2.1 - REMUNERACIONES Y CONTRIBUCIONES"/>
    <s v="2.1.2 - SOBRESUELDOS"/>
    <s v="N"/>
    <s v="00 - N/A"/>
    <s v="10 - FONDO GENERAL"/>
    <s v="(en blanco)"/>
    <s v="01 - DISTRITO NACIONAL"/>
    <n v="67316000"/>
    <n v="73506000"/>
    <n v="16667500"/>
  </r>
  <r>
    <s v="2023"/>
    <x v="0"/>
    <x v="0"/>
    <x v="0"/>
    <x v="0"/>
    <s v="2 - Poder Ejecutivo"/>
    <s v="0221 - MINISTERIO DE ADMINISTRACIÓN PÚBLICA"/>
    <x v="0"/>
    <x v="0"/>
    <x v="2"/>
    <s v="2.1 - REMUNERACIONES Y CONTRIBUCIONES"/>
    <s v="2.1.2 - SOBRESUELDOS"/>
    <s v="N"/>
    <s v="00 - N/A"/>
    <s v="10 - FONDO GENERAL"/>
    <s v="(en blanco)"/>
    <s v="99 - MULTIPROVINCIAL"/>
    <n v="16038000"/>
    <n v="22523000"/>
    <n v="4800333.33"/>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2305169.529999994"/>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3850126.9600000004"/>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6191783.4000000004"/>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324338.94"/>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1282283.940000000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1000000"/>
    <n v="9001113.1800000016"/>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300000"/>
    <n v="2173151.7299999995"/>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179752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10880473.560000001"/>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565297.06999999995"/>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50000"/>
    <n v="22251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3374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9699.6"/>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171849.3"/>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3272000"/>
  </r>
  <r>
    <s v="2023"/>
    <x v="0"/>
    <x v="0"/>
    <x v="0"/>
    <x v="0"/>
    <s v="2 - Poder Ejecutivo"/>
    <s v="0221 - MINISTERIO DE ADMINISTRACIÓN PÚBLICA"/>
    <x v="0"/>
    <x v="0"/>
    <x v="2"/>
    <s v="2.3 - MATERIALES Y SUMINISTROS"/>
    <s v="2.3.9 - PRODUCTOS Y ÚTILES VARIOS"/>
    <s v="N"/>
    <s v="00 - N/A"/>
    <s v="10 - FONDO GENERAL"/>
    <s v="(en blanco)"/>
    <s v="01 - DISTRITO NACIONAL"/>
    <n v="6200000"/>
    <n v="4300000"/>
    <n v="485856.61"/>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93617266.670000002"/>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18132399.990000002"/>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42425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14052620.100000003"/>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2758141.06"/>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25424844.039999999"/>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19362241.91"/>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21886737.98"/>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194399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78624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3273660.9699999997"/>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776177.32"/>
  </r>
  <r>
    <s v="2023"/>
    <x v="0"/>
    <x v="0"/>
    <x v="0"/>
    <x v="0"/>
    <s v="2 - Poder Ejecutivo"/>
    <s v="0221 - MINISTERIO DE ADMINISTRACIÓN PÚBLICA"/>
    <x v="2"/>
    <x v="9"/>
    <x v="75"/>
    <s v="2.2 - CONTRATACIÓN DE SERVICIOS"/>
    <s v="2.2.1 - SERVICIOS BÁSICOS"/>
    <s v="N"/>
    <s v="00 - N/A"/>
    <s v="10 - FONDO GENERAL"/>
    <s v="(en blanco)"/>
    <s v="01 - DISTRITO NACIONAL"/>
    <n v="9711000"/>
    <n v="9711000"/>
    <n v="3949935.5899999989"/>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1674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263938.3"/>
  </r>
  <r>
    <s v="2023"/>
    <x v="0"/>
    <x v="0"/>
    <x v="0"/>
    <x v="0"/>
    <s v="2 - Poder Ejecutivo"/>
    <s v="0221 - MINISTERIO DE ADMINISTRACIÓN PÚBLICA"/>
    <x v="2"/>
    <x v="9"/>
    <x v="75"/>
    <s v="2.2 - CONTRATACIÓN DE SERVICIOS"/>
    <s v="2.2.6 - SEGUROS"/>
    <s v="N"/>
    <s v="00 - N/A"/>
    <s v="10 - FONDO GENERAL"/>
    <s v="(en blanco)"/>
    <s v="01 - DISTRITO NACIONAL"/>
    <n v="1625000"/>
    <n v="1625000"/>
    <n v="389029.9"/>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452467.55"/>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835968.2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499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464189.2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657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50000"/>
    <n v="73988.9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682114.73"/>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470368"/>
  </r>
  <r>
    <s v="2023"/>
    <x v="0"/>
    <x v="0"/>
    <x v="0"/>
    <x v="0"/>
    <s v="2 - Poder Ejecutivo"/>
    <s v="0222 - MINISTERIO DE ENERGIA Y MINAS"/>
    <x v="3"/>
    <x v="19"/>
    <x v="76"/>
    <s v="2.1 - REMUNERACIONES Y CONTRIBUCIONES"/>
    <s v="2.1.1 - REMUNERACIONES"/>
    <s v="N"/>
    <s v="00 - N/A"/>
    <s v="10 - FONDO GENERAL"/>
    <s v="(en blanco)"/>
    <s v="99 - MULTIPROVINCIAL"/>
    <n v="22332022"/>
    <n v="9400000"/>
    <n v="328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436247.48"/>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98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270877164.68000001"/>
  </r>
  <r>
    <s v="2023"/>
    <x v="0"/>
    <x v="0"/>
    <x v="0"/>
    <x v="0"/>
    <s v="2 - Poder Ejecutivo"/>
    <s v="0222 - MINISTERIO DE ENERGIA Y MINAS"/>
    <x v="3"/>
    <x v="19"/>
    <x v="78"/>
    <s v="2.1 - REMUNERACIONES Y CONTRIBUCIONES"/>
    <s v="2.1.2 - SOBRESUELDOS"/>
    <s v="N"/>
    <s v="00 - N/A"/>
    <s v="10 - FONDO GENERAL"/>
    <s v="(en blanco)"/>
    <s v="99 - MULTIPROVINCIAL"/>
    <n v="201345573"/>
    <n v="231971205"/>
    <n v="175100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39831335.339999989"/>
  </r>
  <r>
    <s v="2023"/>
    <x v="0"/>
    <x v="0"/>
    <x v="0"/>
    <x v="0"/>
    <s v="2 - Poder Ejecutivo"/>
    <s v="0222 - MINISTERIO DE ENERGIA Y MINAS"/>
    <x v="3"/>
    <x v="19"/>
    <x v="78"/>
    <s v="2.2 - CONTRATACIÓN DE SERVICIOS"/>
    <s v="2.2.1 - SERVICIOS BÁSICOS"/>
    <s v="N"/>
    <s v="00 - N/A"/>
    <s v="10 - FONDO GENERAL"/>
    <s v="(en blanco)"/>
    <s v="99 - MULTIPROVINCIAL"/>
    <n v="57500000"/>
    <n v="58500000"/>
    <n v="9603512.1099999994"/>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1776152.27"/>
  </r>
  <r>
    <s v="2023"/>
    <x v="0"/>
    <x v="0"/>
    <x v="0"/>
    <x v="0"/>
    <s v="2 - Poder Ejecutivo"/>
    <s v="0222 - MINISTERIO DE ENERGIA Y MINAS"/>
    <x v="3"/>
    <x v="19"/>
    <x v="78"/>
    <s v="2.2 - CONTRATACIÓN DE SERVICIOS"/>
    <s v="2.2.3 - VIÁTICOS"/>
    <s v="N"/>
    <s v="00 - N/A"/>
    <s v="10 - FONDO GENERAL"/>
    <s v="(en blanco)"/>
    <s v="99 - MULTIPROVINCIAL"/>
    <n v="29896800"/>
    <n v="29896800"/>
    <n v="8070578.5999999996"/>
  </r>
  <r>
    <s v="2023"/>
    <x v="0"/>
    <x v="0"/>
    <x v="0"/>
    <x v="0"/>
    <s v="2 - Poder Ejecutivo"/>
    <s v="0222 - MINISTERIO DE ENERGIA Y MINAS"/>
    <x v="3"/>
    <x v="19"/>
    <x v="78"/>
    <s v="2.2 - CONTRATACIÓN DE SERVICIOS"/>
    <s v="2.2.4 - TRANSPORTE Y ALMACENAJE"/>
    <s v="N"/>
    <s v="00 - N/A"/>
    <s v="10 - FONDO GENERAL"/>
    <s v="(en blanco)"/>
    <s v="99 - MULTIPROVINCIAL"/>
    <n v="2850000"/>
    <n v="3887000"/>
    <n v="1877.6100000000001"/>
  </r>
  <r>
    <s v="2023"/>
    <x v="0"/>
    <x v="0"/>
    <x v="0"/>
    <x v="0"/>
    <s v="2 - Poder Ejecutivo"/>
    <s v="0222 - MINISTERIO DE ENERGIA Y MINAS"/>
    <x v="3"/>
    <x v="19"/>
    <x v="78"/>
    <s v="2.2 - CONTRATACIÓN DE SERVICIOS"/>
    <s v="2.2.5 - ALQUILERES Y RENTAS"/>
    <s v="N"/>
    <s v="00 - N/A"/>
    <s v="10 - FONDO GENERAL"/>
    <s v="(en blanco)"/>
    <s v="99 - MULTIPROVINCIAL"/>
    <n v="41939743"/>
    <n v="35886498"/>
    <n v="184742.12"/>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0878028.559999999"/>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2837450.1"/>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42750427.57999998"/>
    <n v="110997906.12"/>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0976627.18"/>
  </r>
  <r>
    <s v="2023"/>
    <x v="0"/>
    <x v="0"/>
    <x v="0"/>
    <x v="0"/>
    <s v="2 - Poder Ejecutivo"/>
    <s v="0222 - MINISTERIO DE ENERGIA Y MINAS"/>
    <x v="3"/>
    <x v="19"/>
    <x v="78"/>
    <s v="2.3 - MATERIALES Y SUMINISTROS"/>
    <s v="2.3.1 - ALIMENTOS Y PRODUCTOS AGROFORESTALES"/>
    <s v="N"/>
    <s v="00 - N/A"/>
    <s v="10 - FONDO GENERAL"/>
    <s v="(en blanco)"/>
    <s v="99 - MULTIPROVINCIAL"/>
    <n v="5650000"/>
    <n v="11979258"/>
    <n v="421168.5"/>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35958.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539210.09000000008"/>
  </r>
  <r>
    <s v="2023"/>
    <x v="0"/>
    <x v="0"/>
    <x v="0"/>
    <x v="0"/>
    <s v="2 - Poder Ejecutivo"/>
    <s v="0222 - MINISTERIO DE ENERGIA Y MINAS"/>
    <x v="3"/>
    <x v="19"/>
    <x v="78"/>
    <s v="2.3 - MATERIALES Y SUMINISTROS"/>
    <s v="2.3.4 - PRODUCTOS FARMACÉUTICOS"/>
    <s v="N"/>
    <s v="00 - N/A"/>
    <s v="10 - FONDO GENERAL"/>
    <s v="(en blanco)"/>
    <s v="99 - MULTIPROVINCIAL"/>
    <n v="2500000"/>
    <n v="2500000"/>
    <n v="59866.71"/>
  </r>
  <r>
    <s v="2023"/>
    <x v="0"/>
    <x v="0"/>
    <x v="0"/>
    <x v="0"/>
    <s v="2 - Poder Ejecutivo"/>
    <s v="0222 - MINISTERIO DE ENERGIA Y MINAS"/>
    <x v="3"/>
    <x v="19"/>
    <x v="78"/>
    <s v="2.3 - MATERIALES Y SUMINISTROS"/>
    <s v="2.3.5 - CUERO, CAUCHO Y PLÁSTICO"/>
    <s v="N"/>
    <s v="00 - N/A"/>
    <s v="10 - FONDO GENERAL"/>
    <s v="(en blanco)"/>
    <s v="99 - MULTIPROVINCIAL"/>
    <n v="1000000"/>
    <n v="4176891.62"/>
    <n v="80373.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301334"/>
    <n v="872887.3899999999"/>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835928"/>
    <n v="10432195"/>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2439876"/>
    <n v="3447461.25"/>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52188560.090000004"/>
  </r>
  <r>
    <s v="2023"/>
    <x v="0"/>
    <x v="0"/>
    <x v="0"/>
    <x v="0"/>
    <s v="2 - Poder Ejecutivo"/>
    <s v="0222 - MINISTERIO DE ENERGIA Y MINAS"/>
    <x v="3"/>
    <x v="20"/>
    <x v="79"/>
    <s v="2.1 - REMUNERACIONES Y CONTRIBUCIONES"/>
    <s v="2.1.2 - SOBRESUELDOS"/>
    <s v="N"/>
    <s v="00 - N/A"/>
    <s v="10 - FONDO GENERAL"/>
    <s v="(en blanco)"/>
    <s v="99 - MULTIPROVINCIAL"/>
    <n v="19239179"/>
    <n v="19239179"/>
    <n v="8178568.9900000002"/>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7807074.4699999988"/>
  </r>
  <r>
    <s v="2023"/>
    <x v="0"/>
    <x v="0"/>
    <x v="0"/>
    <x v="0"/>
    <s v="2 - Poder Ejecutivo"/>
    <s v="0222 - MINISTERIO DE ENERGIA Y MINAS"/>
    <x v="3"/>
    <x v="20"/>
    <x v="79"/>
    <s v="2.2 - CONTRATACIÓN DE SERVICIOS"/>
    <s v="2.2.1 - SERVICIOS BÁSICOS"/>
    <s v="N"/>
    <s v="00 - N/A"/>
    <s v="10 - FONDO GENERAL"/>
    <s v="(en blanco)"/>
    <s v="99 - MULTIPROVINCIAL"/>
    <n v="4141952"/>
    <n v="4141952"/>
    <n v="1068423.54"/>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74980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050000"/>
    <n v="737100"/>
  </r>
  <r>
    <s v="2023"/>
    <x v="0"/>
    <x v="0"/>
    <x v="0"/>
    <x v="0"/>
    <s v="2 - Poder Ejecutivo"/>
    <s v="0222 - MINISTERIO DE ENERGIA Y MINAS"/>
    <x v="3"/>
    <x v="20"/>
    <x v="79"/>
    <s v="2.2 - CONTRATACIÓN DE SERVICIOS"/>
    <s v="2.2.6 - SEGUROS"/>
    <s v="N"/>
    <s v="00 - N/A"/>
    <s v="10 - FONDO GENERAL"/>
    <s v="(en blanco)"/>
    <s v="99 - MULTIPROVINCIAL"/>
    <n v="2105000"/>
    <n v="2105000"/>
    <n v="1393200.990000000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208649.48"/>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70000"/>
    <n v="180695"/>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764775.7"/>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9116.02"/>
  </r>
  <r>
    <s v="2023"/>
    <x v="0"/>
    <x v="0"/>
    <x v="0"/>
    <x v="0"/>
    <s v="2 - Poder Ejecutivo"/>
    <s v="0222 - MINISTERIO DE ENERGIA Y MINAS"/>
    <x v="3"/>
    <x v="20"/>
    <x v="79"/>
    <s v="2.3 - MATERIALES Y SUMINISTROS"/>
    <s v="2.3.3 - PAPEL, CARTÓN E IMPRESOS"/>
    <s v="N"/>
    <s v="00 - N/A"/>
    <s v="10 - FONDO GENERAL"/>
    <s v="(en blanco)"/>
    <s v="99 - MULTIPROVINCIAL"/>
    <n v="400000"/>
    <n v="400000"/>
    <n v="169335.02"/>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6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19266.569999999985"/>
  </r>
  <r>
    <s v="2023"/>
    <x v="0"/>
    <x v="0"/>
    <x v="0"/>
    <x v="0"/>
    <s v="2 - Poder Ejecutivo"/>
    <s v="0222 - MINISTERIO DE ENERGIA Y MINAS"/>
    <x v="3"/>
    <x v="20"/>
    <x v="79"/>
    <s v="2.3 - MATERIALES Y SUMINISTROS"/>
    <s v="2.3.9 - PRODUCTOS Y ÚTILES VARIOS"/>
    <s v="N"/>
    <s v="00 - N/A"/>
    <s v="10 - FONDO GENERAL"/>
    <s v="(en blanco)"/>
    <s v="99 - MULTIPROVINCIAL"/>
    <n v="1175000"/>
    <n v="1180000"/>
    <n v="546097.26"/>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292126.48"/>
    <n v="358350844.79999995"/>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1832503.46"/>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103085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61569.52000001"/>
    <n v="53439533.539999992"/>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4492096.770000001"/>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2810000"/>
    <n v="27181680.439999998"/>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73160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9407624.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67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85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22304"/>
    <n v="22255164.890000004"/>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2247934"/>
    <n v="44651556.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430359.07"/>
    <n v="28835083.52"/>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005000"/>
    <n v="3506321.85"/>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4459326.9999999991"/>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49122000"/>
    <n v="11279875.220000001"/>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785000"/>
    <n v="580979.53"/>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43397.3299999991"/>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4553812.45"/>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551273.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402693.5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605393.3"/>
    <n v="286219.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2950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71288.570000000007"/>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312597"/>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2895423.7"/>
    <n v="1256751.13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3175693"/>
    <n v="1905942.53"/>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948372.19000000006"/>
  </r>
  <r>
    <s v="2023"/>
    <x v="0"/>
    <x v="0"/>
    <x v="0"/>
    <x v="0"/>
    <s v="3 - Poder Judicial"/>
    <s v="0301 - PODER JUDICIAL"/>
    <x v="0"/>
    <x v="1"/>
    <x v="1"/>
    <s v="2.1 - REMUNERACIONES Y CONTRIBUCIONES"/>
    <s v="2.1.1 - REMUNERACIONES"/>
    <s v="N"/>
    <s v="00 - N/A"/>
    <s v="10 - FONDO GENERAL"/>
    <s v="(en blanco)"/>
    <s v="99 - MULTIPROVINCIAL"/>
    <n v="5270595355"/>
    <n v="5270595355"/>
    <n v="2197557014.7199998"/>
  </r>
  <r>
    <s v="2023"/>
    <x v="0"/>
    <x v="0"/>
    <x v="0"/>
    <x v="0"/>
    <s v="3 - Poder Judicial"/>
    <s v="0301 - PODER JUDICIAL"/>
    <x v="0"/>
    <x v="1"/>
    <x v="1"/>
    <s v="2.1 - REMUNERACIONES Y CONTRIBUCIONES"/>
    <s v="2.1.2 - SOBRESUELDOS"/>
    <s v="N"/>
    <s v="00 - N/A"/>
    <s v="10 - FONDO GENERAL"/>
    <s v="(en blanco)"/>
    <s v="99 - MULTIPROVINCIAL"/>
    <n v="438095456"/>
    <n v="438095456"/>
    <n v="181273925.59999999"/>
  </r>
  <r>
    <s v="2023"/>
    <x v="0"/>
    <x v="0"/>
    <x v="0"/>
    <x v="0"/>
    <s v="3 - Poder Judicial"/>
    <s v="0301 - PODER JUDICIAL"/>
    <x v="0"/>
    <x v="1"/>
    <x v="1"/>
    <s v="2.1 - REMUNERACIONES Y CONTRIBUCIONES"/>
    <s v="2.1.3 - DIETAS Y GASTOS DE REPRESENTACIÓN"/>
    <s v="N"/>
    <s v="00 - N/A"/>
    <s v="10 - FONDO GENERAL"/>
    <s v="(en blanco)"/>
    <s v="99 - MULTIPROVINCIAL"/>
    <n v="211234154"/>
    <n v="211234154"/>
    <n v="87975692.769999996"/>
  </r>
  <r>
    <s v="2023"/>
    <x v="0"/>
    <x v="0"/>
    <x v="0"/>
    <x v="0"/>
    <s v="3 - Poder Judicial"/>
    <s v="0301 - PODER JUDICIAL"/>
    <x v="0"/>
    <x v="1"/>
    <x v="1"/>
    <s v="2.1 - REMUNERACIONES Y CONTRIBUCIONES"/>
    <s v="2.1.4 - GRATIFICACIONES Y BONIFICACIONES"/>
    <s v="N"/>
    <s v="00 - N/A"/>
    <s v="10 - FONDO GENERAL"/>
    <s v="(en blanco)"/>
    <s v="99 - MULTIPROVINCIAL"/>
    <n v="490708482"/>
    <n v="490708482"/>
    <n v="204440772.30000004"/>
  </r>
  <r>
    <s v="2023"/>
    <x v="0"/>
    <x v="0"/>
    <x v="0"/>
    <x v="0"/>
    <s v="3 - Poder Judicial"/>
    <s v="0301 - PODER JUDICIAL"/>
    <x v="0"/>
    <x v="1"/>
    <x v="1"/>
    <s v="2.2 - CONTRATACIÓN DE SERVICIOS"/>
    <s v="2.2.1 - SERVICIOS BÁSICOS"/>
    <s v="N"/>
    <s v="00 - N/A"/>
    <s v="10 - FONDO GENERAL"/>
    <s v="(en blanco)"/>
    <s v="99 - MULTIPROVINCIAL"/>
    <n v="291330898"/>
    <n v="291330898"/>
    <n v="120473531.36999997"/>
  </r>
  <r>
    <s v="2023"/>
    <x v="0"/>
    <x v="0"/>
    <x v="0"/>
    <x v="0"/>
    <s v="3 - Poder Judicial"/>
    <s v="0301 - PODER JUDICIAL"/>
    <x v="0"/>
    <x v="1"/>
    <x v="1"/>
    <s v="2.2 - CONTRATACIÓN DE SERVICIOS"/>
    <s v="2.2.2 - PUBLICIDAD, IMPRESIÓN Y ENCUADERNACIÓN"/>
    <s v="N"/>
    <s v="00 - N/A"/>
    <s v="10 - FONDO GENERAL"/>
    <s v="(en blanco)"/>
    <s v="99 - MULTIPROVINCIAL"/>
    <n v="5078148"/>
    <n v="5078148"/>
    <n v="2096928.46"/>
  </r>
  <r>
    <s v="2023"/>
    <x v="0"/>
    <x v="0"/>
    <x v="0"/>
    <x v="0"/>
    <s v="3 - Poder Judicial"/>
    <s v="0301 - PODER JUDICIAL"/>
    <x v="0"/>
    <x v="1"/>
    <x v="1"/>
    <s v="2.2 - CONTRATACIÓN DE SERVICIOS"/>
    <s v="2.2.3 - VIÁTICOS"/>
    <s v="N"/>
    <s v="00 - N/A"/>
    <s v="10 - FONDO GENERAL"/>
    <s v="(en blanco)"/>
    <s v="99 - MULTIPROVINCIAL"/>
    <n v="22415079"/>
    <n v="22415079"/>
    <n v="10125159.470000001"/>
  </r>
  <r>
    <s v="2023"/>
    <x v="0"/>
    <x v="0"/>
    <x v="0"/>
    <x v="0"/>
    <s v="3 - Poder Judicial"/>
    <s v="0301 - PODER JUDICIAL"/>
    <x v="0"/>
    <x v="1"/>
    <x v="1"/>
    <s v="2.2 - CONTRATACIÓN DE SERVICIOS"/>
    <s v="2.2.4 - TRANSPORTE Y ALMACENAJE"/>
    <s v="N"/>
    <s v="00 - N/A"/>
    <s v="10 - FONDO GENERAL"/>
    <s v="(en blanco)"/>
    <s v="99 - MULTIPROVINCIAL"/>
    <n v="9368891"/>
    <n v="9368891"/>
    <n v="4324466.13"/>
  </r>
  <r>
    <s v="2023"/>
    <x v="0"/>
    <x v="0"/>
    <x v="0"/>
    <x v="0"/>
    <s v="3 - Poder Judicial"/>
    <s v="0301 - PODER JUDICIAL"/>
    <x v="0"/>
    <x v="1"/>
    <x v="1"/>
    <s v="2.2 - CONTRATACIÓN DE SERVICIOS"/>
    <s v="2.2.5 - ALQUILERES Y RENTAS"/>
    <s v="N"/>
    <s v="00 - N/A"/>
    <s v="10 - FONDO GENERAL"/>
    <s v="(en blanco)"/>
    <s v="99 - MULTIPROVINCIAL"/>
    <n v="155542878"/>
    <n v="155542878"/>
    <n v="62894680.529999994"/>
  </r>
  <r>
    <s v="2023"/>
    <x v="0"/>
    <x v="0"/>
    <x v="0"/>
    <x v="0"/>
    <s v="3 - Poder Judicial"/>
    <s v="0301 - PODER JUDICIAL"/>
    <x v="0"/>
    <x v="1"/>
    <x v="1"/>
    <s v="2.2 - CONTRATACIÓN DE SERVICIOS"/>
    <s v="2.2.6 - SEGUROS"/>
    <s v="N"/>
    <s v="00 - N/A"/>
    <s v="10 - FONDO GENERAL"/>
    <s v="(en blanco)"/>
    <s v="99 - MULTIPROVINCIAL"/>
    <n v="703636356"/>
    <n v="703636356"/>
    <n v="293272520.93999994"/>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0454444.69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92834676.410000011"/>
  </r>
  <r>
    <s v="2023"/>
    <x v="0"/>
    <x v="0"/>
    <x v="0"/>
    <x v="0"/>
    <s v="3 - Poder Judicial"/>
    <s v="0301 - PODER JUDICIAL"/>
    <x v="0"/>
    <x v="1"/>
    <x v="1"/>
    <s v="2.3 - MATERIALES Y SUMINISTROS"/>
    <s v="2.3.1 - ALIMENTOS Y PRODUCTOS AGROFORESTALES"/>
    <s v="N"/>
    <s v="00 - N/A"/>
    <s v="10 - FONDO GENERAL"/>
    <s v="(en blanco)"/>
    <s v="99 - MULTIPROVINCIAL"/>
    <n v="37268008"/>
    <n v="37268008"/>
    <n v="15966087.189999998"/>
  </r>
  <r>
    <s v="2023"/>
    <x v="0"/>
    <x v="0"/>
    <x v="0"/>
    <x v="0"/>
    <s v="3 - Poder Judicial"/>
    <s v="0301 - PODER JUDICIAL"/>
    <x v="0"/>
    <x v="1"/>
    <x v="1"/>
    <s v="2.3 - MATERIALES Y SUMINISTROS"/>
    <s v="2.3.2 - TEXTILES Y VESTUARIOS"/>
    <s v="N"/>
    <s v="00 - N/A"/>
    <s v="10 - FONDO GENERAL"/>
    <s v="(en blanco)"/>
    <s v="99 - MULTIPROVINCIAL"/>
    <n v="4106800"/>
    <n v="4106800"/>
    <n v="1448833"/>
  </r>
  <r>
    <s v="2023"/>
    <x v="0"/>
    <x v="0"/>
    <x v="0"/>
    <x v="0"/>
    <s v="3 - Poder Judicial"/>
    <s v="0301 - PODER JUDICIAL"/>
    <x v="0"/>
    <x v="1"/>
    <x v="1"/>
    <s v="2.3 - MATERIALES Y SUMINISTROS"/>
    <s v="2.3.3 - PAPEL, CARTÓN E IMPRESOS"/>
    <s v="N"/>
    <s v="00 - N/A"/>
    <s v="10 - FONDO GENERAL"/>
    <s v="(en blanco)"/>
    <s v="99 - MULTIPROVINCIAL"/>
    <n v="23044585"/>
    <n v="23044585"/>
    <n v="7119793.6399999997"/>
  </r>
  <r>
    <s v="2023"/>
    <x v="0"/>
    <x v="0"/>
    <x v="0"/>
    <x v="0"/>
    <s v="3 - Poder Judicial"/>
    <s v="0301 - PODER JUDICIAL"/>
    <x v="0"/>
    <x v="1"/>
    <x v="1"/>
    <s v="2.3 - MATERIALES Y SUMINISTROS"/>
    <s v="2.3.5 - CUERO, CAUCHO Y PLÁSTICO"/>
    <s v="N"/>
    <s v="00 - N/A"/>
    <s v="10 - FONDO GENERAL"/>
    <s v="(en blanco)"/>
    <s v="99 - MULTIPROVINCIAL"/>
    <n v="7726019"/>
    <n v="7726019"/>
    <n v="3450673.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42462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7017831.780000001"/>
  </r>
  <r>
    <s v="2023"/>
    <x v="0"/>
    <x v="0"/>
    <x v="0"/>
    <x v="0"/>
    <s v="3 - Poder Judicial"/>
    <s v="0301 - PODER JUDICIAL"/>
    <x v="0"/>
    <x v="1"/>
    <x v="1"/>
    <s v="2.3 - MATERIALES Y SUMINISTROS"/>
    <s v="2.3.9 - PRODUCTOS Y ÚTILES VARIOS"/>
    <s v="N"/>
    <s v="00 - N/A"/>
    <s v="10 - FONDO GENERAL"/>
    <s v="(en blanco)"/>
    <s v="99 - MULTIPROVINCIAL"/>
    <n v="51981957"/>
    <n v="51981957"/>
    <n v="20958081.290000003"/>
  </r>
  <r>
    <s v="2023"/>
    <x v="0"/>
    <x v="0"/>
    <x v="0"/>
    <x v="0"/>
    <s v="4 - Junta Central Electoral"/>
    <s v="0401 - JUNTA CENTRAL ELECTORAL"/>
    <x v="0"/>
    <x v="0"/>
    <x v="80"/>
    <s v="2.1 - REMUNERACIONES Y CONTRIBUCIONES"/>
    <s v="2.1.1 - REMUNERACIONES"/>
    <s v="N"/>
    <s v="00 - N/A"/>
    <s v="10 - FONDO GENERAL"/>
    <s v="(en blanco)"/>
    <s v="99 - MULTIPROVINCIAL"/>
    <n v="3188962756"/>
    <n v="3188962756"/>
    <n v="1316341061"/>
  </r>
  <r>
    <s v="2023"/>
    <x v="0"/>
    <x v="0"/>
    <x v="0"/>
    <x v="0"/>
    <s v="4 - Junta Central Electoral"/>
    <s v="0401 - JUNTA CENTRAL ELECTORAL"/>
    <x v="0"/>
    <x v="0"/>
    <x v="80"/>
    <s v="2.1 - REMUNERACIONES Y CONTRIBUCIONES"/>
    <s v="2.1.2 - SOBRESUELDOS"/>
    <s v="N"/>
    <s v="00 - N/A"/>
    <s v="10 - FONDO GENERAL"/>
    <s v="(en blanco)"/>
    <s v="99 - MULTIPROVINCIAL"/>
    <n v="1009800080"/>
    <n v="1009800080"/>
    <n v="423283550"/>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38"/>
  </r>
  <r>
    <s v="2023"/>
    <x v="0"/>
    <x v="0"/>
    <x v="0"/>
    <x v="0"/>
    <s v="4 - Junta Central Electoral"/>
    <s v="0401 - JUNTA CENTRAL ELECTORAL"/>
    <x v="0"/>
    <x v="0"/>
    <x v="80"/>
    <s v="2.2 - CONTRATACIÓN DE SERVICIOS"/>
    <s v="2.2.1 - SERVICIOS BÁSICOS"/>
    <s v="N"/>
    <s v="00 - N/A"/>
    <s v="10 - FONDO GENERAL"/>
    <s v="(en blanco)"/>
    <s v="99 - MULTIPROVINCIAL"/>
    <n v="260476640"/>
    <n v="260476640"/>
    <n v="131744351"/>
  </r>
  <r>
    <s v="2023"/>
    <x v="0"/>
    <x v="0"/>
    <x v="0"/>
    <x v="0"/>
    <s v="4 - Junta Central Electoral"/>
    <s v="0401 - JUNTA CENTRAL ELECTORAL"/>
    <x v="0"/>
    <x v="0"/>
    <x v="80"/>
    <s v="2.2 - CONTRATACIÓN DE SERVICIOS"/>
    <s v="2.2.3 - VIÁTICOS"/>
    <s v="N"/>
    <s v="00 - N/A"/>
    <s v="10 - FONDO GENERAL"/>
    <s v="(en blanco)"/>
    <s v="99 - MULTIPROVINCIAL"/>
    <n v="121685437"/>
    <n v="121685437"/>
    <n v="50573583"/>
  </r>
  <r>
    <s v="2023"/>
    <x v="0"/>
    <x v="0"/>
    <x v="0"/>
    <x v="0"/>
    <s v="4 - Junta Central Electoral"/>
    <s v="0401 - JUNTA CENTRAL ELECTORAL"/>
    <x v="0"/>
    <x v="0"/>
    <x v="80"/>
    <s v="2.2 - CONTRATACIÓN DE SERVICIOS"/>
    <s v="2.2.5 - ALQUILERES Y RENTAS"/>
    <s v="N"/>
    <s v="00 - N/A"/>
    <s v="10 - FONDO GENERAL"/>
    <s v="(en blanco)"/>
    <s v="99 - MULTIPROVINCIAL"/>
    <n v="277705859"/>
    <n v="277705859"/>
    <n v="113541848"/>
  </r>
  <r>
    <s v="2023"/>
    <x v="0"/>
    <x v="0"/>
    <x v="0"/>
    <x v="0"/>
    <s v="4 - Junta Central Electoral"/>
    <s v="0401 - JUNTA CENTRAL ELECTORAL"/>
    <x v="0"/>
    <x v="0"/>
    <x v="80"/>
    <s v="2.2 - CONTRATACIÓN DE SERVICIOS"/>
    <s v="2.2.6 - SEGUROS"/>
    <s v="N"/>
    <s v="00 - N/A"/>
    <s v="10 - FONDO GENERAL"/>
    <s v="(en blanco)"/>
    <s v="99 - MULTIPROVINCIAL"/>
    <n v="218090265"/>
    <n v="218090265"/>
    <n v="87439952"/>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325087"/>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47146872"/>
  </r>
  <r>
    <s v="2023"/>
    <x v="0"/>
    <x v="0"/>
    <x v="0"/>
    <x v="0"/>
    <s v="4 - Junta Central Electoral"/>
    <s v="0401 - JUNTA CENTRAL ELECTORAL"/>
    <x v="0"/>
    <x v="0"/>
    <x v="80"/>
    <s v="2.3 - MATERIALES Y SUMINISTROS"/>
    <s v="2.3.5 - CUERO, CAUCHO Y PLÁSTICO"/>
    <s v="N"/>
    <s v="00 - N/A"/>
    <s v="10 - FONDO GENERAL"/>
    <s v="(en blanco)"/>
    <s v="99 - MULTIPROVINCIAL"/>
    <n v="94575811"/>
    <n v="94575811"/>
    <n v="3701483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378149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18850024"/>
  </r>
  <r>
    <s v="2023"/>
    <x v="0"/>
    <x v="0"/>
    <x v="0"/>
    <x v="0"/>
    <s v="4 - Junta Central Electoral"/>
    <s v="0401 - JUNTA CENTRAL ELECTORAL"/>
    <x v="0"/>
    <x v="0"/>
    <x v="31"/>
    <s v="2.1 - REMUNERACIONES Y CONTRIBUCIONES"/>
    <s v="2.1.1 - REMUNERACIONES"/>
    <s v="N"/>
    <s v="00 - N/A"/>
    <s v="10 - FONDO GENERAL"/>
    <s v="(en blanco)"/>
    <s v="99 - MULTIPROVINCIAL"/>
    <n v="4356720"/>
    <n v="4356720"/>
    <n v="1822144"/>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276894677.76000005"/>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84230509.290000007"/>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2560370"/>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39339475.679999977"/>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9565031.280000001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0464315.279999999"/>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4692503.93"/>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39639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157214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0308375.799999997"/>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4343326.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3449638.210000001"/>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8035847.0000000019"/>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998693.74999999988"/>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28573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1466118.6599999997"/>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1648512.8499999999"/>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8487016.0199999996"/>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2889294.38"/>
  </r>
  <r>
    <s v="2023"/>
    <x v="0"/>
    <x v="0"/>
    <x v="0"/>
    <x v="0"/>
    <s v="6 - Tribunal Constitucional"/>
    <s v="0403 - TRIBUNAL CONSTITUCIONAL"/>
    <x v="0"/>
    <x v="1"/>
    <x v="4"/>
    <s v="2.1 - REMUNERACIONES Y CONTRIBUCIONES"/>
    <s v="2.1.1 - REMUNERACIONES"/>
    <s v="N"/>
    <s v="00 - N/A"/>
    <s v="10 - FONDO GENERAL"/>
    <s v="(en blanco)"/>
    <s v="99 - MULTIPROVINCIAL"/>
    <n v="698859144"/>
    <n v="698859144"/>
    <n v="332616460.02000004"/>
  </r>
  <r>
    <s v="2023"/>
    <x v="0"/>
    <x v="0"/>
    <x v="0"/>
    <x v="0"/>
    <s v="6 - Tribunal Constitucional"/>
    <s v="0403 - TRIBUNAL CONSTITUCIONAL"/>
    <x v="0"/>
    <x v="1"/>
    <x v="4"/>
    <s v="2.1 - REMUNERACIONES Y CONTRIBUCIONES"/>
    <s v="2.1.2 - SOBRESUELDOS"/>
    <s v="N"/>
    <s v="00 - N/A"/>
    <s v="10 - FONDO GENERAL"/>
    <s v="(en blanco)"/>
    <s v="99 - MULTIPROVINCIAL"/>
    <n v="169822070"/>
    <n v="169822070"/>
    <n v="39761533.50000002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010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39155579.70000001"/>
  </r>
  <r>
    <s v="2023"/>
    <x v="0"/>
    <x v="0"/>
    <x v="0"/>
    <x v="0"/>
    <s v="6 - Tribunal Constitucional"/>
    <s v="0403 - TRIBUNAL CONSTITUCIONAL"/>
    <x v="0"/>
    <x v="1"/>
    <x v="4"/>
    <s v="2.2 - CONTRATACIÓN DE SERVICIOS"/>
    <s v="2.2.1 - SERVICIOS BÁSICOS"/>
    <s v="N"/>
    <s v="00 - N/A"/>
    <s v="10 - FONDO GENERAL"/>
    <s v="(en blanco)"/>
    <s v="99 - MULTIPROVINCIAL"/>
    <n v="21117624"/>
    <n v="21117624"/>
    <n v="6461869.7400000002"/>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7747692.3399999999"/>
  </r>
  <r>
    <s v="2023"/>
    <x v="0"/>
    <x v="0"/>
    <x v="0"/>
    <x v="0"/>
    <s v="6 - Tribunal Constitucional"/>
    <s v="0403 - TRIBUNAL CONSTITUCIONAL"/>
    <x v="0"/>
    <x v="1"/>
    <x v="4"/>
    <s v="2.2 - CONTRATACIÓN DE SERVICIOS"/>
    <s v="2.2.3 - VIÁTICOS"/>
    <s v="N"/>
    <s v="00 - N/A"/>
    <s v="10 - FONDO GENERAL"/>
    <s v="(en blanco)"/>
    <s v="99 - MULTIPROVINCIAL"/>
    <n v="12553191"/>
    <n v="12553191"/>
    <n v="2873762.69"/>
  </r>
  <r>
    <s v="2023"/>
    <x v="0"/>
    <x v="0"/>
    <x v="0"/>
    <x v="0"/>
    <s v="6 - Tribunal Constitucional"/>
    <s v="0403 - TRIBUNAL CONSTITUCIONAL"/>
    <x v="0"/>
    <x v="1"/>
    <x v="4"/>
    <s v="2.2 - CONTRATACIÓN DE SERVICIOS"/>
    <s v="2.2.4 - TRANSPORTE Y ALMACENAJE"/>
    <s v="N"/>
    <s v="00 - N/A"/>
    <s v="10 - FONDO GENERAL"/>
    <s v="(en blanco)"/>
    <s v="99 - MULTIPROVINCIAL"/>
    <n v="15439658"/>
    <n v="15439658"/>
    <n v="3118854"/>
  </r>
  <r>
    <s v="2023"/>
    <x v="0"/>
    <x v="0"/>
    <x v="0"/>
    <x v="0"/>
    <s v="6 - Tribunal Constitucional"/>
    <s v="0403 - TRIBUNAL CONSTITUCIONAL"/>
    <x v="0"/>
    <x v="1"/>
    <x v="4"/>
    <s v="2.2 - CONTRATACIÓN DE SERVICIOS"/>
    <s v="2.2.5 - ALQUILERES Y RENTAS"/>
    <s v="N"/>
    <s v="00 - N/A"/>
    <s v="10 - FONDO GENERAL"/>
    <s v="(en blanco)"/>
    <s v="99 - MULTIPROVINCIAL"/>
    <n v="18243378"/>
    <n v="18243378"/>
    <n v="8795349"/>
  </r>
  <r>
    <s v="2023"/>
    <x v="0"/>
    <x v="0"/>
    <x v="0"/>
    <x v="0"/>
    <s v="6 - Tribunal Constitucional"/>
    <s v="0403 - TRIBUNAL CONSTITUCIONAL"/>
    <x v="0"/>
    <x v="1"/>
    <x v="4"/>
    <s v="2.2 - CONTRATACIÓN DE SERVICIOS"/>
    <s v="2.2.6 - SEGUROS"/>
    <s v="N"/>
    <s v="00 - N/A"/>
    <s v="10 - FONDO GENERAL"/>
    <s v="(en blanco)"/>
    <s v="99 - MULTIPROVINCIAL"/>
    <n v="105882861"/>
    <n v="105882861"/>
    <n v="4889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066312.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50222063.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0372715"/>
  </r>
  <r>
    <s v="2023"/>
    <x v="0"/>
    <x v="0"/>
    <x v="0"/>
    <x v="0"/>
    <s v="6 - Tribunal Constitucional"/>
    <s v="0403 - TRIBUNAL CONSTITUCIONAL"/>
    <x v="0"/>
    <x v="1"/>
    <x v="4"/>
    <s v="2.3 - MATERIALES Y SUMINISTROS"/>
    <s v="2.3.5 - CUERO, CAUCHO Y PLÁSTICO"/>
    <s v="N"/>
    <s v="00 - N/A"/>
    <s v="10 - FONDO GENERAL"/>
    <s v="(en blanco)"/>
    <s v="99 - MULTIPROVINCIAL"/>
    <n v="7637747"/>
    <n v="7637747"/>
    <n v="1408491"/>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4708947.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3339427.35"/>
  </r>
  <r>
    <s v="2023"/>
    <x v="0"/>
    <x v="0"/>
    <x v="0"/>
    <x v="0"/>
    <s v="7 - Defensor del Pueblo"/>
    <s v="0404 - DEFENSOR DEL PUEBLO"/>
    <x v="0"/>
    <x v="1"/>
    <x v="1"/>
    <s v="2.1 - REMUNERACIONES Y CONTRIBUCIONES"/>
    <s v="2.1.1 - REMUNERACIONES"/>
    <s v="N"/>
    <s v="00 - N/A"/>
    <s v="10 - FONDO GENERAL"/>
    <s v="(en blanco)"/>
    <s v="99 - MULTIPROVINCIAL"/>
    <n v="142850000"/>
    <n v="143036825.56"/>
    <n v="52765033.93"/>
  </r>
  <r>
    <s v="2023"/>
    <x v="0"/>
    <x v="0"/>
    <x v="0"/>
    <x v="0"/>
    <s v="7 - Defensor del Pueblo"/>
    <s v="0404 - DEFENSOR DEL PUEBLO"/>
    <x v="0"/>
    <x v="1"/>
    <x v="1"/>
    <s v="2.1 - REMUNERACIONES Y CONTRIBUCIONES"/>
    <s v="2.1.2 - SOBRESUELDOS"/>
    <s v="N"/>
    <s v="00 - N/A"/>
    <s v="10 - FONDO GENERAL"/>
    <s v="(en blanco)"/>
    <s v="99 - MULTIPROVINCIAL"/>
    <n v="15450000"/>
    <n v="15450000"/>
    <n v="3601360.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00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6343284.4800000004"/>
  </r>
  <r>
    <s v="2023"/>
    <x v="0"/>
    <x v="0"/>
    <x v="0"/>
    <x v="0"/>
    <s v="7 - Defensor del Pueblo"/>
    <s v="0404 - DEFENSOR DEL PUEBLO"/>
    <x v="0"/>
    <x v="1"/>
    <x v="1"/>
    <s v="2.2 - CONTRATACIÓN DE SERVICIOS"/>
    <s v="2.2.1 - SERVICIOS BÁSICOS"/>
    <s v="N"/>
    <s v="00 - N/A"/>
    <s v="10 - FONDO GENERAL"/>
    <s v="(en blanco)"/>
    <s v="99 - MULTIPROVINCIAL"/>
    <n v="4650000"/>
    <n v="4650000"/>
    <n v="2803896.71"/>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525822.79"/>
  </r>
  <r>
    <s v="2023"/>
    <x v="0"/>
    <x v="0"/>
    <x v="0"/>
    <x v="0"/>
    <s v="7 - Defensor del Pueblo"/>
    <s v="0404 - DEFENSOR DEL PUEBLO"/>
    <x v="0"/>
    <x v="1"/>
    <x v="1"/>
    <s v="2.2 - CONTRATACIÓN DE SERVICIOS"/>
    <s v="2.2.3 - VIÁTICOS"/>
    <s v="N"/>
    <s v="00 - N/A"/>
    <s v="10 - FONDO GENERAL"/>
    <s v="(en blanco)"/>
    <s v="99 - MULTIPROVINCIAL"/>
    <n v="3500000"/>
    <n v="3500000"/>
    <n v="859300"/>
  </r>
  <r>
    <s v="2023"/>
    <x v="0"/>
    <x v="0"/>
    <x v="0"/>
    <x v="0"/>
    <s v="7 - Defensor del Pueblo"/>
    <s v="0404 - DEFENSOR DEL PUEBLO"/>
    <x v="0"/>
    <x v="1"/>
    <x v="1"/>
    <s v="2.2 - CONTRATACIÓN DE SERVICIOS"/>
    <s v="2.2.4 - TRANSPORTE Y ALMACENAJE"/>
    <s v="N"/>
    <s v="00 - N/A"/>
    <s v="10 - FONDO GENERAL"/>
    <s v="(en blanco)"/>
    <s v="99 - MULTIPROVINCIAL"/>
    <n v="775000"/>
    <n v="775000"/>
    <n v="268049.43"/>
  </r>
  <r>
    <s v="2023"/>
    <x v="0"/>
    <x v="0"/>
    <x v="0"/>
    <x v="0"/>
    <s v="7 - Defensor del Pueblo"/>
    <s v="0404 - DEFENSOR DEL PUEBLO"/>
    <x v="0"/>
    <x v="1"/>
    <x v="1"/>
    <s v="2.2 - CONTRATACIÓN DE SERVICIOS"/>
    <s v="2.2.5 - ALQUILERES Y RENTAS"/>
    <s v="N"/>
    <s v="00 - N/A"/>
    <s v="10 - FONDO GENERAL"/>
    <s v="(en blanco)"/>
    <s v="99 - MULTIPROVINCIAL"/>
    <n v="12600000"/>
    <n v="12600000"/>
    <n v="4523088.3899999997"/>
  </r>
  <r>
    <s v="2023"/>
    <x v="0"/>
    <x v="0"/>
    <x v="0"/>
    <x v="0"/>
    <s v="7 - Defensor del Pueblo"/>
    <s v="0404 - DEFENSOR DEL PUEBLO"/>
    <x v="0"/>
    <x v="1"/>
    <x v="1"/>
    <s v="2.2 - CONTRATACIÓN DE SERVICIOS"/>
    <s v="2.2.6 - SEGUROS"/>
    <s v="N"/>
    <s v="00 - N/A"/>
    <s v="10 - FONDO GENERAL"/>
    <s v="(en blanco)"/>
    <s v="99 - MULTIPROVINCIAL"/>
    <n v="6250000"/>
    <n v="6250000"/>
    <n v="1775612.7200000002"/>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64354.1"/>
    <n v="599317.42000000004"/>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2332930.04"/>
  </r>
  <r>
    <s v="2023"/>
    <x v="0"/>
    <x v="0"/>
    <x v="0"/>
    <x v="0"/>
    <s v="7 - Defensor del Pueblo"/>
    <s v="0404 - DEFENSOR DEL PUEBLO"/>
    <x v="0"/>
    <x v="1"/>
    <x v="1"/>
    <s v="2.2 - CONTRATACIÓN DE SERVICIOS"/>
    <s v="2.2.9 - OTRAS CONTRATACIONES DE SERVICIOS"/>
    <s v="N"/>
    <s v="00 - N/A"/>
    <s v="10 - FONDO GENERAL"/>
    <s v="(en blanco)"/>
    <s v="99 - MULTIPROVINCIAL"/>
    <n v="4050000"/>
    <n v="3950000"/>
    <n v="711749.7300000001"/>
  </r>
  <r>
    <s v="2023"/>
    <x v="0"/>
    <x v="0"/>
    <x v="0"/>
    <x v="0"/>
    <s v="7 - Defensor del Pueblo"/>
    <s v="0404 - DEFENSOR DEL PUEBLO"/>
    <x v="0"/>
    <x v="1"/>
    <x v="1"/>
    <s v="2.3 - MATERIALES Y SUMINISTROS"/>
    <s v="2.3.1 - ALIMENTOS Y PRODUCTOS AGROFORESTALES"/>
    <s v="N"/>
    <s v="00 - N/A"/>
    <s v="10 - FONDO GENERAL"/>
    <s v="(en blanco)"/>
    <s v="99 - MULTIPROVINCIAL"/>
    <n v="500000"/>
    <n v="500000"/>
    <n v="249344.06000000006"/>
  </r>
  <r>
    <s v="2023"/>
    <x v="0"/>
    <x v="0"/>
    <x v="0"/>
    <x v="0"/>
    <s v="7 - Defensor del Pueblo"/>
    <s v="0404 - DEFENSOR DEL PUEBLO"/>
    <x v="0"/>
    <x v="1"/>
    <x v="1"/>
    <s v="2.3 - MATERIALES Y SUMINISTROS"/>
    <s v="2.3.2 - TEXTILES Y VESTUARIOS"/>
    <s v="N"/>
    <s v="00 - N/A"/>
    <s v="10 - FONDO GENERAL"/>
    <s v="(en blanco)"/>
    <s v="99 - MULTIPROVINCIAL"/>
    <n v="1515000"/>
    <n v="1515000"/>
    <n v="21479"/>
  </r>
  <r>
    <s v="2023"/>
    <x v="0"/>
    <x v="0"/>
    <x v="0"/>
    <x v="0"/>
    <s v="7 - Defensor del Pueblo"/>
    <s v="0404 - DEFENSOR DEL PUEBLO"/>
    <x v="0"/>
    <x v="1"/>
    <x v="1"/>
    <s v="2.3 - MATERIALES Y SUMINISTROS"/>
    <s v="2.3.3 - PAPEL, CARTÓN E IMPRESOS"/>
    <s v="N"/>
    <s v="00 - N/A"/>
    <s v="10 - FONDO GENERAL"/>
    <s v="(en blanco)"/>
    <s v="99 - MULTIPROVINCIAL"/>
    <n v="850000"/>
    <n v="835645.9"/>
    <n v="75368.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4754794.290000001"/>
  </r>
  <r>
    <s v="2023"/>
    <x v="0"/>
    <x v="0"/>
    <x v="0"/>
    <x v="0"/>
    <s v="7 - Defensor del Pueblo"/>
    <s v="0404 - DEFENSOR DEL PUEBLO"/>
    <x v="0"/>
    <x v="1"/>
    <x v="1"/>
    <s v="2.3 - MATERIALES Y SUMINISTROS"/>
    <s v="2.3.9 - PRODUCTOS Y ÚTILES VARIOS"/>
    <s v="N"/>
    <s v="00 - N/A"/>
    <s v="10 - FONDO GENERAL"/>
    <s v="(en blanco)"/>
    <s v="99 - MULTIPROVINCIAL"/>
    <n v="4180000"/>
    <n v="4622124.68"/>
    <n v="1906914.5499999998"/>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03601534.11000001"/>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9882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3366666.67"/>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1215226.959999997"/>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65972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7017856.6600000001"/>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4958705.349999999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5191930.07"/>
  </r>
  <r>
    <s v="2023"/>
    <x v="0"/>
    <x v="0"/>
    <x v="0"/>
    <x v="0"/>
    <s v="8 - Tribunal Superior Electoral (TSE)"/>
    <s v="0405 - TRIBUNAL SUPERIOR  ELECTORAL ( TSE)"/>
    <x v="0"/>
    <x v="0"/>
    <x v="80"/>
    <s v="2.2 - CONTRATACIÓN DE SERVICIOS"/>
    <s v="2.2.6 - SEGUROS"/>
    <s v="N"/>
    <s v="00 - N/A"/>
    <s v="10 - FONDO GENERAL"/>
    <s v="(en blanco)"/>
    <s v="99 - MULTIPROVINCIAL"/>
    <n v="39700000"/>
    <n v="39700000"/>
    <n v="174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3086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589166.67999999993"/>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899999998"/>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6634333.3200000003"/>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47248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10261557"/>
    <n v="2799931122.2799997"/>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6393582735.1100016"/>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1927185002.27"/>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59847484"/>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57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20291220059.470001"/>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51290117.100000001"/>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9882390745.27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7312201365.320011"/>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22789668.940000001"/>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517506021.89000005"/>
  </r>
  <r>
    <s v="2023"/>
    <x v="0"/>
    <x v="0"/>
    <x v="0"/>
    <x v="3"/>
    <s v="2 - Poder Ejecutivo"/>
    <s v="0210 - MINISTERIO DE AGRICULTURA"/>
    <x v="3"/>
    <x v="10"/>
    <x v="24"/>
    <s v="2.4 - TRANSFERENCIAS CORRIENTES"/>
    <s v="2.4.6 - SUBVENCIONES"/>
    <s v="N"/>
    <s v="00 - N/A"/>
    <s v="10 - FONDO GENERAL"/>
    <s v="(en blanco)"/>
    <s v="99 - MULTIPROVINCIAL"/>
    <n v="0"/>
    <n v="1100000000"/>
    <n v="972348742.88000011"/>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037814319.08"/>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83333.349999999991"/>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458333.3499999999"/>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041666.64999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42499999.94999999"/>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42635450.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0897918.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1325173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69414605.5"/>
    <n v="27912015.439999998"/>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75037303.92000002"/>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42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3514635"/>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4353326.5"/>
    <n v="4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420667399.99999994"/>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08500"/>
    <n v="1930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416533603.0699999"/>
  </r>
  <r>
    <s v="2023"/>
    <x v="0"/>
    <x v="0"/>
    <x v="0"/>
    <x v="4"/>
    <s v="2 - Poder Ejecutivo"/>
    <s v="0201 - PRESIDENCIA DE LA REPÚBLICA"/>
    <x v="3"/>
    <x v="10"/>
    <x v="24"/>
    <s v="2.4 - TRANSFERENCIAS CORRIENTES"/>
    <s v="2.4.1 - TRANSFERENCIAS CORRIENTES AL SECTOR PRIVADO"/>
    <s v="N"/>
    <s v="00 - N/A"/>
    <s v="10 - FONDO GENERAL"/>
    <s v="(en blanco)"/>
    <s v="99 - MULTIPROVINCIAL"/>
    <n v="0"/>
    <n v="1600000"/>
    <n v="16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56284.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57704549.430000007"/>
  </r>
  <r>
    <s v="2023"/>
    <x v="0"/>
    <x v="0"/>
    <x v="0"/>
    <x v="4"/>
    <s v="2 - Poder Ejecutivo"/>
    <s v="0201 - PRESIDENCIA DE LA REPÚBLICA"/>
    <x v="2"/>
    <x v="5"/>
    <x v="41"/>
    <s v="2.4 - TRANSFERENCIAS CORRIENTES"/>
    <s v="2.4.1 - TRANSFERENCIAS CORRIENTES AL SECTOR PRIVADO"/>
    <s v="N"/>
    <s v="00 - N/A"/>
    <s v="10 - FONDO GENERAL"/>
    <s v="(en blanco)"/>
    <s v="99 - MULTIPROVINCIAL"/>
    <n v="0"/>
    <n v="4610375.67"/>
    <n v="461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5050000"/>
    <n v="25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60244521.69"/>
    <n v="87444521.689999998"/>
  </r>
  <r>
    <s v="2023"/>
    <x v="0"/>
    <x v="0"/>
    <x v="0"/>
    <x v="4"/>
    <s v="2 - Poder Ejecutivo"/>
    <s v="0201 - PRESIDENCIA DE LA REPÚBLICA"/>
    <x v="2"/>
    <x v="9"/>
    <x v="20"/>
    <s v="2.4 - TRANSFERENCIAS CORRIENTES"/>
    <s v="2.4.1 - TRANSFERENCIAS CORRIENTES AL SECTOR PRIVADO"/>
    <s v="N"/>
    <s v="00 - N/A"/>
    <s v="10 - FONDO GENERAL"/>
    <s v="(en blanco)"/>
    <s v="99 - MULTIPROVINCIAL"/>
    <n v="0"/>
    <n v="20108000"/>
    <n v="20108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477112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2604758.38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2194523.88"/>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3355276.4000000004"/>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9489835.0399999991"/>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3355389.2"/>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6851154.6799999997"/>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3248716.8"/>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2507100.950001"/>
    <n v="17827012616.879997"/>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773569379.84000003"/>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7468770"/>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2544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50891062.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46146557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5"/>
    <n v="5672695802"/>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110396791.38"/>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78408245.609999985"/>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45916143.700000003"/>
  </r>
  <r>
    <s v="2023"/>
    <x v="0"/>
    <x v="0"/>
    <x v="0"/>
    <x v="4"/>
    <s v="2 - Poder Ejecutivo"/>
    <s v="0203 - MINISTERIO DE DEFENSA"/>
    <x v="0"/>
    <x v="2"/>
    <x v="22"/>
    <s v="2.4 - TRANSFERENCIAS CORRIENTES"/>
    <s v="2.4.7 - TRANSFERENCIAS CORRIENTES AL SECTOR EXTERNO"/>
    <s v="N"/>
    <s v="00 - N/A"/>
    <s v="10 - FONDO GENERAL"/>
    <s v="(en blanco)"/>
    <s v="99 - MULTIPROVINCIAL"/>
    <n v="8434173"/>
    <n v="10685200.1"/>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2639252"/>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000000011"/>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8532009.710000000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91630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7021678"/>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89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66689967.890000001"/>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788047.4200000002"/>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2263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260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4304743325.9499998"/>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553461920"/>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9522653.199999999"/>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62376258.350000001"/>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63834914.200000003"/>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750000"/>
    <n v="135054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1000004"/>
    <n v="3742797050.6099997"/>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62313839.71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9166062"/>
    <n v="897845540.79000008"/>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39886091.1500001"/>
    <n v="393468039.62"/>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66012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4664075.939999998"/>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235517697.44999999"/>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41274558.659999996"/>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058279764.2300001"/>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3227866.94000001"/>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43013551.26"/>
    <n v="676234126.71999991"/>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3066146734.9000001"/>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09912982.60000002"/>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200008"/>
    <n v="2286295767.0599995"/>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95209078.68000001"/>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1890742692.7200003"/>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2886455"/>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137880"/>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315523727.73999995"/>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56799488.880005"/>
    <n v="29984227832.969994"/>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304776346.90999997"/>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1670479"/>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90529759.149999991"/>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260762978.35000002"/>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93224549.719999999"/>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54532347.28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424541717.3300002"/>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25940702.10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650595080.88999999"/>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96154712.69999998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46391654.7000002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4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65673873"/>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28882430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32115384.60000001"/>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679310"/>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13210226.89999999"/>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6639802.0199999986"/>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485492100.67000008"/>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11598821.31"/>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75494600"/>
    <n v="1370815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48255449.850000001"/>
  </r>
  <r>
    <s v="2023"/>
    <x v="0"/>
    <x v="0"/>
    <x v="0"/>
    <x v="4"/>
    <s v="2 - Poder Ejecutivo"/>
    <s v="0215 - MINISTERIO DE LA MUJER"/>
    <x v="0"/>
    <x v="0"/>
    <x v="31"/>
    <s v="2.4 - TRANSFERENCIAS CORRIENTES"/>
    <s v="2.4.1 - TRANSFERENCIAS CORRIENTES AL SECTOR PRIVADO"/>
    <s v="N"/>
    <s v="00 - N/A"/>
    <s v="10 - FONDO GENERAL"/>
    <s v="(en blanco)"/>
    <s v="99 - MULTIPROVINCIAL"/>
    <n v="2800000"/>
    <n v="3250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02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37260604.799999997"/>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12364696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28822493.629999999"/>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32591508.00000003"/>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6636130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80805280.640000001"/>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79010058.649999991"/>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876395637.29999995"/>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42204249.169999994"/>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3916666.689999998"/>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3708333.299999997"/>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10252083.5"/>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3149242.2199999997"/>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29111130"/>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842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6322538.8799999999"/>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506399603.59999996"/>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3655270869.0799999"/>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43502933"/>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62366.73000000004"/>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66836351.109999999"/>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12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13997055.109999999"/>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1598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1524529.34"/>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32916666.69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430734.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9440039"/>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00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3335382"/>
    <n v="26741510887.630001"/>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377088900.67000002"/>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18335377.170000002"/>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52516667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34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3277909.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643314.02"/>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78360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354376636"/>
  </r>
  <r>
    <s v="2023"/>
    <x v="0"/>
    <x v="0"/>
    <x v="1"/>
    <x v="6"/>
    <s v="1 - Poder Legislativo"/>
    <s v="0101 - SENADO DE LA REPÚBLICA"/>
    <x v="0"/>
    <x v="0"/>
    <x v="0"/>
    <s v="2.3 - MATERIALES Y SUMINISTROS"/>
    <s v="2.3.9 - PRODUCTOS Y ÚTILES VARIOS"/>
    <s v="N"/>
    <s v="00 - N/A"/>
    <s v="10 - FONDO GENERAL"/>
    <s v="(en blanco)"/>
    <s v="99 - MULTIPROVINCIAL"/>
    <n v="5000000"/>
    <n v="5000000"/>
    <n v="2083276.65"/>
  </r>
  <r>
    <s v="2023"/>
    <x v="0"/>
    <x v="0"/>
    <x v="1"/>
    <x v="6"/>
    <s v="1 - Poder Legislativo"/>
    <s v="0102 - CÁMARA DE DIPUTADOS"/>
    <x v="0"/>
    <x v="0"/>
    <x v="0"/>
    <s v="2.3 - MATERIALES Y SUMINISTROS"/>
    <s v="2.3.9 - PRODUCTOS Y ÚTILES VARIOS"/>
    <s v="N"/>
    <s v="00 - N/A"/>
    <s v="10 - FONDO GENERAL"/>
    <s v="(en blanco)"/>
    <s v="99 - MULTIPROVINCIAL"/>
    <n v="800000"/>
    <n v="800000"/>
    <n v="32966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37869.199999999"/>
    <n v="5803346.7300000004"/>
  </r>
  <r>
    <s v="2023"/>
    <x v="0"/>
    <x v="0"/>
    <x v="1"/>
    <x v="6"/>
    <s v="2 - Poder Ejecutivo"/>
    <s v="0201 - PRESIDENCIA DE LA REPÚBLICA"/>
    <x v="0"/>
    <x v="0"/>
    <x v="2"/>
    <s v="2.7 - OBRAS"/>
    <s v="2.7.2 - INFRAESTRUCTURA"/>
    <s v="N"/>
    <s v="00 - N/A"/>
    <s v="10 - FONDO GENERAL"/>
    <s v="(en blanco)"/>
    <s v="99 - MULTIPROVINCIAL"/>
    <n v="0"/>
    <n v="117627936.32999998"/>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0"/>
  </r>
  <r>
    <s v="2023"/>
    <x v="0"/>
    <x v="0"/>
    <x v="1"/>
    <x v="6"/>
    <s v="2 - Poder Ejecutivo"/>
    <s v="0201 - PRESIDENCIA DE LA REPÚBLICA"/>
    <x v="0"/>
    <x v="2"/>
    <x v="3"/>
    <s v="2.3 - MATERIALES Y SUMINISTROS"/>
    <s v="2.3.9 - PRODUCTOS Y ÚTILES VARIOS"/>
    <s v="N"/>
    <s v="00 - N/A"/>
    <s v="10 - FONDO GENERAL"/>
    <s v="(en blanco)"/>
    <s v="99 - MULTIPROVINCIAL"/>
    <n v="0"/>
    <n v="700000"/>
    <n v="0"/>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107070339.44"/>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04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55715.0800000000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1.862645149230957E-9"/>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0"/>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48651656.730000004"/>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22238630"/>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3296617.7"/>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2083447"/>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16346317.59"/>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3445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516562.19"/>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1676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22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5729680"/>
    <n v="2516445.5499999998"/>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30374259.800000001"/>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1193791.2"/>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1316555.5"/>
  </r>
  <r>
    <s v="2023"/>
    <x v="0"/>
    <x v="0"/>
    <x v="1"/>
    <x v="6"/>
    <s v="2 - Poder Ejecutivo"/>
    <s v="0202 - MINISTERIO DE  INTERIOR Y POLICÍA"/>
    <x v="0"/>
    <x v="1"/>
    <x v="15"/>
    <s v="2.3 - MATERIALES Y SUMINISTROS"/>
    <s v="2.3.9 - PRODUCTOS Y ÚTILES VARIOS"/>
    <s v="N"/>
    <s v="00 - N/A"/>
    <s v="10 - FONDO GENERAL"/>
    <s v="(en blanco)"/>
    <s v="99 - MULTIPROVINCIAL"/>
    <n v="0"/>
    <n v="1278731"/>
    <n v="186534.39999999999"/>
  </r>
  <r>
    <s v="2023"/>
    <x v="0"/>
    <x v="0"/>
    <x v="1"/>
    <x v="6"/>
    <s v="2 - Poder Ejecutivo"/>
    <s v="0202 - MINISTERIO DE  INTERIOR Y POLICÍA"/>
    <x v="0"/>
    <x v="1"/>
    <x v="16"/>
    <s v="2.3 - MATERIALES Y SUMINISTROS"/>
    <s v="2.3.9 - PRODUCTOS Y ÚTILES VARIOS"/>
    <s v="N"/>
    <s v="00 - N/A"/>
    <s v="10 - FONDO GENERAL"/>
    <s v="(en blanco)"/>
    <s v="01 - DISTRITO NACIONAL"/>
    <n v="0"/>
    <n v="42300"/>
    <n v="31889.5"/>
  </r>
  <r>
    <s v="2023"/>
    <x v="0"/>
    <x v="0"/>
    <x v="1"/>
    <x v="6"/>
    <s v="2 - Poder Ejecutivo"/>
    <s v="0202 - MINISTERIO DE  INTERIOR Y POLICÍA"/>
    <x v="0"/>
    <x v="1"/>
    <x v="17"/>
    <s v="2.3 - MATERIALES Y SUMINISTROS"/>
    <s v="2.3.9 - PRODUCTOS Y ÚTILES VARIOS"/>
    <s v="N"/>
    <s v="00 - N/A"/>
    <s v="10 - FONDO GENERAL"/>
    <s v="(en blanco)"/>
    <s v="99 - MULTIPROVINCIAL"/>
    <n v="0"/>
    <n v="8506000"/>
    <n v="135959.3599999999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372250.33999999997"/>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724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22315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s v="0203 - MINISTERIO DE DEFENSA"/>
    <x v="0"/>
    <x v="2"/>
    <x v="22"/>
    <s v="2.3 - MATERIALES Y SUMINISTROS"/>
    <s v="2.3.9 - PRODUCTOS Y ÚTILES VARIOS"/>
    <s v="N"/>
    <s v="00 - N/A"/>
    <s v="10 - FONDO GENERAL"/>
    <s v="(en blanco)"/>
    <s v="99 - MULTIPROVINCIAL"/>
    <n v="0"/>
    <n v="9000765"/>
    <n v="3375783.5300000003"/>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458201.96"/>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193.48"/>
  </r>
  <r>
    <s v="2023"/>
    <x v="0"/>
    <x v="0"/>
    <x v="1"/>
    <x v="6"/>
    <s v="2 - Poder Ejecutivo"/>
    <s v="0203 - MINISTERIO DE DEFENSA"/>
    <x v="2"/>
    <x v="9"/>
    <x v="20"/>
    <s v="2.3 - MATERIALES Y SUMINISTROS"/>
    <s v="2.3.9 - PRODUCTOS Y ÚTILES VARIOS"/>
    <s v="N"/>
    <s v="00 - N/A"/>
    <s v="10 - FONDO GENERAL"/>
    <s v="(en blanco)"/>
    <s v="32 - SANTO DOMINGO"/>
    <n v="0"/>
    <n v="200000"/>
    <n v="17759"/>
  </r>
  <r>
    <s v="2023"/>
    <x v="0"/>
    <x v="0"/>
    <x v="1"/>
    <x v="6"/>
    <s v="2 - Poder Ejecutivo"/>
    <s v="0203 - MINISTERIO DE DEFENSA"/>
    <x v="2"/>
    <x v="9"/>
    <x v="20"/>
    <s v="2.3 - MATERIALES Y SUMINISTROS"/>
    <s v="2.3.9 - PRODUCTOS Y ÚTILES VARIOS"/>
    <s v="N"/>
    <s v="00 - N/A"/>
    <s v="10 - FONDO GENERAL"/>
    <s v="(en blanco)"/>
    <s v="99 - MULTIPROVINCIAL"/>
    <n v="0"/>
    <n v="103330"/>
    <n v="3328.65"/>
  </r>
  <r>
    <s v="2023"/>
    <x v="0"/>
    <x v="0"/>
    <x v="1"/>
    <x v="6"/>
    <s v="2 - Poder Ejecutivo"/>
    <s v="0203 - MINISTERIO DE DEFENSA"/>
    <x v="2"/>
    <x v="9"/>
    <x v="27"/>
    <s v="2.3 - MATERIALES Y SUMINISTROS"/>
    <s v="2.3.9 - PRODUCTOS Y ÚTILES VARIOS"/>
    <s v="N"/>
    <s v="00 - N/A"/>
    <s v="10 - FONDO GENERAL"/>
    <s v="(en blanco)"/>
    <s v="99 - MULTIPROVINCIAL"/>
    <n v="0"/>
    <n v="129000"/>
    <n v="81571.98"/>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200"/>
    <n v="154865.15"/>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40000"/>
    <n v="2083860.92"/>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260871.6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712200"/>
    <n v="70461.960000000006"/>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97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9213911.3900000006"/>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144833.20000000001"/>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4956132"/>
    <n v="115697.15999999999"/>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49088"/>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143722.62"/>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673848"/>
    <n v="2551569.7600000002"/>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121621.8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498273.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164399983.63999999"/>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5046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8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743340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43092"/>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215222.39999999999"/>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50000"/>
    <n v="1192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17198196"/>
    <n v="185133088.42999998"/>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399999999"/>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12"/>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099999983"/>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3150659"/>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10000000"/>
    <n v="1000000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9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252655460.69999993"/>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103482647.64999999"/>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507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10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51752304.390000001"/>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7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57758852.490000002"/>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68305657.840000004"/>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126924359.08"/>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284967496.38999999"/>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27646417.19000001"/>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122322471.10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81272548.38999999"/>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100919357.92"/>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12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40692375.870000005"/>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4674593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110881323.98"/>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128270485.19999999"/>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108524750.5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33211242.07"/>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2169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400000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5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40778594"/>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10028355.7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40000000"/>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2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1419644.21"/>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0"/>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00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193487.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0"/>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55569546.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0000000"/>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88674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894947.6599999997"/>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0"/>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0"/>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94528720.94999999"/>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8152749.1100000003"/>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304420000"/>
    <n v="1377740054.8299999"/>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396138376.75"/>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64622.7"/>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4891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320326.67"/>
  </r>
  <r>
    <s v="2023"/>
    <x v="0"/>
    <x v="0"/>
    <x v="1"/>
    <x v="6"/>
    <s v="2 - Poder Ejecutivo"/>
    <s v="0213 - MINISTERIO DE TURISMO"/>
    <x v="3"/>
    <x v="17"/>
    <x v="59"/>
    <s v="2.7 - OBRAS"/>
    <s v="2.7.2 - INFRAESTRUCTURA"/>
    <s v="N"/>
    <s v="00 - N/A"/>
    <s v="20 - FONDOS CON DESTINO ESPECÍFICO"/>
    <s v="(en blanco)"/>
    <s v="99 - MULTIPROVINCIAL"/>
    <n v="2365867987"/>
    <n v="1000619092.96"/>
    <n v="247361009.05000001"/>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60000007"/>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24836656.610000003"/>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261871033.47999996"/>
    <n v="0"/>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399999.99"/>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0361"/>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1767654"/>
    <n v="411201.68"/>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360234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26728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22734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257268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188843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1807380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452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267820.9599999995"/>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255813.66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150157.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066577.799999999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145615.7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113185.82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578977.9199999999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289488.950000000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289488.95"/>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290033.4599999999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289488.98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289488.95"/>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46182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23079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2418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23534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0753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22890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552517.6799999999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276258.83999999997"/>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276258.8400000000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276258.8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276258.83999999997"/>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501204.4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250602.2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250602.21999999997"/>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81100.2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250602.2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250602.22"/>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296428.5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04264.29"/>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15369.5"/>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11658.41"/>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1439237.019999999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705135.3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6758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594302.8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675802.88"/>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06588.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03294.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03294.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18645227.08000000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9322613.54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9322613.539999999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9"/>
    <n v="9322613.539999999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9323013.759999999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9322613.540000001"/>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399999993"/>
    <n v="843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2"/>
    <n v="2930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2"/>
    <n v="55003.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393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29307.599999999999"/>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199999996"/>
    <n v="2930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14903237.879999999"/>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37740375.740000002"/>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58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4329313.0899999989"/>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9167890.539999999"/>
    <n v="47188582.269999996"/>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4909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3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3838962"/>
    <n v="3600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39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359944.25"/>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231389.18"/>
    <n v="465909.36"/>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25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3673000"/>
  </r>
  <r>
    <s v="2023"/>
    <x v="0"/>
    <x v="0"/>
    <x v="1"/>
    <x v="6"/>
    <s v="2 - Poder Ejecutivo"/>
    <s v="0221 - MINISTERIO DE ADMINISTRACIÓN PÚBLICA"/>
    <x v="0"/>
    <x v="1"/>
    <x v="1"/>
    <s v="2.1 - REMUNERACIONES Y CONTRIBUCIONES"/>
    <s v="2.1.2 - SOBRESUELDOS"/>
    <s v="S"/>
    <s v="00 - N/A"/>
    <s v="70 - DONACION EXTERNA"/>
    <s v="(en blanco)"/>
    <s v="99 - MULTIPROVINCIAL"/>
    <n v="0"/>
    <n v="2400000"/>
    <n v="4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560610.32000000007"/>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153913.72000000003"/>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3673670.63"/>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1663988.31"/>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5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358161.59"/>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45051939.32"/>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6683277.399999999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2361785.170000002"/>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30000000"/>
    <n v="24511827"/>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9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0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666666.65"/>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08333.34999999998"/>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4583333.3"/>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697916.7"/>
  </r>
  <r>
    <s v="2023"/>
    <x v="0"/>
    <x v="0"/>
    <x v="1"/>
    <x v="7"/>
    <s v="1 - Poder Legislativo"/>
    <s v="0101 - SENADO DE LA REPÚBLICA"/>
    <x v="0"/>
    <x v="0"/>
    <x v="0"/>
    <s v="2.6 - BIENES MUEBLES, INMUEBLES E INTANGIBLES"/>
    <s v="2.6.8 - BIENES INTANGIBLES"/>
    <s v="N"/>
    <s v="00 - N/A"/>
    <s v="10 - FONDO GENERAL"/>
    <s v="(en blanco)"/>
    <s v="99 - MULTIPROVINCIAL"/>
    <n v="2000000"/>
    <n v="2000000"/>
    <n v="833333.35000000009"/>
  </r>
  <r>
    <s v="2023"/>
    <x v="0"/>
    <x v="0"/>
    <x v="1"/>
    <x v="7"/>
    <s v="1 - Poder Legislativo"/>
    <s v="0101 - SENADO DE LA REPÚBLICA"/>
    <x v="0"/>
    <x v="0"/>
    <x v="0"/>
    <s v="2.7 - OBRAS"/>
    <s v="2.7.1 - OBRAS EN EDIFICACIONES"/>
    <s v="N"/>
    <s v="00 - N/A"/>
    <s v="10 - FONDO GENERAL"/>
    <s v="(en blanco)"/>
    <s v="99 - MULTIPROVINCIAL"/>
    <n v="150000000"/>
    <n v="150000000"/>
    <n v="62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161565.4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966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593399.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18564.71999999997"/>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790000"/>
    <n v="96705"/>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71486813.10999998"/>
    <n v="43998380.000000007"/>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8650441"/>
    <n v="1755394.82"/>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5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08970231.12"/>
    <n v="245850239.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609642.139999993"/>
    <n v="3957354.6500000004"/>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369161.2400000002"/>
    <n v="506067.48"/>
  </r>
  <r>
    <s v="2023"/>
    <x v="0"/>
    <x v="0"/>
    <x v="1"/>
    <x v="7"/>
    <s v="2 - Poder Ejecutivo"/>
    <s v="0201 - PRESIDENCIA DE LA REPÚBLICA"/>
    <x v="0"/>
    <x v="0"/>
    <x v="2"/>
    <s v="2.6 - BIENES MUEBLES, INMUEBLES E INTANGIBLES"/>
    <s v="2.6.8 - BIENES INTANGIBLES"/>
    <s v="N"/>
    <s v="00 - N/A"/>
    <s v="10 - FONDO GENERAL"/>
    <s v="(en blanco)"/>
    <s v="99 - MULTIPROVINCIAL"/>
    <n v="9139364"/>
    <n v="173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447954.390000001"/>
    <n v="69000000"/>
  </r>
  <r>
    <s v="2023"/>
    <x v="0"/>
    <x v="0"/>
    <x v="1"/>
    <x v="7"/>
    <s v="2 - Poder Ejecutivo"/>
    <s v="0201 - PRESIDENCIA DE LA REPÚBLICA"/>
    <x v="0"/>
    <x v="0"/>
    <x v="2"/>
    <s v="2.7 - OBRAS"/>
    <s v="2.7.1 - OBRAS EN EDIFICACIONES"/>
    <s v="N"/>
    <s v="00 - N/A"/>
    <s v="10 - FONDO GENERAL"/>
    <s v="(en blanco)"/>
    <s v="99 - MULTIPROVINCIAL"/>
    <n v="297296000"/>
    <n v="250675423.87000003"/>
    <n v="21495971.130000018"/>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88207123"/>
    <n v="27526699.040000007"/>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77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7160526.1100000003"/>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7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2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17539.990000000002"/>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0"/>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105491464"/>
    <n v="44559090.810000002"/>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12786034.25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s v="0201 - PRESIDENCIA DE LA REPÚBLICA"/>
    <x v="2"/>
    <x v="7"/>
    <x v="13"/>
    <s v="2.6 - BIENES MUEBLES, INMUEBLES E INTANGIBLES"/>
    <s v="2.6.1 - MOBILIARIO Y EQUIPO"/>
    <s v="N"/>
    <s v="00 - N/A"/>
    <s v="10 - FONDO GENERAL"/>
    <s v="(en blanco)"/>
    <s v="99 - MULTIPROVINCIAL"/>
    <n v="7790071"/>
    <n v="16203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3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33277884.49000001"/>
    <n v="169210949.80000007"/>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9157200"/>
    <n v="2429359.1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0610963"/>
    <n v="1500045.48"/>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798050"/>
    <n v="1386772.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6073209"/>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30664066.59"/>
    <n v="1995347.3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2225800"/>
    <n v="3464008"/>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532000"/>
    <n v="118295"/>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50000"/>
    <n v="104608.54"/>
  </r>
  <r>
    <s v="2023"/>
    <x v="0"/>
    <x v="0"/>
    <x v="1"/>
    <x v="7"/>
    <s v="2 - Poder Ejecutivo"/>
    <s v="0201 - PRESIDENCIA DE LA REPÚBLICA"/>
    <x v="2"/>
    <x v="7"/>
    <x v="14"/>
    <s v="2.7 - OBRAS"/>
    <s v="2.7.1 - OBRAS EN EDIFICACIONES"/>
    <s v="N"/>
    <s v="00 - N/A"/>
    <s v="10 - FONDO GENERAL"/>
    <s v="(en blanco)"/>
    <s v="99 - MULTIPROVINCIAL"/>
    <n v="61985250"/>
    <n v="64372794"/>
    <n v="3133332.4299999997"/>
  </r>
  <r>
    <s v="2023"/>
    <x v="0"/>
    <x v="0"/>
    <x v="1"/>
    <x v="7"/>
    <s v="2 - Poder Ejecutivo"/>
    <s v="0201 - PRESIDENCIA DE LA REPÚBLICA"/>
    <x v="2"/>
    <x v="7"/>
    <x v="14"/>
    <s v="2.7 - OBRAS"/>
    <s v="2.7.1 - OBRAS EN EDIFICACIONES"/>
    <s v="N"/>
    <s v="00 - N/A"/>
    <s v="20 - FONDOS CON DESTINO ESPECÍFICO"/>
    <s v="(en blanco)"/>
    <s v="99 - MULTIPROVINCIAL"/>
    <n v="25000000"/>
    <n v="109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351492.5"/>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363216"/>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09797741.40000001"/>
    <n v="20152810.050000004"/>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74840490"/>
    <n v="78609.5"/>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666726826.31999993"/>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59914076.83999997"/>
    <n v="2135562.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75380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12275"/>
    <n v="339834.35"/>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62550"/>
    <n v="66490.259999999995"/>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16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285712"/>
    <n v="81066"/>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606021"/>
    <n v="15600023.87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55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667682.36"/>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246838.11"/>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1682519"/>
    <n v="16634169.590000004"/>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4037933"/>
    <n v="1495440.03"/>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91391"/>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3733000"/>
    <n v="3657542.86"/>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3109247.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58877749"/>
    <n v="11257523.780000001"/>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00000009"/>
    <n v="732169.94"/>
  </r>
  <r>
    <s v="2023"/>
    <x v="0"/>
    <x v="0"/>
    <x v="1"/>
    <x v="7"/>
    <s v="2 - Poder Ejecutivo"/>
    <s v="0203 - MINISTERIO DE DEFENSA"/>
    <x v="0"/>
    <x v="2"/>
    <x v="22"/>
    <s v="2.6 - BIENES MUEBLES, INMUEBLES E INTANGIBLES"/>
    <s v="2.6.6 - EQUIPOS DE DEFENSA Y SEGURIDAD"/>
    <s v="N"/>
    <s v="00 - N/A"/>
    <s v="10 - FONDO GENERAL"/>
    <s v="(en blanco)"/>
    <s v="99 - MULTIPROVINCIAL"/>
    <n v="506687000"/>
    <n v="263788900"/>
    <n v="2935208.8200000003"/>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0"/>
  </r>
  <r>
    <s v="2023"/>
    <x v="0"/>
    <x v="0"/>
    <x v="1"/>
    <x v="7"/>
    <s v="2 - Poder Ejecutivo"/>
    <s v="0203 - MINISTERIO DE DEFENSA"/>
    <x v="0"/>
    <x v="2"/>
    <x v="22"/>
    <s v="2.7 - OBRAS"/>
    <s v="2.7.1 - OBRAS EN EDIFICACIONES"/>
    <s v="N"/>
    <s v="00 - N/A"/>
    <s v="10 - FONDO GENERAL"/>
    <s v="(en blanco)"/>
    <s v="01 - DISTRITO NACIONAL"/>
    <n v="0"/>
    <n v="110000000"/>
    <n v="77240234.079999983"/>
  </r>
  <r>
    <s v="2023"/>
    <x v="0"/>
    <x v="0"/>
    <x v="1"/>
    <x v="7"/>
    <s v="2 - Poder Ejecutivo"/>
    <s v="0203 - MINISTERIO DE DEFENSA"/>
    <x v="0"/>
    <x v="2"/>
    <x v="22"/>
    <s v="2.7 - OBRAS"/>
    <s v="2.7.1 - OBRAS EN EDIFICACIONES"/>
    <s v="N"/>
    <s v="00 - N/A"/>
    <s v="10 - FONDO GENERAL"/>
    <s v="(en blanco)"/>
    <s v="99 - MULTIPROVINCIAL"/>
    <n v="1000"/>
    <n v="471036280"/>
    <n v="128098970.03"/>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495261100"/>
    <n v="277437715.53000003"/>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200866.75"/>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6"/>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6 - EQUIPOS DE DEFENSA Y SEGURIDAD"/>
    <s v="N"/>
    <s v="00 - N/A"/>
    <s v="10 - FONDO GENERAL"/>
    <s v="(en blanco)"/>
    <s v="01 - DISTRITO NACIONAL"/>
    <n v="0"/>
    <n v="5093"/>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81715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3319157"/>
    <n v="4963966.53"/>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83352.84"/>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2452468"/>
    <n v="346861"/>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5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581127"/>
    <n v="1034978"/>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0"/>
  </r>
  <r>
    <s v="2023"/>
    <x v="0"/>
    <x v="0"/>
    <x v="1"/>
    <x v="7"/>
    <s v="2 - Poder Ejecutivo"/>
    <s v="0203 - MINISTERIO DE DEFENSA"/>
    <x v="2"/>
    <x v="9"/>
    <x v="27"/>
    <s v="2.6 - BIENES MUEBLES, INMUEBLES E INTANGIBLES"/>
    <s v="2.6.8 - BIENES INTANGIBLES"/>
    <s v="N"/>
    <s v="00 - N/A"/>
    <s v="10 - FONDO GENERAL"/>
    <s v="(en blanco)"/>
    <s v="99 - MULTIPROVINCIAL"/>
    <n v="238986"/>
    <n v="3625391"/>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787724"/>
    <n v="21741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42061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5096918"/>
    <n v="11719755.950000001"/>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9431822.5099999998"/>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486814.6599999997"/>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6420000"/>
    <n v="14596191.939999999"/>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5005294.5"/>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3741692.7099999995"/>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72486"/>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503276.199999999"/>
    <n v="2466649.5"/>
  </r>
  <r>
    <s v="2023"/>
    <x v="0"/>
    <x v="0"/>
    <x v="1"/>
    <x v="7"/>
    <s v="2 - Poder Ejecutivo"/>
    <s v="0205 - MINISTERIO DE HACIENDA"/>
    <x v="0"/>
    <x v="0"/>
    <x v="2"/>
    <s v="2.6 - BIENES MUEBLES, INMUEBLES E INTANGIBLES"/>
    <s v="2.6.1 - MOBILIARIO Y EQUIPO"/>
    <s v="N"/>
    <s v="00 - N/A"/>
    <s v="10 - FONDO GENERAL"/>
    <s v="(en blanco)"/>
    <s v="99 - MULTIPROVINCIAL"/>
    <n v="19599636"/>
    <n v="18349745.579999998"/>
    <n v="1362330.33"/>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04754"/>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5211190"/>
    <n v="0"/>
  </r>
  <r>
    <s v="2023"/>
    <x v="0"/>
    <x v="0"/>
    <x v="1"/>
    <x v="7"/>
    <s v="2 - Poder Ejecutivo"/>
    <s v="0205 - MINISTERIO DE HACIENDA"/>
    <x v="0"/>
    <x v="0"/>
    <x v="2"/>
    <s v="2.6 - BIENES MUEBLES, INMUEBLES E INTANGIBLES"/>
    <s v="2.6.1 - MOBILIARIO Y EQUIPO"/>
    <s v="N"/>
    <s v="00 - N/A"/>
    <s v="70 - DONACION EXTERNA"/>
    <s v="(en blanco)"/>
    <s v="01 - DISTRITO NACIONAL"/>
    <n v="0"/>
    <n v="31177649.609999999"/>
    <n v="1324397.28"/>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70352"/>
    <n v="786034.98"/>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0658000"/>
    <n v="5247255"/>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55438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573555"/>
    <n v="716359.6"/>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03"/>
    <n v="310635"/>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102064.1"/>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52908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9750748.4499999993"/>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1230657.6000000001"/>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134864566.5"/>
    <n v="9907787.4000000004"/>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430669.46"/>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215334.73"/>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215334.73"/>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430669.46"/>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430669.46"/>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430669.46"/>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215334.73"/>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215334.73"/>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430669.46"/>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430669.46"/>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215334.73"/>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430669.46"/>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646004.1899999999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215334.73"/>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430669.46"/>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86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473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02793295"/>
    <n v="61879356.100000001"/>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3453793.390000001"/>
    <n v="30280464.940000001"/>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0"/>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8444367.4399999995"/>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0"/>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0"/>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0"/>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8444367.4399999995"/>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0"/>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0"/>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0"/>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0"/>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0"/>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0"/>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5981716.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5981716.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8444367.4399999995"/>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0"/>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0"/>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0"/>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0"/>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0"/>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0"/>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8474295.7400000002"/>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0"/>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0"/>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0"/>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8444367.4399999995"/>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0"/>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0"/>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0"/>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5981716.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8444367.4399999995"/>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0"/>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14061319.140000001"/>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8444367.4399999995"/>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0"/>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0"/>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0"/>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0"/>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0"/>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0"/>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5981716.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0"/>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0"/>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14111762.220000001"/>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6002650.2000000002"/>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0"/>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8444367.4399999995"/>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0"/>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0"/>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14111762.220000001"/>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0"/>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0"/>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0"/>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0"/>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0"/>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14111762.220000001"/>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0"/>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0"/>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0"/>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0"/>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8474295.7400000002"/>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0"/>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0"/>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0"/>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0"/>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14111762.220000001"/>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0"/>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0"/>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0"/>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0"/>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0"/>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0"/>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0"/>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0"/>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6002650.2000000002"/>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14111762.220000001"/>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0"/>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0"/>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0"/>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0"/>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0"/>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8444367.4399999995"/>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14111762.220000001"/>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0"/>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5981716.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0"/>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0"/>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0"/>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8474295.7400000002"/>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0"/>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0"/>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0"/>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127204510.03000002"/>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8332557.6500000004"/>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103501347.74999999"/>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29716857.69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24465000"/>
    <n v="15281779.11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62719169.890000001"/>
    <n v="18942537.37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31085609"/>
    <n v="2446659.9699999997"/>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4135464.39"/>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76148140"/>
    <n v="18331615.3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69999993"/>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9043959"/>
    <n v="36113505.509999998"/>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0113346.840000004"/>
    <n v="38689177.759999998"/>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4675583.740000002"/>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40910070"/>
    <n v="10345119.58"/>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401221"/>
    <n v="11371758.75"/>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1127467"/>
    <n v="3959502.27"/>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19396331.210000001"/>
    <n v="5093852"/>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52000447.780000001"/>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189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1507833.98"/>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75075183"/>
    <n v="68097538.519999996"/>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7632373.02"/>
    <n v="910008.11"/>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82289361.969999999"/>
    <n v="22838785.320000004"/>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31326580.94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0406485"/>
    <n v="2862603.59"/>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21097475.329999998"/>
    <n v="6535346.33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83417452.67000002"/>
    <n v="203633312.05999997"/>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23393579.789999999"/>
    <n v="9513714.4499999993"/>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15914867.78000003"/>
    <n v="117566459.14"/>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550632447.51999998"/>
    <n v="226816843.67999995"/>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933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506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9607368"/>
    <n v="19763786.329999998"/>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7385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611230.31999993"/>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59662405.170000009"/>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11170708.76"/>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3810977.75"/>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2145015.739999995"/>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10000002"/>
    <n v="20152973.78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673183.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39999914"/>
    <n v="3977814.2299999995"/>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136084.27999999997"/>
  </r>
  <r>
    <s v="2023"/>
    <x v="0"/>
    <x v="0"/>
    <x v="1"/>
    <x v="7"/>
    <s v="2 - Poder Ejecutivo"/>
    <s v="0206 - MINISTERIO DE EDUCACIÓN"/>
    <x v="2"/>
    <x v="9"/>
    <x v="37"/>
    <s v="2.6 - BIENES MUEBLES, INMUEBLES E INTANGIBLES"/>
    <s v="2.6.8 - BIENES INTANGIBLES"/>
    <s v="N"/>
    <s v="00 - N/A"/>
    <s v="10 - FONDO GENERAL"/>
    <s v="(en blanco)"/>
    <s v="99 - MULTIPROVINCIAL"/>
    <n v="0"/>
    <n v="23466700"/>
    <n v="3389223.94999999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67000"/>
    <n v="323131.19999999995"/>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651819186.66999996"/>
    <n v="140090611.47"/>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2943371.59999999"/>
    <n v="10361948.16"/>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5912524.149999999"/>
    <n v="9256669.7899999991"/>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36014924"/>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4351230.500001"/>
    <n v="7810043.5499999998"/>
  </r>
  <r>
    <s v="2023"/>
    <x v="0"/>
    <x v="0"/>
    <x v="1"/>
    <x v="7"/>
    <s v="2 - Poder Ejecutivo"/>
    <s v="0206 - MINISTERIO DE EDUCACIÓN"/>
    <x v="2"/>
    <x v="9"/>
    <x v="39"/>
    <s v="2.6 - BIENES MUEBLES, INMUEBLES E INTANGIBLES"/>
    <s v="2.6.6 - EQUIPOS DE DEFENSA Y SEGURIDAD"/>
    <s v="N"/>
    <s v="00 - N/A"/>
    <s v="10 - FONDO GENERAL"/>
    <s v="(en blanco)"/>
    <s v="99 - MULTIPROVINCIAL"/>
    <n v="55994034"/>
    <n v="273125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90447249.08000004"/>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5696253864.9299994"/>
    <n v="212501633.65999994"/>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7140421"/>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5339"/>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6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3067682.98"/>
    <n v="15365684.690000001"/>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0"/>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81500"/>
    <n v="1490292.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0"/>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6167792"/>
    <n v="0"/>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8298705"/>
    <n v="3094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9032909.939999998"/>
    <n v="2387800.8499999996"/>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104857.87"/>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382100"/>
    <n v="67511.34"/>
  </r>
  <r>
    <s v="2023"/>
    <x v="0"/>
    <x v="0"/>
    <x v="1"/>
    <x v="7"/>
    <s v="2 - Poder Ejecutivo"/>
    <s v="0207 - MINISTERIO DE SALUD PÚBLICA Y ASISTENCIA SOCIAL"/>
    <x v="2"/>
    <x v="5"/>
    <x v="43"/>
    <s v="2.7 - OBRAS"/>
    <s v="2.7.1 - OBRAS EN EDIFICACIONES"/>
    <s v="N"/>
    <s v="00 - N/A"/>
    <s v="10 - FONDO GENERAL"/>
    <s v="(en blanco)"/>
    <s v="99 - MULTIPROVINCIAL"/>
    <n v="70953163"/>
    <n v="108278248.17"/>
    <n v="1998332.93"/>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6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8133036.6700000009"/>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79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2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29842002.109999999"/>
    <n v="1756814.09"/>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22224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4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1457770.23"/>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60194569.630000003"/>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9898047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322081.36000000004"/>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272496.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1435080.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7761677.48"/>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461912031"/>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75000000"/>
    <n v="12016146.73"/>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42863383.149999999"/>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2500000"/>
    <n v="1327311.9300000002"/>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002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83461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408442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607148.14999999991"/>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2137206.6"/>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8327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19755000.050000001"/>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378641.81"/>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1944378.779999997"/>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5925004.2599999998"/>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273411.52"/>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384784.99"/>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2046379.39"/>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431677"/>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90215"/>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211669.8"/>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4974527.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63649.2"/>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10000008"/>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6585349.399999999"/>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5581635.1500000004"/>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650342.69999999995"/>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875000.01"/>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458333.35"/>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1249.989999999998"/>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00000.01"/>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82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502749.99000000005"/>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529166.65"/>
  </r>
  <r>
    <s v="2023"/>
    <x v="0"/>
    <x v="0"/>
    <x v="1"/>
    <x v="7"/>
    <s v="2 - Poder Ejecutivo"/>
    <s v="0214 - PROCURADURÍA GENERAL DE LA REPÚBLICA"/>
    <x v="0"/>
    <x v="1"/>
    <x v="1"/>
    <s v="2.7 - OBRAS"/>
    <s v="2.7.1 - OBRAS EN EDIFICACIONES"/>
    <s v="N"/>
    <s v="00 - N/A"/>
    <s v="10 - FONDO GENERAL"/>
    <s v="(en blanco)"/>
    <s v="99 - MULTIPROVINCIAL"/>
    <n v="0"/>
    <n v="3000000"/>
    <n v="1250000"/>
  </r>
  <r>
    <s v="2023"/>
    <x v="0"/>
    <x v="0"/>
    <x v="1"/>
    <x v="7"/>
    <s v="2 - Poder Ejecutivo"/>
    <s v="0215 - MINISTERIO DE LA MUJER"/>
    <x v="0"/>
    <x v="0"/>
    <x v="31"/>
    <s v="2.6 - BIENES MUEBLES, INMUEBLES E INTANGIBLES"/>
    <s v="2.6.1 - MOBILIARIO Y EQUIPO"/>
    <s v="N"/>
    <s v="00 - N/A"/>
    <s v="10 - FONDO GENERAL"/>
    <s v="(en blanco)"/>
    <s v="99 - MULTIPROVINCIAL"/>
    <n v="11950000"/>
    <n v="930000"/>
    <n v="192639.72"/>
  </r>
  <r>
    <s v="2023"/>
    <x v="0"/>
    <x v="0"/>
    <x v="1"/>
    <x v="7"/>
    <s v="2 - Poder Ejecutivo"/>
    <s v="0215 - MINISTERIO DE LA MUJER"/>
    <x v="0"/>
    <x v="0"/>
    <x v="31"/>
    <s v="2.6 - BIENES MUEBLES, INMUEBLES E INTANGIBLES"/>
    <s v="2.6.1 - MOBILIARIO Y EQUIPO"/>
    <s v="N"/>
    <s v="00 - N/A"/>
    <s v="70 - DONACION EXTERNA"/>
    <s v="(en blanco)"/>
    <s v="99 - MULTIPROVINCIAL"/>
    <n v="0"/>
    <n v="85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0"/>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70 - DONACION EXTERNA"/>
    <s v="(en blanco)"/>
    <s v="99 - MULTIPROVINCIAL"/>
    <n v="0"/>
    <n v="14931000"/>
    <n v="6639518.990000000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1360560.95"/>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1069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s v="0216 - MINISTERIO DE CULTURA"/>
    <x v="2"/>
    <x v="6"/>
    <x v="12"/>
    <s v="2.6 - BIENES MUEBLES, INMUEBLES E INTANGIBLES"/>
    <s v="2.6.1 - MOBILIARIO Y EQUIPO"/>
    <s v="N"/>
    <s v="00 - N/A"/>
    <s v="10 - FONDO GENERAL"/>
    <s v="(en blanco)"/>
    <s v="99 - MULTIPROVINCIAL"/>
    <n v="15750000"/>
    <n v="8190000"/>
    <n v="1381264.1599999997"/>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782000"/>
    <n v="993077.06"/>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26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200000"/>
    <n v="0"/>
  </r>
  <r>
    <s v="2023"/>
    <x v="0"/>
    <x v="0"/>
    <x v="1"/>
    <x v="7"/>
    <s v="2 - Poder Ejecutivo"/>
    <s v="0217 - MINISTERIO DE LA JUVENTUD"/>
    <x v="2"/>
    <x v="7"/>
    <x v="13"/>
    <s v="2.6 - BIENES MUEBLES, INMUEBLES E INTANGIBLES"/>
    <s v="2.6.1 - MOBILIARIO Y EQUIPO"/>
    <s v="N"/>
    <s v="00 - N/A"/>
    <s v="10 - FONDO GENERAL"/>
    <s v="(en blanco)"/>
    <s v="99 - MULTIPROVINCIAL"/>
    <n v="4436493"/>
    <n v="3598995.1"/>
    <n v="1739607.85"/>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150769.73000000001"/>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5621388"/>
    <n v="4881415.74"/>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122577223"/>
    <n v="158935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2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148203.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688293.480000004"/>
    <n v="35860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439515"/>
    <n v="1292956.21"/>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6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4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2826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8770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3525216.940000001"/>
  </r>
  <r>
    <s v="2023"/>
    <x v="0"/>
    <x v="0"/>
    <x v="1"/>
    <x v="7"/>
    <s v="2 - Poder Ejecutivo"/>
    <s v="0220 - MINISTERIO DE ECONOMÍA, PLANIFICACIÓN Y DESARROLLO"/>
    <x v="0"/>
    <x v="0"/>
    <x v="2"/>
    <s v="2.7 - OBRAS"/>
    <s v="2.7.1 - OBRAS EN EDIFICACIONES"/>
    <s v="S"/>
    <s v="00 - N/A"/>
    <s v="10 - FONDO GENERAL"/>
    <s v="(en blanco)"/>
    <s v="99 - MULTIPROVINCIAL"/>
    <n v="0"/>
    <n v="3536051"/>
    <n v="0"/>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026789.5099999998"/>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92930.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28373915"/>
    <n v="1807391.31"/>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1121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2200559.9000000004"/>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72507.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47853.049999997"/>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2536942.6500000004"/>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44173601.799999997"/>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88753311.40999997"/>
    <n v="365444055.96999997"/>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19368077.290000003"/>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4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71026749"/>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155710195"/>
    <n v="155710195"/>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50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76401675"/>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609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9536064"/>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161939880.84999999"/>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337317414"/>
    <n v="168984201.19"/>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112046056"/>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5500000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4000000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9079660"/>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48493500"/>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0"/>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80000006"/>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262922.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74340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26438979.1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3521940"/>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5540358"/>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8436420.8999999985"/>
  </r>
  <r>
    <s v="2023"/>
    <x v="0"/>
    <x v="0"/>
    <x v="1"/>
    <x v="7"/>
    <s v="3 - Poder Judicial"/>
    <s v="0301 - PODER JUDICIAL"/>
    <x v="0"/>
    <x v="1"/>
    <x v="1"/>
    <s v="2.7 - OBRAS"/>
    <s v="2.7.1 - OBRAS EN EDIFICACIONES"/>
    <s v="N"/>
    <s v="00 - N/A"/>
    <s v="10 - FONDO GENERAL"/>
    <s v="(en blanco)"/>
    <s v="99 - MULTIPROVINCIAL"/>
    <n v="32136274"/>
    <n v="32136274"/>
    <n v="14076501.44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4575130"/>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51417086"/>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4517045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2459594.0099999998"/>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1655651.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25906514.059999999"/>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142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9"/>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70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300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37963954.75"/>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99748012.5"/>
    <n v="52096983.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8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64530064"/>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134852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76077236.640000001"/>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91223458.55"/>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86500000"/>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308396547.44000006"/>
    <n v="299001875.20999998"/>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273051727.31"/>
    <n v="273051727.28000003"/>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9"/>
    <n v="3366855232"/>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0"/>
    <n v="0"/>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142195259.53999999"/>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33329339.7299995"/>
    <n v="3887389896.519999"/>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839857199.11000001"/>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170455273.2"/>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2838736.38999999"/>
    <n v="87891819.409999996"/>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287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3333326"/>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150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501167030.51"/>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833333.59"/>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9583333.4299999997"/>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8"/>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5999998"/>
    <n v="37750677.680000007"/>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814535823.42000008"/>
    <n v="557932192"/>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189967455"/>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1.00000027"/>
    <n v="0"/>
  </r>
  <r>
    <s v="2023"/>
    <x v="0"/>
    <x v="1"/>
    <x v="2"/>
    <x v="12"/>
    <s v="2 - Poder Ejecutivo"/>
    <s v="0210 - MINISTERIO DE AGRICULTURA"/>
    <x v="5"/>
    <x v="23"/>
    <x v="99"/>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9"/>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9"/>
    <s v="4.1 - Incremento de activos financieros"/>
    <s v="4.1.2 - Incremento de activos financieros no corrientes"/>
    <s v="N"/>
    <s v="00 - N/A"/>
    <s v="10 - FONDO GENERAL"/>
    <s v="(en blanco)"/>
    <s v="99 - MULTIPROVINCIAL"/>
    <n v="3742026236"/>
    <n v="3742026236"/>
    <n v="208950952.5"/>
  </r>
  <r>
    <s v="2023"/>
    <x v="0"/>
    <x v="1"/>
    <x v="2"/>
    <x v="13"/>
    <s v="2 - Poder Ejecutivo"/>
    <s v="0209 - MINISTERIO DE TRABAJO"/>
    <x v="5"/>
    <x v="23"/>
    <x v="99"/>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9"/>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9"/>
    <s v="4.2 - Disminución de pasivos"/>
    <s v="4.2.1 - Disminución de pasivos corrientes"/>
    <s v="N"/>
    <s v="00 - N/A"/>
    <s v="10 - FONDO GENERAL"/>
    <s v="(en blanco)"/>
    <s v="99 - MULTIPROVINCIAL"/>
    <n v="3000000000"/>
    <n v="3000000000"/>
    <n v="2758248843.7800002"/>
  </r>
  <r>
    <s v="2023"/>
    <x v="0"/>
    <x v="1"/>
    <x v="2"/>
    <x v="13"/>
    <s v="2 - Poder Ejecutivo"/>
    <s v="0998 - ADMINISTRACION DE DEUDA PUBLICA Y ACTIVOS FINANCIEROS"/>
    <x v="5"/>
    <x v="23"/>
    <x v="99"/>
    <s v="4.2 - Disminución de pasivos"/>
    <s v="4.2.1 - Disminución de pasivos corrientes"/>
    <s v="N"/>
    <s v="00 - N/A"/>
    <s v="50 - CRÉDITO INTERNO"/>
    <s v="(en blanco)"/>
    <s v="99 - MULTIPROVINCIAL"/>
    <n v="5450157300"/>
    <n v="5450157300"/>
    <n v="607782824.38"/>
  </r>
  <r>
    <s v="2023"/>
    <x v="0"/>
    <x v="1"/>
    <x v="2"/>
    <x v="13"/>
    <s v="2 - Poder Ejecutivo"/>
    <s v="0998 - ADMINISTRACION DE DEUDA PUBLICA Y ACTIVOS FINANCIEROS"/>
    <x v="5"/>
    <x v="23"/>
    <x v="99"/>
    <s v="4.2 - Disminución de pasivos"/>
    <s v="4.2.1 - Disminución de pasivos corrientes"/>
    <s v="N"/>
    <s v="00 - N/A"/>
    <s v="60 - CREDITO EXTERNO"/>
    <s v="(en blanco)"/>
    <s v="99 - MULTIPROVINCIAL"/>
    <n v="120950987783"/>
    <n v="119350987783"/>
    <n v="40738205504.710014"/>
  </r>
  <r>
    <s v="2023"/>
    <x v="0"/>
    <x v="1"/>
    <x v="2"/>
    <x v="13"/>
    <s v="2 - Poder Ejecutivo"/>
    <s v="0999 - ADMINISTRACION DE OBLIGACIONES DEL TESORO NACIONAL"/>
    <x v="5"/>
    <x v="23"/>
    <x v="99"/>
    <s v="4.2 - Disminución de pasivos"/>
    <s v="4.2.1 - Disminución de pasivos corrientes"/>
    <s v="N"/>
    <s v="00 - N/A"/>
    <s v="10 - FONDO GENERAL"/>
    <s v="(en blanco)"/>
    <s v="99 - MULTIPROVINCIAL"/>
    <n v="9000000000"/>
    <n v="9000000000"/>
    <n v="552988596.75999999"/>
  </r>
  <r>
    <s v="2023"/>
    <x v="0"/>
    <x v="1"/>
    <x v="2"/>
    <x v="13"/>
    <s v="2 - Poder Ejecutivo"/>
    <s v="0999 - ADMINISTRACION DE OBLIGACIONES DEL TESORO NACIONAL"/>
    <x v="5"/>
    <x v="23"/>
    <x v="99"/>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9"/>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9"/>
    <s v="4.3 - Disminución de fondos de terceros"/>
    <s v="4.3.6 - Contribución especial para la gestión integral de residuos"/>
    <s v="N"/>
    <s v="00 - N/A"/>
    <s v="90 - FONDOS DE TERCEROS"/>
    <s v="(en blanco)"/>
    <s v="99 - MULTIPROVINCIAL"/>
    <n v="0"/>
    <n v="0"/>
    <n v="0"/>
  </r>
  <r>
    <s v="2023"/>
    <x v="0"/>
    <x v="1"/>
    <x v="2"/>
    <x v="15"/>
    <s v="2 - Poder Ejecutivo"/>
    <s v="0998 - ADMINISTRACION DE DEUDA PUBLICA Y ACTIVOS FINANCIEROS"/>
    <x v="5"/>
    <x v="23"/>
    <x v="99"/>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6E52B1-52BB-4322-B12B-35A5436BF764}" name="TablaDinámica3" cacheId="8"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1">
        <item x="99"/>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8"/>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topLeftCell="A2" zoomScaleNormal="100" workbookViewId="0">
      <selection activeCell="I22" sqref="I22"/>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9" t="s">
        <v>0</v>
      </c>
      <c r="B1" s="139"/>
      <c r="C1" s="139"/>
      <c r="D1" s="139"/>
      <c r="E1" s="139"/>
      <c r="F1" s="139"/>
      <c r="G1" s="3"/>
      <c r="H1" s="3"/>
      <c r="I1" s="3"/>
      <c r="J1" s="3"/>
      <c r="K1" s="71"/>
      <c r="L1" s="71"/>
    </row>
    <row r="2" spans="1:13" ht="21" customHeight="1">
      <c r="A2" s="140" t="s">
        <v>1</v>
      </c>
      <c r="B2" s="140"/>
      <c r="C2" s="140"/>
      <c r="D2" s="140"/>
      <c r="E2" s="140"/>
      <c r="F2" s="140"/>
      <c r="G2" s="2"/>
      <c r="H2" s="2"/>
      <c r="I2" s="2"/>
      <c r="K2" s="71"/>
      <c r="L2" s="71"/>
    </row>
    <row r="3" spans="1:13" s="74" customFormat="1" ht="28.5" customHeight="1">
      <c r="A3" s="141" t="s">
        <v>2</v>
      </c>
      <c r="B3" s="141"/>
      <c r="C3" s="141"/>
      <c r="D3" s="141"/>
      <c r="E3" s="141"/>
      <c r="F3" s="141"/>
      <c r="G3" s="72"/>
      <c r="H3" s="72"/>
      <c r="I3" s="72"/>
      <c r="J3" s="73"/>
      <c r="K3" s="73"/>
      <c r="L3" s="73"/>
      <c r="M3" s="73"/>
    </row>
    <row r="4" spans="1:13" ht="18.75" customHeight="1">
      <c r="A4" s="142" t="s">
        <v>3</v>
      </c>
      <c r="B4" s="142"/>
      <c r="C4" s="142"/>
      <c r="D4" s="142"/>
      <c r="E4" s="142"/>
      <c r="F4" s="142"/>
      <c r="G4" s="75"/>
      <c r="H4" s="4"/>
      <c r="I4" s="4"/>
      <c r="J4" s="76"/>
      <c r="K4" s="76"/>
      <c r="L4" s="76"/>
      <c r="M4" s="76"/>
    </row>
    <row r="5" spans="1:13" ht="18.75" customHeight="1">
      <c r="A5" s="142" t="s">
        <v>4</v>
      </c>
      <c r="B5" s="142"/>
      <c r="C5" s="142"/>
      <c r="D5" s="142"/>
      <c r="E5" s="142"/>
      <c r="F5" s="142"/>
      <c r="G5" s="60"/>
      <c r="H5" s="4"/>
      <c r="I5" s="4"/>
      <c r="J5" s="76"/>
      <c r="K5" s="76"/>
      <c r="L5" s="76"/>
      <c r="M5" s="76"/>
    </row>
    <row r="6" spans="1:13" ht="18.75">
      <c r="A6" s="143" t="s">
        <v>1790</v>
      </c>
      <c r="B6" s="143"/>
      <c r="C6" s="143"/>
      <c r="D6" s="143"/>
      <c r="E6" s="143"/>
      <c r="F6" s="143"/>
      <c r="G6" s="77"/>
      <c r="H6" s="78"/>
      <c r="I6" s="5"/>
      <c r="J6" s="79"/>
      <c r="K6" s="79"/>
      <c r="L6" s="79"/>
      <c r="M6" s="79"/>
    </row>
    <row r="7" spans="1:13" ht="15.75">
      <c r="A7" s="144" t="s">
        <v>5</v>
      </c>
      <c r="B7" s="144"/>
      <c r="C7" s="144"/>
      <c r="D7" s="144"/>
      <c r="E7" s="144"/>
      <c r="F7" s="144"/>
      <c r="G7" s="80"/>
      <c r="H7" s="58"/>
      <c r="I7" s="6"/>
      <c r="K7" s="71"/>
      <c r="L7" s="71"/>
    </row>
    <row r="8" spans="1:13" ht="15.75">
      <c r="A8" s="70"/>
      <c r="B8" s="70"/>
      <c r="C8" s="70"/>
      <c r="D8" s="70"/>
      <c r="E8" s="70"/>
      <c r="F8" s="70"/>
      <c r="G8" s="70"/>
      <c r="H8" s="6"/>
      <c r="I8" s="6"/>
      <c r="K8" s="71"/>
      <c r="L8" s="71"/>
    </row>
    <row r="9" spans="1:13" ht="15" customHeight="1">
      <c r="C9" s="145" t="s">
        <v>6</v>
      </c>
      <c r="D9" s="57" t="s">
        <v>7</v>
      </c>
      <c r="E9" s="146" t="s">
        <v>8</v>
      </c>
      <c r="G9" s="12"/>
      <c r="I9" s="12"/>
    </row>
    <row r="10" spans="1:13">
      <c r="C10" s="145"/>
      <c r="D10" s="57" t="s">
        <v>9</v>
      </c>
      <c r="E10" s="146"/>
    </row>
    <row r="12" spans="1:13">
      <c r="C12" s="81" t="s">
        <v>10</v>
      </c>
      <c r="D12" s="82">
        <f>SUM(D13:D16)</f>
        <v>1040005.4772670001</v>
      </c>
      <c r="E12" s="83">
        <f>SUM(E13:E16)</f>
        <v>383472.1</v>
      </c>
      <c r="J12" s="12"/>
    </row>
    <row r="13" spans="1:13">
      <c r="C13" s="84" t="s">
        <v>11</v>
      </c>
      <c r="D13" s="85">
        <v>1028207.681281</v>
      </c>
      <c r="E13" s="85">
        <v>380067.6</v>
      </c>
      <c r="F13" s="124"/>
      <c r="G13" s="86"/>
      <c r="H13" s="12"/>
      <c r="I13" s="87"/>
    </row>
    <row r="14" spans="1:13">
      <c r="C14" s="18" t="s">
        <v>12</v>
      </c>
      <c r="D14" s="85">
        <v>550.26506600000005</v>
      </c>
      <c r="E14" s="85">
        <v>65.8</v>
      </c>
      <c r="G14" s="86"/>
      <c r="I14" s="87"/>
    </row>
    <row r="15" spans="1:13">
      <c r="C15" s="84" t="s">
        <v>13</v>
      </c>
      <c r="D15" s="85">
        <v>10250.997875999999</v>
      </c>
      <c r="E15" s="85">
        <v>3281.3</v>
      </c>
      <c r="F15" s="88"/>
      <c r="G15" s="86"/>
      <c r="I15" s="89"/>
    </row>
    <row r="16" spans="1:13">
      <c r="C16" s="18" t="s">
        <v>14</v>
      </c>
      <c r="D16" s="85">
        <v>996.53304400000002</v>
      </c>
      <c r="E16" s="85">
        <v>57.4</v>
      </c>
      <c r="F16" s="86"/>
      <c r="G16" s="12"/>
      <c r="H16" s="89"/>
    </row>
    <row r="17" spans="3:9">
      <c r="C17" s="81" t="s">
        <v>15</v>
      </c>
      <c r="D17" s="82">
        <f>D18+D20</f>
        <v>1247578.095825</v>
      </c>
      <c r="E17" s="82">
        <f>E18+E20</f>
        <v>413027.38065190997</v>
      </c>
      <c r="F17" s="12"/>
      <c r="G17" s="12"/>
    </row>
    <row r="18" spans="3:9">
      <c r="C18" s="84" t="s">
        <v>16</v>
      </c>
      <c r="D18" s="85">
        <v>1092403.0713229999</v>
      </c>
      <c r="E18" s="85">
        <v>370654.57000434998</v>
      </c>
      <c r="H18" s="11"/>
    </row>
    <row r="19" spans="3:9">
      <c r="C19" s="18" t="s">
        <v>17</v>
      </c>
      <c r="D19" s="85">
        <v>225621.04693300001</v>
      </c>
      <c r="E19" s="85">
        <v>68077.397977999994</v>
      </c>
      <c r="H19" s="11"/>
    </row>
    <row r="20" spans="3:9">
      <c r="C20" s="84" t="s">
        <v>18</v>
      </c>
      <c r="D20" s="85">
        <v>155175.02450200001</v>
      </c>
      <c r="E20" s="85">
        <v>42372.810647560007</v>
      </c>
      <c r="F20" s="90"/>
    </row>
    <row r="21" spans="3:9">
      <c r="C21" s="91" t="s">
        <v>19</v>
      </c>
      <c r="D21" s="91"/>
      <c r="E21" s="92"/>
    </row>
    <row r="22" spans="3:9">
      <c r="C22" s="93" t="s">
        <v>20</v>
      </c>
      <c r="D22" s="94">
        <f>D13-D18</f>
        <v>-64195.390041999868</v>
      </c>
      <c r="E22" s="94">
        <f>E13-E18</f>
        <v>9413.0299956499948</v>
      </c>
      <c r="I22" s="12"/>
    </row>
    <row r="23" spans="3:9">
      <c r="C23" s="93" t="s">
        <v>21</v>
      </c>
      <c r="D23" s="94">
        <f>D15-D20</f>
        <v>-144924.02662600001</v>
      </c>
      <c r="E23" s="94">
        <f>E15-E20</f>
        <v>-39091.510647560004</v>
      </c>
      <c r="G23" s="12"/>
      <c r="I23" s="12"/>
    </row>
    <row r="24" spans="3:9">
      <c r="C24" s="93" t="s">
        <v>22</v>
      </c>
      <c r="D24" s="94">
        <f>(D12-(D17-D19))</f>
        <v>18048.428375000134</v>
      </c>
      <c r="E24" s="94">
        <f>(E12-(E17-E19))</f>
        <v>38522.117326089996</v>
      </c>
      <c r="H24" s="12"/>
    </row>
    <row r="25" spans="3:9">
      <c r="C25" s="93" t="s">
        <v>23</v>
      </c>
      <c r="D25" s="94">
        <f>D12-D17</f>
        <v>-207572.61855799984</v>
      </c>
      <c r="E25" s="94">
        <f>E12-E17</f>
        <v>-29555.280651909998</v>
      </c>
    </row>
    <row r="26" spans="3:9">
      <c r="C26" s="91" t="s">
        <v>24</v>
      </c>
      <c r="D26" s="95">
        <f>D28-D30</f>
        <v>207572.61855799999</v>
      </c>
      <c r="E26" s="96">
        <f>E28-E30</f>
        <v>132586.62327786998</v>
      </c>
      <c r="F26" s="12"/>
      <c r="G26" s="12"/>
      <c r="H26" s="12"/>
      <c r="I26" s="12"/>
    </row>
    <row r="27" spans="3:9">
      <c r="C27" s="97"/>
      <c r="D27" s="97"/>
      <c r="E27" s="98"/>
      <c r="H27" s="12"/>
    </row>
    <row r="28" spans="3:9" ht="17.25" customHeight="1">
      <c r="C28" s="81" t="s">
        <v>25</v>
      </c>
      <c r="D28" s="82">
        <v>363257.860888</v>
      </c>
      <c r="E28" s="82">
        <v>179452.79999999999</v>
      </c>
      <c r="H28" s="12"/>
      <c r="I28" s="12"/>
    </row>
    <row r="29" spans="3:9">
      <c r="C29" s="99"/>
      <c r="D29" s="100"/>
      <c r="E29" s="101"/>
      <c r="F29" s="12"/>
      <c r="H29" s="12"/>
    </row>
    <row r="30" spans="3:9">
      <c r="C30" s="81" t="s">
        <v>26</v>
      </c>
      <c r="D30" s="82">
        <v>155685.24233000001</v>
      </c>
      <c r="E30" s="82">
        <v>46866.176722130003</v>
      </c>
      <c r="H30" s="12"/>
    </row>
    <row r="31" spans="3:9">
      <c r="C31" s="102" t="s">
        <v>27</v>
      </c>
      <c r="D31" s="103"/>
      <c r="E31" s="103"/>
      <c r="F31" s="7"/>
      <c r="G31" s="104"/>
    </row>
    <row r="32" spans="3:9" ht="34.9" customHeight="1">
      <c r="C32" s="147" t="s">
        <v>1792</v>
      </c>
      <c r="D32" s="147"/>
      <c r="E32" s="147"/>
      <c r="F32" s="7"/>
    </row>
    <row r="33" spans="3:6">
      <c r="C33" s="147" t="s">
        <v>28</v>
      </c>
      <c r="D33" s="147"/>
      <c r="E33" s="147"/>
      <c r="F33" s="7"/>
    </row>
    <row r="34" spans="3:6">
      <c r="C34" s="138" t="s">
        <v>29</v>
      </c>
      <c r="D34" s="138"/>
      <c r="E34" s="138"/>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25" sqref="E25"/>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9" t="s">
        <v>0</v>
      </c>
      <c r="B1" s="139"/>
      <c r="C1" s="139"/>
      <c r="D1" s="139"/>
      <c r="E1" s="139"/>
      <c r="F1" s="3"/>
      <c r="G1" s="3"/>
    </row>
    <row r="2" spans="1:8" ht="21" customHeight="1">
      <c r="A2" s="140" t="s">
        <v>1</v>
      </c>
      <c r="B2" s="140"/>
      <c r="C2" s="140"/>
      <c r="D2" s="140"/>
      <c r="E2" s="140"/>
      <c r="F2" s="2"/>
      <c r="G2" s="2"/>
    </row>
    <row r="3" spans="1:8" ht="15" customHeight="1">
      <c r="A3" s="148" t="s">
        <v>2</v>
      </c>
      <c r="B3" s="148"/>
      <c r="C3" s="148"/>
      <c r="D3" s="148"/>
      <c r="E3" s="148"/>
      <c r="F3" s="1"/>
      <c r="G3" s="107"/>
    </row>
    <row r="5" spans="1:8" ht="18.75">
      <c r="A5" s="149" t="s">
        <v>30</v>
      </c>
      <c r="B5" s="149"/>
      <c r="C5" s="149"/>
      <c r="D5" s="149"/>
      <c r="E5" s="149"/>
      <c r="F5" s="4"/>
      <c r="G5" s="61"/>
    </row>
    <row r="6" spans="1:8" ht="18.75" customHeight="1">
      <c r="A6" s="150" t="s">
        <v>31</v>
      </c>
      <c r="B6" s="150"/>
      <c r="C6" s="150"/>
      <c r="D6" s="150"/>
      <c r="E6" s="150"/>
      <c r="F6" s="4"/>
      <c r="G6" s="4"/>
    </row>
    <row r="7" spans="1:8" ht="18.75">
      <c r="A7" s="143" t="s">
        <v>1791</v>
      </c>
      <c r="B7" s="143"/>
      <c r="C7" s="143"/>
      <c r="D7" s="143"/>
      <c r="E7" s="143"/>
      <c r="F7" s="12"/>
      <c r="G7" s="62"/>
    </row>
    <row r="8" spans="1:8" ht="15.75">
      <c r="A8" s="152" t="s">
        <v>5</v>
      </c>
      <c r="B8" s="152"/>
      <c r="C8" s="152"/>
      <c r="D8" s="152"/>
      <c r="E8" s="152"/>
      <c r="F8" s="58"/>
      <c r="G8" s="6"/>
    </row>
    <row r="9" spans="1:8">
      <c r="F9" s="12"/>
    </row>
    <row r="10" spans="1:8">
      <c r="F10" s="12"/>
      <c r="G10" s="12"/>
    </row>
    <row r="11" spans="1:8" ht="15" customHeight="1">
      <c r="B11" s="151" t="s">
        <v>6</v>
      </c>
      <c r="C11" s="52" t="s">
        <v>7</v>
      </c>
      <c r="D11" s="146" t="s">
        <v>8</v>
      </c>
    </row>
    <row r="12" spans="1:8" ht="15" customHeight="1">
      <c r="B12" s="151"/>
      <c r="C12" s="57" t="s">
        <v>9</v>
      </c>
      <c r="D12" s="146"/>
      <c r="E12" s="12"/>
      <c r="F12" s="12"/>
      <c r="G12" s="12"/>
      <c r="H12" s="12"/>
    </row>
    <row r="13" spans="1:8">
      <c r="B13" s="23" t="s">
        <v>15</v>
      </c>
      <c r="C13" s="21">
        <f>+C14+C21</f>
        <v>1247578.095825</v>
      </c>
      <c r="D13" s="21">
        <f>D14+D21</f>
        <v>413027.38065190997</v>
      </c>
      <c r="F13" s="12"/>
      <c r="G13" s="12"/>
      <c r="H13" s="12"/>
    </row>
    <row r="14" spans="1:8">
      <c r="B14" s="24" t="s">
        <v>16</v>
      </c>
      <c r="C14" s="122">
        <f>SUM(C15:C20)</f>
        <v>1092403.0713229999</v>
      </c>
      <c r="D14" s="125">
        <f>SUM(D15:D20)</f>
        <v>370654.57000434998</v>
      </c>
      <c r="E14" s="22"/>
      <c r="F14" s="12"/>
      <c r="G14" s="12"/>
      <c r="H14" s="12"/>
    </row>
    <row r="15" spans="1:8" ht="12.75" customHeight="1">
      <c r="B15" s="25" t="s">
        <v>32</v>
      </c>
      <c r="C15" s="126">
        <v>444373.26977200003</v>
      </c>
      <c r="D15" s="126">
        <v>128625.90311615996</v>
      </c>
      <c r="E15" s="22"/>
      <c r="F15" s="12"/>
      <c r="G15" s="12"/>
      <c r="H15" s="12"/>
    </row>
    <row r="16" spans="1:8">
      <c r="B16" s="25" t="s">
        <v>33</v>
      </c>
      <c r="C16" s="126">
        <v>66472.191181000002</v>
      </c>
      <c r="D16" s="126">
        <v>21342.77121033</v>
      </c>
      <c r="E16" s="22"/>
      <c r="F16" s="12"/>
      <c r="G16" s="12"/>
    </row>
    <row r="17" spans="2:14">
      <c r="B17" s="25" t="s">
        <v>17</v>
      </c>
      <c r="C17" s="126">
        <v>225621.04693300001</v>
      </c>
      <c r="D17" s="126">
        <v>68077.397977999994</v>
      </c>
      <c r="E17" s="105"/>
      <c r="F17" s="12"/>
      <c r="G17" s="105"/>
    </row>
    <row r="18" spans="2:14">
      <c r="B18" s="25" t="s">
        <v>34</v>
      </c>
      <c r="C18" s="108">
        <v>20010.099999999999</v>
      </c>
      <c r="D18" s="108">
        <v>5810.137445979999</v>
      </c>
      <c r="E18" s="22"/>
      <c r="F18" s="12"/>
      <c r="G18" s="63"/>
    </row>
    <row r="19" spans="2:14">
      <c r="B19" s="25" t="s">
        <v>35</v>
      </c>
      <c r="C19" s="126">
        <v>334946.25301300001</v>
      </c>
      <c r="D19" s="126">
        <v>146073.08542244</v>
      </c>
      <c r="E19" s="22"/>
      <c r="F19" s="12"/>
      <c r="G19" s="47"/>
    </row>
    <row r="20" spans="2:14">
      <c r="B20" s="25" t="s">
        <v>36</v>
      </c>
      <c r="C20" s="126">
        <v>980.21042399999999</v>
      </c>
      <c r="D20" s="126">
        <v>725.27483144000007</v>
      </c>
      <c r="E20" s="22"/>
      <c r="F20" s="12"/>
      <c r="G20" s="47"/>
      <c r="I20" s="12"/>
    </row>
    <row r="21" spans="2:14">
      <c r="B21" s="24" t="s">
        <v>18</v>
      </c>
      <c r="C21" s="134">
        <f>SUM(C22:C27)</f>
        <v>155175.02450200001</v>
      </c>
      <c r="D21" s="109">
        <f>SUM(D22:D27)</f>
        <v>42372.81064756</v>
      </c>
      <c r="E21" s="22"/>
      <c r="F21" s="12"/>
      <c r="G21" s="12"/>
      <c r="H21" s="12"/>
    </row>
    <row r="22" spans="2:14">
      <c r="B22" s="25" t="s">
        <v>37</v>
      </c>
      <c r="C22" s="126">
        <v>37994.371815999999</v>
      </c>
      <c r="D22" s="126">
        <v>12142.017113959999</v>
      </c>
      <c r="E22" s="22"/>
      <c r="F22" s="12"/>
      <c r="G22" s="12"/>
      <c r="H22" s="47"/>
    </row>
    <row r="23" spans="2:14">
      <c r="B23" s="25" t="s">
        <v>38</v>
      </c>
      <c r="C23" s="126">
        <v>55667.598377000002</v>
      </c>
      <c r="D23" s="126">
        <v>11262.151469369999</v>
      </c>
      <c r="E23" s="22"/>
      <c r="F23" s="12"/>
      <c r="G23" s="12"/>
    </row>
    <row r="24" spans="2:14">
      <c r="B24" s="25" t="s">
        <v>39</v>
      </c>
      <c r="C24" s="126">
        <v>9.7678999999999991</v>
      </c>
      <c r="D24" s="108">
        <v>3.3228213499999999</v>
      </c>
      <c r="E24" s="22"/>
      <c r="F24" s="12"/>
      <c r="G24" s="47"/>
    </row>
    <row r="25" spans="2:14">
      <c r="B25" s="25" t="s">
        <v>40</v>
      </c>
      <c r="C25" s="126">
        <v>3463.6659530000002</v>
      </c>
      <c r="D25" s="108">
        <v>1496.3155145500002</v>
      </c>
      <c r="E25" s="22"/>
      <c r="F25" s="12"/>
      <c r="G25" s="48"/>
    </row>
    <row r="26" spans="2:14">
      <c r="B26" s="25" t="s">
        <v>41</v>
      </c>
      <c r="C26" s="126">
        <v>56593.336180999999</v>
      </c>
      <c r="D26" s="108">
        <v>17469.003728330001</v>
      </c>
      <c r="E26" s="22"/>
      <c r="F26" s="12"/>
      <c r="G26" s="48"/>
    </row>
    <row r="27" spans="2:14">
      <c r="B27" s="25" t="s">
        <v>42</v>
      </c>
      <c r="C27" s="126">
        <v>1446.284275</v>
      </c>
      <c r="D27" s="108">
        <v>0</v>
      </c>
      <c r="E27" s="22"/>
      <c r="F27" s="12"/>
      <c r="G27" s="55"/>
    </row>
    <row r="28" spans="2:14">
      <c r="B28" s="23" t="s">
        <v>43</v>
      </c>
      <c r="C28" s="21">
        <f>C29</f>
        <v>155685.24233000001</v>
      </c>
      <c r="D28" s="29">
        <f t="shared" ref="D28" si="0">D29</f>
        <v>46866.176722130011</v>
      </c>
      <c r="E28" s="22"/>
      <c r="F28" s="12"/>
    </row>
    <row r="29" spans="2:14">
      <c r="B29" s="24" t="s">
        <v>26</v>
      </c>
      <c r="C29" s="43">
        <f>SUM(C30:C31)</f>
        <v>155685.24233000001</v>
      </c>
      <c r="D29" s="109">
        <f>SUM(D30:D31)</f>
        <v>46866.176722130011</v>
      </c>
      <c r="E29" s="22"/>
      <c r="F29" s="12"/>
    </row>
    <row r="30" spans="2:14">
      <c r="B30" s="25" t="s">
        <v>44</v>
      </c>
      <c r="C30" s="22">
        <v>7242.0262359999997</v>
      </c>
      <c r="D30" s="108">
        <v>2208.9509524999999</v>
      </c>
      <c r="E30" s="22"/>
      <c r="F30" s="12"/>
      <c r="G30" s="55"/>
    </row>
    <row r="31" spans="2:14">
      <c r="B31" s="19" t="s">
        <v>45</v>
      </c>
      <c r="C31" s="22">
        <v>148443.216094</v>
      </c>
      <c r="D31" s="108">
        <v>44657.225769630008</v>
      </c>
      <c r="E31" s="22"/>
      <c r="F31" s="12"/>
    </row>
    <row r="32" spans="2:14" ht="15" customHeight="1">
      <c r="B32" s="35" t="s">
        <v>46</v>
      </c>
      <c r="C32" s="31">
        <f>C13+C28</f>
        <v>1403263.338155</v>
      </c>
      <c r="D32" s="31">
        <f>D13+D28</f>
        <v>459893.55737404001</v>
      </c>
      <c r="E32" s="56"/>
      <c r="F32" s="12"/>
      <c r="H32" s="8"/>
      <c r="I32" s="8"/>
      <c r="J32" s="8"/>
      <c r="K32" s="8"/>
      <c r="L32" s="8"/>
      <c r="M32" s="8"/>
      <c r="N32" s="8"/>
    </row>
    <row r="33" spans="2:19" ht="15" customHeight="1">
      <c r="B33" s="15" t="s">
        <v>27</v>
      </c>
      <c r="C33" s="15"/>
      <c r="D33" s="106"/>
      <c r="E33" s="8"/>
      <c r="H33" s="8"/>
      <c r="I33" s="8"/>
      <c r="J33" s="8"/>
      <c r="K33" s="8"/>
      <c r="L33" s="8"/>
      <c r="M33" s="8"/>
      <c r="N33" s="8"/>
      <c r="O33" s="8"/>
      <c r="P33" s="8"/>
      <c r="Q33" s="8"/>
      <c r="R33" s="8"/>
    </row>
    <row r="34" spans="2:19" ht="20.45" customHeight="1">
      <c r="B34" s="147" t="s">
        <v>1792</v>
      </c>
      <c r="C34" s="147"/>
      <c r="D34" s="147"/>
      <c r="E34" s="8"/>
      <c r="H34" s="8"/>
      <c r="I34" s="8"/>
      <c r="J34" s="8"/>
      <c r="K34" s="8"/>
      <c r="L34" s="8"/>
      <c r="M34" s="8"/>
      <c r="N34" s="8"/>
      <c r="O34" s="8"/>
      <c r="P34" s="8"/>
      <c r="Q34" s="8"/>
      <c r="R34" s="8"/>
      <c r="S34" s="8"/>
    </row>
    <row r="35" spans="2:19">
      <c r="B35" s="147" t="s">
        <v>47</v>
      </c>
      <c r="C35" s="147"/>
      <c r="D35" s="147"/>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F37" sqref="F37"/>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48" t="s">
        <v>2</v>
      </c>
      <c r="B3" s="148"/>
      <c r="C3" s="148"/>
      <c r="D3" s="148"/>
      <c r="E3" s="148"/>
    </row>
    <row r="5" spans="1:8" ht="18.75" customHeight="1">
      <c r="A5" s="150" t="s">
        <v>30</v>
      </c>
      <c r="B5" s="150"/>
      <c r="C5" s="150"/>
      <c r="D5" s="150"/>
      <c r="E5" s="150"/>
    </row>
    <row r="6" spans="1:8" ht="18.75" customHeight="1">
      <c r="A6" s="150" t="s">
        <v>48</v>
      </c>
      <c r="B6" s="150"/>
      <c r="C6" s="150"/>
      <c r="D6" s="150"/>
      <c r="E6" s="150"/>
    </row>
    <row r="7" spans="1:8" ht="18.75">
      <c r="A7" s="143" t="s">
        <v>1791</v>
      </c>
      <c r="B7" s="143"/>
      <c r="C7" s="143"/>
      <c r="D7" s="143"/>
      <c r="E7" s="143"/>
    </row>
    <row r="8" spans="1:8" ht="15.75">
      <c r="A8" s="152" t="s">
        <v>5</v>
      </c>
      <c r="B8" s="152"/>
      <c r="C8" s="152"/>
      <c r="D8" s="152"/>
      <c r="E8" s="152"/>
    </row>
    <row r="10" spans="1:8">
      <c r="G10" s="47"/>
    </row>
    <row r="11" spans="1:8" ht="15" customHeight="1">
      <c r="B11" s="151" t="s">
        <v>6</v>
      </c>
      <c r="C11" s="53" t="s">
        <v>7</v>
      </c>
      <c r="D11" s="153" t="s">
        <v>8</v>
      </c>
    </row>
    <row r="12" spans="1:8">
      <c r="B12" s="151"/>
      <c r="C12" s="59" t="s">
        <v>9</v>
      </c>
      <c r="D12" s="153"/>
    </row>
    <row r="13" spans="1:8">
      <c r="B13" s="26" t="s">
        <v>15</v>
      </c>
      <c r="C13" s="27">
        <f>C14+C17+C43+C45+C47+C49+C51+C53+C55</f>
        <v>1247578.095825</v>
      </c>
      <c r="D13" s="27">
        <f t="shared" ref="D13" si="0">D14+D17+D43+D45+D47+D49+D51+D53+D55</f>
        <v>413027.38065191003</v>
      </c>
      <c r="G13" s="12"/>
      <c r="H13" s="51"/>
    </row>
    <row r="14" spans="1:8">
      <c r="B14" s="32" t="s">
        <v>49</v>
      </c>
      <c r="C14" s="29">
        <f>SUM(C15:C16)</f>
        <v>7818.7198360000002</v>
      </c>
      <c r="D14" s="29">
        <f>SUM(D15:D16)</f>
        <v>3257.7998147399994</v>
      </c>
      <c r="G14" s="12"/>
    </row>
    <row r="15" spans="1:8">
      <c r="B15" s="33" t="s">
        <v>50</v>
      </c>
      <c r="C15" s="30">
        <v>2635.7791240000001</v>
      </c>
      <c r="D15" s="108">
        <v>1098.2412449999997</v>
      </c>
      <c r="E15" s="30"/>
      <c r="G15" s="12"/>
    </row>
    <row r="16" spans="1:8">
      <c r="B16" s="33" t="s">
        <v>51</v>
      </c>
      <c r="C16" s="30">
        <v>5182.9407119999996</v>
      </c>
      <c r="D16" s="108">
        <v>2159.5585697399997</v>
      </c>
      <c r="E16" s="30"/>
      <c r="G16" s="12"/>
    </row>
    <row r="17" spans="2:5">
      <c r="B17" s="32" t="s">
        <v>52</v>
      </c>
      <c r="C17" s="29">
        <f>SUM(C18:C42)</f>
        <v>1218108.897871</v>
      </c>
      <c r="D17" s="29">
        <f>SUM(D18:D42)</f>
        <v>400846.54782275</v>
      </c>
      <c r="E17" s="30"/>
    </row>
    <row r="18" spans="2:5">
      <c r="B18" s="33" t="s">
        <v>53</v>
      </c>
      <c r="C18" s="30">
        <v>119333.454295</v>
      </c>
      <c r="D18" s="108">
        <v>35167.842322710007</v>
      </c>
      <c r="E18" s="30"/>
    </row>
    <row r="19" spans="2:5">
      <c r="B19" s="33" t="s">
        <v>54</v>
      </c>
      <c r="C19" s="30">
        <v>59523.635937999999</v>
      </c>
      <c r="D19" s="108">
        <v>20174.146753860008</v>
      </c>
      <c r="E19" s="30"/>
    </row>
    <row r="20" spans="2:5">
      <c r="B20" s="33" t="s">
        <v>55</v>
      </c>
      <c r="C20" s="30">
        <v>49910.944089999997</v>
      </c>
      <c r="D20" s="108">
        <v>18166.803031890002</v>
      </c>
      <c r="E20" s="30"/>
    </row>
    <row r="21" spans="2:5">
      <c r="B21" s="33" t="s">
        <v>56</v>
      </c>
      <c r="C21" s="30">
        <v>11586.597707999999</v>
      </c>
      <c r="D21" s="108">
        <v>3578.0888189600005</v>
      </c>
      <c r="E21" s="30"/>
    </row>
    <row r="22" spans="2:5">
      <c r="B22" s="33" t="s">
        <v>57</v>
      </c>
      <c r="C22" s="30">
        <v>21701.812583999999</v>
      </c>
      <c r="D22" s="108">
        <v>6808.1887048500012</v>
      </c>
      <c r="E22" s="30"/>
    </row>
    <row r="23" spans="2:5">
      <c r="B23" s="33" t="s">
        <v>58</v>
      </c>
      <c r="C23" s="30">
        <v>275378.92664199998</v>
      </c>
      <c r="D23" s="108">
        <v>72599.169995889999</v>
      </c>
      <c r="E23" s="30"/>
    </row>
    <row r="24" spans="2:5">
      <c r="B24" s="33" t="s">
        <v>59</v>
      </c>
      <c r="C24" s="30">
        <v>137788.99256300001</v>
      </c>
      <c r="D24" s="108">
        <v>51199.818482810006</v>
      </c>
      <c r="E24" s="30"/>
    </row>
    <row r="25" spans="2:5">
      <c r="B25" s="34" t="s">
        <v>60</v>
      </c>
      <c r="C25" s="30">
        <v>3136.389584</v>
      </c>
      <c r="D25" s="108">
        <v>1048.4530827299998</v>
      </c>
      <c r="E25" s="30"/>
    </row>
    <row r="26" spans="2:5">
      <c r="B26" s="34" t="s">
        <v>61</v>
      </c>
      <c r="C26" s="30">
        <v>2512.106847</v>
      </c>
      <c r="D26" s="108">
        <v>795.77122752000002</v>
      </c>
      <c r="E26" s="30"/>
    </row>
    <row r="27" spans="2:5">
      <c r="B27" s="34" t="s">
        <v>62</v>
      </c>
      <c r="C27" s="30">
        <v>15106.778711000001</v>
      </c>
      <c r="D27" s="108">
        <v>6336.6187384899995</v>
      </c>
      <c r="E27" s="30"/>
    </row>
    <row r="28" spans="2:5">
      <c r="B28" s="34" t="s">
        <v>63</v>
      </c>
      <c r="C28" s="30">
        <v>49629.942223999999</v>
      </c>
      <c r="D28" s="108">
        <v>17641.145135219998</v>
      </c>
      <c r="E28" s="30"/>
    </row>
    <row r="29" spans="2:5">
      <c r="B29" s="34" t="s">
        <v>64</v>
      </c>
      <c r="C29" s="30">
        <v>27416.574285999999</v>
      </c>
      <c r="D29" s="108">
        <v>7028.759182419999</v>
      </c>
      <c r="E29" s="30"/>
    </row>
    <row r="30" spans="2:5">
      <c r="B30" s="34" t="s">
        <v>65</v>
      </c>
      <c r="C30" s="30">
        <v>10706.014966000001</v>
      </c>
      <c r="D30" s="108">
        <v>1174.78650068</v>
      </c>
      <c r="E30" s="50"/>
    </row>
    <row r="31" spans="2:5">
      <c r="B31" s="34" t="s">
        <v>66</v>
      </c>
      <c r="C31" s="30">
        <v>9019.7206750000005</v>
      </c>
      <c r="D31" s="108">
        <v>3690.25756073</v>
      </c>
      <c r="E31" s="30"/>
    </row>
    <row r="32" spans="2:5">
      <c r="B32" s="34" t="s">
        <v>67</v>
      </c>
      <c r="C32" s="30">
        <v>1227.625693</v>
      </c>
      <c r="D32" s="108">
        <v>370.42459372000008</v>
      </c>
      <c r="E32" s="30"/>
    </row>
    <row r="33" spans="2:5">
      <c r="B33" s="34" t="s">
        <v>68</v>
      </c>
      <c r="C33" s="30">
        <v>3260.9817779999998</v>
      </c>
      <c r="D33" s="108">
        <v>948.01943003000008</v>
      </c>
      <c r="E33" s="30"/>
    </row>
    <row r="34" spans="2:5">
      <c r="B34" s="34" t="s">
        <v>69</v>
      </c>
      <c r="C34" s="30">
        <v>685.97514699999999</v>
      </c>
      <c r="D34" s="108">
        <v>224.62757216000003</v>
      </c>
      <c r="E34" s="30"/>
    </row>
    <row r="35" spans="2:5">
      <c r="B35" s="34" t="s">
        <v>70</v>
      </c>
      <c r="C35" s="30">
        <v>13374.225582999999</v>
      </c>
      <c r="D35" s="108">
        <v>4566.0834201300004</v>
      </c>
      <c r="E35" s="30"/>
    </row>
    <row r="36" spans="2:5">
      <c r="B36" s="34" t="s">
        <v>71</v>
      </c>
      <c r="C36" s="30">
        <v>15653.944895000001</v>
      </c>
      <c r="D36" s="108">
        <v>5242.8295777800004</v>
      </c>
      <c r="E36" s="30"/>
    </row>
    <row r="37" spans="2:5">
      <c r="B37" s="34" t="s">
        <v>72</v>
      </c>
      <c r="C37" s="30">
        <v>3459.6100219999998</v>
      </c>
      <c r="D37" s="108">
        <v>886.20326438000006</v>
      </c>
      <c r="E37" s="30"/>
    </row>
    <row r="38" spans="2:5">
      <c r="B38" s="34" t="s">
        <v>73</v>
      </c>
      <c r="C38" s="108">
        <v>2080.7347260000001</v>
      </c>
      <c r="D38" s="108">
        <v>437.18478532000006</v>
      </c>
      <c r="E38" s="30"/>
    </row>
    <row r="39" spans="2:5">
      <c r="B39" s="34" t="s">
        <v>74</v>
      </c>
      <c r="C39" s="108">
        <v>3109.6559729999999</v>
      </c>
      <c r="D39" s="108">
        <v>753.84230945000002</v>
      </c>
      <c r="E39" s="30"/>
    </row>
    <row r="40" spans="2:5">
      <c r="B40" s="34" t="s">
        <v>75</v>
      </c>
      <c r="C40" s="108">
        <v>13401.009791</v>
      </c>
      <c r="D40" s="108">
        <v>6654.1796126099989</v>
      </c>
      <c r="E40" s="30"/>
    </row>
    <row r="41" spans="2:5">
      <c r="B41" s="34" t="s">
        <v>76</v>
      </c>
      <c r="C41" s="108">
        <v>253545.53659900001</v>
      </c>
      <c r="D41" s="108">
        <v>95824.73764164999</v>
      </c>
      <c r="E41" s="30"/>
    </row>
    <row r="42" spans="2:5">
      <c r="B42" s="34" t="s">
        <v>77</v>
      </c>
      <c r="C42" s="30">
        <v>115557.706551</v>
      </c>
      <c r="D42" s="108">
        <v>39528.566076759991</v>
      </c>
      <c r="E42" s="30"/>
    </row>
    <row r="43" spans="2:5">
      <c r="B43" s="32" t="s">
        <v>78</v>
      </c>
      <c r="C43" s="29">
        <f>C44</f>
        <v>8623.2868190000008</v>
      </c>
      <c r="D43" s="29">
        <f t="shared" ref="D43" si="1">D44</f>
        <v>3591.9141090499998</v>
      </c>
      <c r="E43" s="30"/>
    </row>
    <row r="44" spans="2:5">
      <c r="B44" s="33" t="s">
        <v>79</v>
      </c>
      <c r="C44" s="30">
        <v>8623.2868190000008</v>
      </c>
      <c r="D44" s="108">
        <v>3591.9141090499998</v>
      </c>
      <c r="E44" s="30"/>
    </row>
    <row r="45" spans="2:5">
      <c r="B45" s="32" t="s">
        <v>80</v>
      </c>
      <c r="C45" s="29">
        <f>C46</f>
        <v>8011.2919570000004</v>
      </c>
      <c r="D45" s="29">
        <f>D46</f>
        <v>3338.0382650000001</v>
      </c>
      <c r="E45" s="30"/>
    </row>
    <row r="46" spans="2:5">
      <c r="B46" s="33" t="s">
        <v>81</v>
      </c>
      <c r="C46" s="30">
        <v>8011.2919570000004</v>
      </c>
      <c r="D46" s="108">
        <v>3338.0382650000001</v>
      </c>
      <c r="E46" s="30"/>
    </row>
    <row r="47" spans="2:5">
      <c r="B47" s="32" t="s">
        <v>82</v>
      </c>
      <c r="C47" s="29">
        <f>C48</f>
        <v>1524.2480869999999</v>
      </c>
      <c r="D47" s="29">
        <f>D48</f>
        <v>635.0919189</v>
      </c>
      <c r="E47" s="30"/>
    </row>
    <row r="48" spans="2:5">
      <c r="B48" s="33" t="s">
        <v>83</v>
      </c>
      <c r="C48" s="30">
        <v>1524.2480869999999</v>
      </c>
      <c r="D48" s="108">
        <v>635.0919189</v>
      </c>
      <c r="E48" s="30"/>
    </row>
    <row r="49" spans="2:8">
      <c r="B49" s="32" t="s">
        <v>84</v>
      </c>
      <c r="C49" s="29">
        <f>C50</f>
        <v>1625.371875</v>
      </c>
      <c r="D49" s="29">
        <f>D50</f>
        <v>677.17740694000008</v>
      </c>
      <c r="E49" s="30"/>
    </row>
    <row r="50" spans="2:8">
      <c r="B50" s="33" t="s">
        <v>85</v>
      </c>
      <c r="C50" s="30">
        <v>1625.371875</v>
      </c>
      <c r="D50" s="108">
        <v>677.17740694000008</v>
      </c>
      <c r="E50" s="30"/>
    </row>
    <row r="51" spans="2:8">
      <c r="B51" s="32" t="s">
        <v>86</v>
      </c>
      <c r="C51" s="29">
        <f>C52</f>
        <v>267.728228</v>
      </c>
      <c r="D51" s="29">
        <f>D52</f>
        <v>87.669117709999995</v>
      </c>
      <c r="E51" s="30"/>
    </row>
    <row r="52" spans="2:8">
      <c r="B52" s="33" t="s">
        <v>87</v>
      </c>
      <c r="C52" s="30">
        <v>267.728228</v>
      </c>
      <c r="D52" s="108">
        <v>87.669117709999995</v>
      </c>
      <c r="E52" s="30"/>
    </row>
    <row r="53" spans="2:8">
      <c r="B53" s="32" t="s">
        <v>88</v>
      </c>
      <c r="C53" s="29">
        <f>C54</f>
        <v>951.88166899999999</v>
      </c>
      <c r="D53" s="29">
        <f t="shared" ref="D53" si="2">D54</f>
        <v>396.61731499000001</v>
      </c>
      <c r="E53" s="30"/>
    </row>
    <row r="54" spans="2:8">
      <c r="B54" s="33" t="s">
        <v>89</v>
      </c>
      <c r="C54" s="30">
        <v>951.88166899999999</v>
      </c>
      <c r="D54" s="108">
        <v>396.61731499000001</v>
      </c>
      <c r="E54" s="30"/>
    </row>
    <row r="55" spans="2:8">
      <c r="B55" s="32" t="s">
        <v>90</v>
      </c>
      <c r="C55" s="29">
        <f>C56</f>
        <v>646.66948300000001</v>
      </c>
      <c r="D55" s="29">
        <f>D56</f>
        <v>196.52488183000003</v>
      </c>
      <c r="E55" s="30"/>
    </row>
    <row r="56" spans="2:8">
      <c r="B56" s="33" t="s">
        <v>91</v>
      </c>
      <c r="C56" s="30">
        <v>646.66948300000001</v>
      </c>
      <c r="D56" s="108">
        <v>196.52488183000003</v>
      </c>
      <c r="E56" s="30"/>
    </row>
    <row r="57" spans="2:8">
      <c r="B57" s="26" t="s">
        <v>43</v>
      </c>
      <c r="C57" s="28">
        <f>C58</f>
        <v>155685.24232999998</v>
      </c>
      <c r="D57" s="28">
        <f>D58</f>
        <v>46866.176722130003</v>
      </c>
      <c r="E57" s="30"/>
    </row>
    <row r="58" spans="2:8">
      <c r="B58" s="32" t="s">
        <v>52</v>
      </c>
      <c r="C58" s="29">
        <f>SUM(C59:C62)</f>
        <v>155685.24232999998</v>
      </c>
      <c r="D58" s="29">
        <f>SUM(D59:D62)</f>
        <v>46866.176722130003</v>
      </c>
      <c r="E58" s="30"/>
    </row>
    <row r="59" spans="2:8">
      <c r="B59" s="33" t="s">
        <v>62</v>
      </c>
      <c r="C59" s="30">
        <v>3000</v>
      </c>
      <c r="D59" s="108">
        <v>2000</v>
      </c>
      <c r="E59" s="30"/>
    </row>
    <row r="60" spans="2:8">
      <c r="B60" s="33" t="s">
        <v>63</v>
      </c>
      <c r="C60" s="30">
        <v>500</v>
      </c>
      <c r="D60" s="108">
        <v>0</v>
      </c>
      <c r="E60" s="30"/>
      <c r="H60" s="50"/>
    </row>
    <row r="61" spans="2:8">
      <c r="B61" s="33" t="s">
        <v>76</v>
      </c>
      <c r="C61" s="30">
        <v>133143.17131899999</v>
      </c>
      <c r="D61" s="108">
        <v>44313.188125370005</v>
      </c>
      <c r="E61" s="30"/>
    </row>
    <row r="62" spans="2:8">
      <c r="B62" s="33" t="s">
        <v>77</v>
      </c>
      <c r="C62" s="30">
        <v>19042.071011</v>
      </c>
      <c r="D62" s="108">
        <v>552.98859675999995</v>
      </c>
      <c r="E62" s="30"/>
    </row>
    <row r="63" spans="2:8">
      <c r="B63" s="35" t="s">
        <v>92</v>
      </c>
      <c r="C63" s="31">
        <f>C13+C57</f>
        <v>1403263.338155</v>
      </c>
      <c r="D63" s="31">
        <f>(D13+D57)</f>
        <v>459893.55737404001</v>
      </c>
      <c r="E63" s="30"/>
    </row>
    <row r="64" spans="2:8">
      <c r="B64" s="15" t="s">
        <v>27</v>
      </c>
      <c r="C64" s="15"/>
      <c r="D64" s="16"/>
      <c r="E64" s="30"/>
    </row>
    <row r="65" spans="2:5" ht="34.15" customHeight="1">
      <c r="B65" s="147" t="s">
        <v>1792</v>
      </c>
      <c r="C65" s="147"/>
      <c r="D65" s="147"/>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zoomScale="90" zoomScaleNormal="90" workbookViewId="0">
      <selection activeCell="J67" sqref="J66:J67"/>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9" t="s">
        <v>0</v>
      </c>
      <c r="B1" s="139"/>
      <c r="C1" s="139"/>
      <c r="D1" s="139"/>
    </row>
    <row r="2" spans="1:6" ht="21" customHeight="1">
      <c r="A2" s="140" t="s">
        <v>1</v>
      </c>
      <c r="B2" s="140"/>
      <c r="C2" s="140"/>
      <c r="D2" s="140"/>
    </row>
    <row r="3" spans="1:6" ht="15" customHeight="1">
      <c r="A3" s="148" t="s">
        <v>2</v>
      </c>
      <c r="B3" s="148"/>
      <c r="C3" s="148"/>
      <c r="D3" s="148"/>
    </row>
    <row r="5" spans="1:6" ht="18.75" customHeight="1">
      <c r="A5" s="150" t="s">
        <v>30</v>
      </c>
      <c r="B5" s="150"/>
      <c r="C5" s="150"/>
      <c r="D5" s="150"/>
    </row>
    <row r="6" spans="1:6" ht="18.75" customHeight="1">
      <c r="A6" s="150" t="s">
        <v>93</v>
      </c>
      <c r="B6" s="150"/>
      <c r="C6" s="150"/>
      <c r="D6" s="150"/>
    </row>
    <row r="7" spans="1:6" ht="18.75">
      <c r="A7" s="143" t="s">
        <v>1791</v>
      </c>
      <c r="B7" s="143"/>
      <c r="C7" s="143"/>
      <c r="D7" s="143"/>
    </row>
    <row r="8" spans="1:6" ht="15.75">
      <c r="A8" s="152" t="s">
        <v>5</v>
      </c>
      <c r="B8" s="152"/>
      <c r="C8" s="152"/>
      <c r="D8" s="152"/>
    </row>
    <row r="11" spans="1:6" ht="15" customHeight="1">
      <c r="B11" s="151" t="s">
        <v>6</v>
      </c>
      <c r="C11" s="53" t="s">
        <v>7</v>
      </c>
      <c r="D11" s="153" t="s">
        <v>8</v>
      </c>
    </row>
    <row r="12" spans="1:6">
      <c r="B12" s="151"/>
      <c r="C12" s="59" t="s">
        <v>9</v>
      </c>
      <c r="D12" s="153"/>
    </row>
    <row r="13" spans="1:6">
      <c r="B13" s="23" t="s">
        <v>15</v>
      </c>
      <c r="C13" s="20">
        <f>C14+C37+C71+C96+C137</f>
        <v>1247578.095825</v>
      </c>
      <c r="D13" s="29">
        <f>D14+D37+D71+D96+D137</f>
        <v>413027.38065190997</v>
      </c>
    </row>
    <row r="14" spans="1:6" s="7" customFormat="1">
      <c r="B14" s="136" t="s">
        <v>94</v>
      </c>
      <c r="C14" s="110">
        <f>C15+C22+C25+C29</f>
        <v>197661.01551399997</v>
      </c>
      <c r="D14" s="110">
        <f>D15+D22+D25+D29</f>
        <v>67819.844443740003</v>
      </c>
      <c r="E14"/>
      <c r="F14"/>
    </row>
    <row r="15" spans="1:6" s="7" customFormat="1">
      <c r="B15" s="45" t="s">
        <v>95</v>
      </c>
      <c r="C15" s="109">
        <f>SUM(C16:C21)</f>
        <v>87046.015518999979</v>
      </c>
      <c r="D15" s="109">
        <f>SUM(D16:D21)</f>
        <v>29311.912979710003</v>
      </c>
      <c r="E15"/>
      <c r="F15"/>
    </row>
    <row r="16" spans="1:6" s="7" customFormat="1">
      <c r="B16" s="19" t="s">
        <v>96</v>
      </c>
      <c r="C16" s="108">
        <v>6812.2060220000003</v>
      </c>
      <c r="D16" s="108">
        <v>2916.0147126900006</v>
      </c>
      <c r="E16"/>
      <c r="F16"/>
    </row>
    <row r="17" spans="2:6" s="7" customFormat="1">
      <c r="B17" s="19" t="s">
        <v>97</v>
      </c>
      <c r="C17" s="108">
        <v>47551.226650999997</v>
      </c>
      <c r="D17" s="108">
        <v>12626.90843627</v>
      </c>
      <c r="E17"/>
      <c r="F17"/>
    </row>
    <row r="18" spans="2:6" s="7" customFormat="1">
      <c r="B18" s="19" t="s">
        <v>98</v>
      </c>
      <c r="C18" s="108">
        <v>23088.519886999999</v>
      </c>
      <c r="D18" s="108">
        <v>9846.0843381600007</v>
      </c>
      <c r="E18"/>
      <c r="F18"/>
    </row>
    <row r="19" spans="2:6" s="7" customFormat="1">
      <c r="B19" s="19" t="s">
        <v>99</v>
      </c>
      <c r="C19" s="108">
        <v>8958.1169059999993</v>
      </c>
      <c r="D19" s="108">
        <v>3732.7751026700007</v>
      </c>
      <c r="E19"/>
      <c r="F19"/>
    </row>
    <row r="20" spans="2:6" s="7" customFormat="1">
      <c r="B20" s="19" t="s">
        <v>100</v>
      </c>
      <c r="C20" s="108">
        <v>624.56965300000002</v>
      </c>
      <c r="D20" s="108">
        <v>190.13038992000003</v>
      </c>
      <c r="E20"/>
      <c r="F20"/>
    </row>
    <row r="21" spans="2:6" s="7" customFormat="1" ht="12" customHeight="1">
      <c r="B21" s="19" t="s">
        <v>101</v>
      </c>
      <c r="C21" s="108">
        <v>11.3764</v>
      </c>
      <c r="D21" s="108">
        <v>0</v>
      </c>
      <c r="E21"/>
      <c r="F21"/>
    </row>
    <row r="22" spans="2:6" s="7" customFormat="1">
      <c r="B22" s="45" t="s">
        <v>102</v>
      </c>
      <c r="C22" s="109">
        <f>SUM(C23:C24)</f>
        <v>11590.710885999999</v>
      </c>
      <c r="D22" s="109">
        <f>SUM(D23:D24)</f>
        <v>3585.4641353900006</v>
      </c>
      <c r="E22"/>
      <c r="F22"/>
    </row>
    <row r="23" spans="2:6" s="7" customFormat="1">
      <c r="B23" s="19" t="s">
        <v>103</v>
      </c>
      <c r="C23" s="108">
        <v>3716.6146869999998</v>
      </c>
      <c r="D23" s="108">
        <v>1040.2913258200001</v>
      </c>
      <c r="E23"/>
      <c r="F23"/>
    </row>
    <row r="24" spans="2:6" s="7" customFormat="1">
      <c r="B24" s="19" t="s">
        <v>104</v>
      </c>
      <c r="C24" s="108">
        <v>7874.0961989999996</v>
      </c>
      <c r="D24" s="108">
        <v>2545.1728095700005</v>
      </c>
      <c r="E24"/>
      <c r="F24"/>
    </row>
    <row r="25" spans="2:6" s="7" customFormat="1">
      <c r="B25" s="45" t="s">
        <v>105</v>
      </c>
      <c r="C25" s="109">
        <f>SUM(C26:C28)</f>
        <v>42631.638927</v>
      </c>
      <c r="D25" s="109">
        <f>SUM(D26:D28)</f>
        <v>15194.921788340007</v>
      </c>
      <c r="E25"/>
      <c r="F25"/>
    </row>
    <row r="26" spans="2:6" s="7" customFormat="1">
      <c r="B26" s="19" t="s">
        <v>106</v>
      </c>
      <c r="C26" s="108">
        <v>38920.161756000001</v>
      </c>
      <c r="D26" s="108">
        <v>14352.201204750007</v>
      </c>
      <c r="E26"/>
      <c r="F26"/>
    </row>
    <row r="27" spans="2:6" s="7" customFormat="1">
      <c r="B27" s="19" t="s">
        <v>107</v>
      </c>
      <c r="C27" s="108">
        <v>3641.2148619999998</v>
      </c>
      <c r="D27" s="108">
        <v>817.27076261000013</v>
      </c>
      <c r="E27"/>
      <c r="F27"/>
    </row>
    <row r="28" spans="2:6" s="7" customFormat="1">
      <c r="B28" s="19" t="s">
        <v>108</v>
      </c>
      <c r="C28" s="108">
        <v>70.262309000000002</v>
      </c>
      <c r="D28" s="108">
        <v>25.449820979999998</v>
      </c>
      <c r="E28"/>
      <c r="F28"/>
    </row>
    <row r="29" spans="2:6" s="7" customFormat="1">
      <c r="B29" s="45" t="s">
        <v>109</v>
      </c>
      <c r="C29" s="109">
        <f>SUM(C30:C36)</f>
        <v>56392.650181999998</v>
      </c>
      <c r="D29" s="109">
        <f>SUM(D30:D36)</f>
        <v>19727.545540300001</v>
      </c>
      <c r="E29"/>
      <c r="F29"/>
    </row>
    <row r="30" spans="2:6" s="7" customFormat="1">
      <c r="B30" s="19" t="s">
        <v>110</v>
      </c>
      <c r="C30" s="108">
        <v>28731.119006000001</v>
      </c>
      <c r="D30" s="108">
        <v>8424.5595052100016</v>
      </c>
      <c r="E30"/>
      <c r="F30"/>
    </row>
    <row r="31" spans="2:6" s="7" customFormat="1">
      <c r="B31" s="19" t="s">
        <v>111</v>
      </c>
      <c r="C31" s="108">
        <v>562.62126999999998</v>
      </c>
      <c r="D31" s="108">
        <v>300.39156675999993</v>
      </c>
      <c r="E31"/>
      <c r="F31"/>
    </row>
    <row r="32" spans="2:6" s="7" customFormat="1">
      <c r="B32" s="19" t="s">
        <v>112</v>
      </c>
      <c r="C32" s="108">
        <v>17673.625978</v>
      </c>
      <c r="D32" s="108">
        <v>7305.5994218699998</v>
      </c>
      <c r="E32"/>
      <c r="F32"/>
    </row>
    <row r="33" spans="2:8" s="7" customFormat="1">
      <c r="B33" s="19" t="s">
        <v>113</v>
      </c>
      <c r="C33" s="108">
        <v>1385.4499780000001</v>
      </c>
      <c r="D33" s="108">
        <v>575.86824289999993</v>
      </c>
      <c r="E33"/>
      <c r="F33"/>
    </row>
    <row r="34" spans="2:8" s="7" customFormat="1">
      <c r="B34" s="19" t="s">
        <v>114</v>
      </c>
      <c r="C34" s="108">
        <v>2563.6083480000002</v>
      </c>
      <c r="D34" s="108">
        <v>763.90816943999982</v>
      </c>
      <c r="E34"/>
      <c r="F34"/>
    </row>
    <row r="35" spans="2:8" s="7" customFormat="1">
      <c r="B35" s="19" t="s">
        <v>115</v>
      </c>
      <c r="C35" s="108">
        <v>69.018726999999998</v>
      </c>
      <c r="D35" s="108">
        <v>26.422999999999998</v>
      </c>
      <c r="E35"/>
      <c r="F35"/>
    </row>
    <row r="36" spans="2:8" s="7" customFormat="1">
      <c r="B36" s="19" t="s">
        <v>116</v>
      </c>
      <c r="C36" s="108">
        <v>5407.2068749999999</v>
      </c>
      <c r="D36" s="108">
        <v>2330.7956341200002</v>
      </c>
      <c r="E36"/>
      <c r="F36"/>
    </row>
    <row r="37" spans="2:8" s="7" customFormat="1">
      <c r="B37" s="136" t="s">
        <v>117</v>
      </c>
      <c r="C37" s="109">
        <f>C38+C42+C47+C49+C54+C57+C63+C65+C67</f>
        <v>209176.93458200002</v>
      </c>
      <c r="D37" s="109">
        <f>D38+D42+D47+D49+D54+D57+D63+D65+D67</f>
        <v>67108.001192830008</v>
      </c>
      <c r="E37"/>
      <c r="F37"/>
    </row>
    <row r="38" spans="2:8" s="7" customFormat="1">
      <c r="B38" s="45" t="s">
        <v>118</v>
      </c>
      <c r="C38" s="109">
        <f>SUM(C39:C41)</f>
        <v>29167.495803999998</v>
      </c>
      <c r="D38" s="109">
        <f>SUM(D39:D41)</f>
        <v>7539.75489913</v>
      </c>
      <c r="E38"/>
      <c r="F38"/>
    </row>
    <row r="39" spans="2:8" s="7" customFormat="1">
      <c r="B39" s="19" t="s">
        <v>119</v>
      </c>
      <c r="C39" s="108">
        <v>27454.524234</v>
      </c>
      <c r="D39" s="108">
        <v>7017.2484554399998</v>
      </c>
      <c r="E39"/>
      <c r="F39"/>
    </row>
    <row r="40" spans="2:8">
      <c r="B40" s="19" t="s">
        <v>120</v>
      </c>
      <c r="C40" s="108">
        <v>1462.0584799999999</v>
      </c>
      <c r="D40" s="108">
        <v>434.67849001999997</v>
      </c>
      <c r="G40" s="7"/>
      <c r="H40" s="7"/>
    </row>
    <row r="41" spans="2:8">
      <c r="B41" s="19" t="s">
        <v>121</v>
      </c>
      <c r="C41" s="108">
        <v>250.91309000000001</v>
      </c>
      <c r="D41" s="108">
        <v>87.827953669999985</v>
      </c>
      <c r="G41" s="7"/>
      <c r="H41" s="7"/>
    </row>
    <row r="42" spans="2:8">
      <c r="B42" s="45" t="s">
        <v>122</v>
      </c>
      <c r="C42" s="109">
        <f>SUM(C43:C46)</f>
        <v>15112.730110999997</v>
      </c>
      <c r="D42" s="109">
        <f>SUM(D43:D46)</f>
        <v>6802.3105819800012</v>
      </c>
      <c r="G42" s="7"/>
      <c r="H42" s="7"/>
    </row>
    <row r="43" spans="2:8">
      <c r="B43" s="19" t="s">
        <v>123</v>
      </c>
      <c r="C43" s="108">
        <v>10013.952660999999</v>
      </c>
      <c r="D43" s="108">
        <v>5456.5339025000012</v>
      </c>
      <c r="G43" s="7"/>
      <c r="H43" s="7"/>
    </row>
    <row r="44" spans="2:8">
      <c r="B44" s="19" t="s">
        <v>124</v>
      </c>
      <c r="C44" s="108">
        <v>185.31585100000001</v>
      </c>
      <c r="D44" s="108">
        <v>65.673873</v>
      </c>
      <c r="G44" s="7"/>
      <c r="H44" s="7"/>
    </row>
    <row r="45" spans="2:8">
      <c r="B45" s="19" t="s">
        <v>125</v>
      </c>
      <c r="C45" s="108">
        <v>679.31603399999995</v>
      </c>
      <c r="D45" s="108">
        <v>146.44928106999998</v>
      </c>
      <c r="G45" s="7"/>
      <c r="H45" s="7"/>
    </row>
    <row r="46" spans="2:8">
      <c r="B46" s="19" t="s">
        <v>126</v>
      </c>
      <c r="C46" s="108">
        <v>4234.1455649999998</v>
      </c>
      <c r="D46" s="108">
        <v>1133.6535254100002</v>
      </c>
      <c r="G46" s="7"/>
      <c r="H46" s="7"/>
    </row>
    <row r="47" spans="2:8">
      <c r="B47" s="45" t="s">
        <v>127</v>
      </c>
      <c r="C47" s="109">
        <f>C48</f>
        <v>6626.6632099999997</v>
      </c>
      <c r="D47" s="109">
        <f>D48</f>
        <v>2413.6486971999998</v>
      </c>
      <c r="G47" s="7"/>
      <c r="H47" s="7"/>
    </row>
    <row r="48" spans="2:8">
      <c r="B48" s="19" t="s">
        <v>128</v>
      </c>
      <c r="C48" s="108">
        <v>6626.6632099999997</v>
      </c>
      <c r="D48" s="108">
        <v>2413.6486971999998</v>
      </c>
      <c r="G48" s="7"/>
      <c r="H48" s="7"/>
    </row>
    <row r="49" spans="2:8">
      <c r="B49" s="45" t="s">
        <v>129</v>
      </c>
      <c r="C49" s="109">
        <f>SUM(C50:C53)</f>
        <v>76290.465115999992</v>
      </c>
      <c r="D49" s="109">
        <f>SUM(D50:D53)</f>
        <v>27298.70468526</v>
      </c>
      <c r="G49" s="7"/>
      <c r="H49" s="7"/>
    </row>
    <row r="50" spans="2:8">
      <c r="B50" s="19" t="s">
        <v>130</v>
      </c>
      <c r="C50" s="108">
        <v>210.33202199999999</v>
      </c>
      <c r="D50" s="108">
        <v>3.7212474799999997</v>
      </c>
      <c r="G50" s="7"/>
      <c r="H50" s="7"/>
    </row>
    <row r="51" spans="2:8">
      <c r="B51" s="19" t="s">
        <v>131</v>
      </c>
      <c r="C51" s="108">
        <v>73959.093450999993</v>
      </c>
      <c r="D51" s="108">
        <v>26775.738754310001</v>
      </c>
      <c r="G51" s="7"/>
      <c r="H51" s="7"/>
    </row>
    <row r="52" spans="2:8">
      <c r="B52" s="19" t="s">
        <v>132</v>
      </c>
      <c r="C52" s="108">
        <v>0.4</v>
      </c>
      <c r="D52" s="108">
        <v>0</v>
      </c>
      <c r="G52" s="7"/>
      <c r="H52" s="7"/>
    </row>
    <row r="53" spans="2:8">
      <c r="B53" s="19" t="s">
        <v>133</v>
      </c>
      <c r="C53" s="108">
        <v>2120.639643</v>
      </c>
      <c r="D53" s="108">
        <v>519.24468347000004</v>
      </c>
      <c r="G53" s="7"/>
      <c r="H53" s="7"/>
    </row>
    <row r="54" spans="2:8">
      <c r="B54" s="45" t="s">
        <v>134</v>
      </c>
      <c r="C54" s="109">
        <f>SUM(C55:C56)</f>
        <v>619.41767500000003</v>
      </c>
      <c r="D54" s="109">
        <f>SUM(D55:D56)</f>
        <v>213.90007459999995</v>
      </c>
      <c r="G54" s="7"/>
      <c r="H54" s="7"/>
    </row>
    <row r="55" spans="2:8">
      <c r="B55" s="19" t="s">
        <v>135</v>
      </c>
      <c r="C55" s="108">
        <v>619.41767500000003</v>
      </c>
      <c r="D55" s="108">
        <v>196.64851181999995</v>
      </c>
      <c r="G55" s="7"/>
      <c r="H55" s="7"/>
    </row>
    <row r="56" spans="2:8">
      <c r="B56" s="19" t="s">
        <v>1507</v>
      </c>
      <c r="C56" s="108">
        <v>0</v>
      </c>
      <c r="D56" s="108">
        <v>17.25156278</v>
      </c>
      <c r="G56" s="7"/>
      <c r="H56" s="7"/>
    </row>
    <row r="57" spans="2:8">
      <c r="B57" s="45" t="s">
        <v>136</v>
      </c>
      <c r="C57" s="109">
        <f>SUM(C58:C62)</f>
        <v>67607.726815999995</v>
      </c>
      <c r="D57" s="109">
        <f>SUM(D58:D62)</f>
        <v>20869.503737429997</v>
      </c>
      <c r="G57" s="7"/>
      <c r="H57" s="7"/>
    </row>
    <row r="58" spans="2:8">
      <c r="B58" s="19" t="s">
        <v>137</v>
      </c>
      <c r="C58" s="108">
        <v>30352.778077999999</v>
      </c>
      <c r="D58" s="108">
        <v>11686.07500124</v>
      </c>
      <c r="G58" s="7"/>
      <c r="H58" s="7"/>
    </row>
    <row r="59" spans="2:8">
      <c r="B59" s="19" t="s">
        <v>138</v>
      </c>
      <c r="C59" s="108">
        <v>91.084003999999993</v>
      </c>
      <c r="D59" s="108">
        <v>21.308452459999998</v>
      </c>
      <c r="G59" s="7"/>
      <c r="H59" s="7"/>
    </row>
    <row r="60" spans="2:8">
      <c r="B60" s="19" t="s">
        <v>139</v>
      </c>
      <c r="C60" s="108">
        <v>30418.352501000001</v>
      </c>
      <c r="D60" s="108">
        <v>6870.1769987199996</v>
      </c>
      <c r="G60" s="7"/>
      <c r="H60" s="7"/>
    </row>
    <row r="61" spans="2:8">
      <c r="B61" s="19" t="s">
        <v>140</v>
      </c>
      <c r="C61" s="108">
        <v>3786.7</v>
      </c>
      <c r="D61" s="108">
        <v>1444.1367746299998</v>
      </c>
      <c r="G61" s="7"/>
      <c r="H61" s="7"/>
    </row>
    <row r="62" spans="2:8">
      <c r="B62" s="19" t="s">
        <v>141</v>
      </c>
      <c r="C62" s="108">
        <v>2958.8122330000001</v>
      </c>
      <c r="D62" s="108">
        <v>847.80651037999996</v>
      </c>
      <c r="G62" s="7"/>
      <c r="H62" s="7"/>
    </row>
    <row r="63" spans="2:8">
      <c r="B63" s="45" t="s">
        <v>142</v>
      </c>
      <c r="C63" s="109">
        <f>C64</f>
        <v>2896.4838639999998</v>
      </c>
      <c r="D63" s="109">
        <f>D64</f>
        <v>744.34810805000006</v>
      </c>
      <c r="G63" s="7"/>
      <c r="H63" s="7"/>
    </row>
    <row r="64" spans="2:8">
      <c r="B64" s="19" t="s">
        <v>143</v>
      </c>
      <c r="C64" s="108">
        <v>2896.4838639999998</v>
      </c>
      <c r="D64" s="108">
        <v>744.34810805000006</v>
      </c>
      <c r="G64" s="7"/>
      <c r="H64" s="7"/>
    </row>
    <row r="65" spans="2:8">
      <c r="B65" s="45" t="s">
        <v>144</v>
      </c>
      <c r="C65" s="109">
        <f>C66</f>
        <v>149.70302000000001</v>
      </c>
      <c r="D65" s="109">
        <f>D66</f>
        <v>62.376258350000008</v>
      </c>
      <c r="G65" s="7"/>
      <c r="H65" s="7"/>
    </row>
    <row r="66" spans="2:8">
      <c r="B66" s="19" t="s">
        <v>145</v>
      </c>
      <c r="C66" s="108">
        <v>149.70302000000001</v>
      </c>
      <c r="D66" s="108">
        <v>62.376258350000008</v>
      </c>
      <c r="G66" s="7"/>
      <c r="H66" s="7"/>
    </row>
    <row r="67" spans="2:8">
      <c r="B67" s="45" t="s">
        <v>146</v>
      </c>
      <c r="C67" s="109">
        <f>SUM(C68:C70)</f>
        <v>10706.248966000001</v>
      </c>
      <c r="D67" s="109">
        <f>SUM(D68:D70)</f>
        <v>1163.4541508300001</v>
      </c>
      <c r="G67" s="7"/>
      <c r="H67" s="7"/>
    </row>
    <row r="68" spans="2:8">
      <c r="B68" s="19" t="s">
        <v>1319</v>
      </c>
      <c r="C68" s="109">
        <v>0</v>
      </c>
      <c r="D68" s="108">
        <v>20.717432170000002</v>
      </c>
      <c r="G68" s="7"/>
      <c r="H68" s="7"/>
    </row>
    <row r="69" spans="2:8">
      <c r="B69" s="19" t="s">
        <v>147</v>
      </c>
      <c r="C69" s="108">
        <v>0.23400000000000001</v>
      </c>
      <c r="D69" s="108">
        <v>0</v>
      </c>
      <c r="G69" s="7"/>
      <c r="H69" s="7"/>
    </row>
    <row r="70" spans="2:8">
      <c r="B70" s="19" t="s">
        <v>148</v>
      </c>
      <c r="C70" s="108">
        <v>10706.014966000001</v>
      </c>
      <c r="D70" s="108">
        <v>1142.7367186600002</v>
      </c>
      <c r="G70" s="7"/>
      <c r="H70" s="7"/>
    </row>
    <row r="71" spans="2:8">
      <c r="B71" s="136" t="s">
        <v>149</v>
      </c>
      <c r="C71" s="109">
        <f>C72+C76+C89</f>
        <v>8813.3572870000007</v>
      </c>
      <c r="D71" s="109">
        <f>D72+D76+D89</f>
        <v>2338.4978938899994</v>
      </c>
      <c r="G71" s="7"/>
      <c r="H71" s="7"/>
    </row>
    <row r="72" spans="2:8">
      <c r="B72" s="45" t="s">
        <v>150</v>
      </c>
      <c r="C72" s="109">
        <f>SUM(C73:C75)</f>
        <v>398.496194</v>
      </c>
      <c r="D72" s="109">
        <f>SUM(D73:D75)</f>
        <v>64.967579099999995</v>
      </c>
      <c r="G72" s="7"/>
      <c r="H72" s="7"/>
    </row>
    <row r="73" spans="2:8">
      <c r="B73" s="19" t="s">
        <v>151</v>
      </c>
      <c r="C73" s="108">
        <v>233.21052900000001</v>
      </c>
      <c r="D73" s="108">
        <v>56.129665859999989</v>
      </c>
      <c r="G73" s="7"/>
      <c r="H73" s="7"/>
    </row>
    <row r="74" spans="2:8">
      <c r="B74" s="19" t="s">
        <v>152</v>
      </c>
      <c r="C74" s="108">
        <v>73.982265999999996</v>
      </c>
      <c r="D74" s="108">
        <v>3.0000000000000001E-3</v>
      </c>
      <c r="G74" s="7"/>
      <c r="H74" s="7"/>
    </row>
    <row r="75" spans="2:8">
      <c r="B75" s="19" t="s">
        <v>153</v>
      </c>
      <c r="C75" s="108">
        <v>91.303398999999999</v>
      </c>
      <c r="D75" s="108">
        <v>8.8349132399999988</v>
      </c>
      <c r="G75" s="7"/>
      <c r="H75" s="7"/>
    </row>
    <row r="76" spans="2:8">
      <c r="B76" s="45" t="s">
        <v>154</v>
      </c>
      <c r="C76" s="109">
        <f>SUM(C77:C88)</f>
        <v>7783.9568980000004</v>
      </c>
      <c r="D76" s="109">
        <f>SUM(D77:D88)</f>
        <v>2103.7618789199996</v>
      </c>
      <c r="G76" s="7"/>
      <c r="H76" s="7"/>
    </row>
    <row r="77" spans="2:8">
      <c r="B77" s="19" t="s">
        <v>1293</v>
      </c>
      <c r="C77" s="109">
        <v>0</v>
      </c>
      <c r="D77" s="108">
        <v>14.6</v>
      </c>
      <c r="G77" s="7"/>
      <c r="H77" s="7"/>
    </row>
    <row r="78" spans="2:8">
      <c r="B78" s="19" t="s">
        <v>155</v>
      </c>
      <c r="C78" s="108">
        <v>1012.470342</v>
      </c>
      <c r="D78" s="108">
        <v>11.24459867</v>
      </c>
      <c r="G78" s="7"/>
      <c r="H78" s="7"/>
    </row>
    <row r="79" spans="2:8">
      <c r="B79" s="19" t="s">
        <v>156</v>
      </c>
      <c r="C79" s="108">
        <v>149.322587</v>
      </c>
      <c r="D79" s="108">
        <v>45.415641319999999</v>
      </c>
      <c r="G79" s="7"/>
      <c r="H79" s="7"/>
    </row>
    <row r="80" spans="2:8">
      <c r="B80" s="19" t="s">
        <v>157</v>
      </c>
      <c r="C80" s="108">
        <v>29.669868000000001</v>
      </c>
      <c r="D80" s="108">
        <v>6.4181593399999999</v>
      </c>
      <c r="G80" s="7"/>
      <c r="H80" s="7"/>
    </row>
    <row r="81" spans="2:8">
      <c r="B81" s="19" t="s">
        <v>158</v>
      </c>
      <c r="C81" s="108">
        <v>18.650001</v>
      </c>
      <c r="D81" s="108">
        <v>0.49293999999999999</v>
      </c>
      <c r="G81" s="7"/>
      <c r="H81" s="7"/>
    </row>
    <row r="82" spans="2:8">
      <c r="B82" s="19" t="s">
        <v>159</v>
      </c>
      <c r="C82" s="108">
        <v>245.42018200000001</v>
      </c>
      <c r="D82" s="108">
        <v>67.72492840999999</v>
      </c>
      <c r="G82" s="7"/>
      <c r="H82" s="7"/>
    </row>
    <row r="83" spans="2:8">
      <c r="B83" s="19" t="s">
        <v>160</v>
      </c>
      <c r="C83" s="108">
        <v>962.91654400000004</v>
      </c>
      <c r="D83" s="108">
        <v>676.52576632</v>
      </c>
      <c r="G83" s="7"/>
      <c r="H83" s="7"/>
    </row>
    <row r="84" spans="2:8">
      <c r="B84" s="19" t="s">
        <v>161</v>
      </c>
      <c r="C84" s="108">
        <v>7.2203889999999999</v>
      </c>
      <c r="D84" s="108">
        <v>0</v>
      </c>
      <c r="G84" s="7"/>
      <c r="H84" s="7"/>
    </row>
    <row r="85" spans="2:8">
      <c r="B85" s="19" t="s">
        <v>162</v>
      </c>
      <c r="C85" s="108">
        <v>191.213528</v>
      </c>
      <c r="D85" s="108">
        <v>46.736084579999996</v>
      </c>
      <c r="G85" s="7"/>
      <c r="H85" s="7"/>
    </row>
    <row r="86" spans="2:8">
      <c r="B86" s="19" t="s">
        <v>163</v>
      </c>
      <c r="C86" s="108">
        <v>20.417625999999998</v>
      </c>
      <c r="D86" s="108">
        <v>6.4164136399999947</v>
      </c>
      <c r="G86" s="7"/>
      <c r="H86" s="7"/>
    </row>
    <row r="87" spans="2:8">
      <c r="B87" s="19" t="s">
        <v>164</v>
      </c>
      <c r="C87" s="108">
        <v>9.1999999999999993</v>
      </c>
      <c r="D87" s="108">
        <v>3.1492422200000001</v>
      </c>
      <c r="G87" s="7"/>
      <c r="H87" s="7"/>
    </row>
    <row r="88" spans="2:8">
      <c r="B88" s="19" t="s">
        <v>165</v>
      </c>
      <c r="C88" s="108">
        <v>5137.4558310000002</v>
      </c>
      <c r="D88" s="108">
        <v>1225.0381044199999</v>
      </c>
      <c r="G88" s="7"/>
      <c r="H88" s="7"/>
    </row>
    <row r="89" spans="2:8">
      <c r="B89" s="45" t="s">
        <v>166</v>
      </c>
      <c r="C89" s="109">
        <f>SUM(C90:C95)</f>
        <v>630.90419500000007</v>
      </c>
      <c r="D89" s="109">
        <f>SUM(D90:D95)</f>
        <v>169.76843587000002</v>
      </c>
      <c r="G89" s="7"/>
      <c r="H89" s="7"/>
    </row>
    <row r="90" spans="2:8">
      <c r="B90" s="19" t="s">
        <v>167</v>
      </c>
      <c r="C90" s="108">
        <v>353.09912200000002</v>
      </c>
      <c r="D90" s="108">
        <v>83.149135170000008</v>
      </c>
      <c r="G90" s="7"/>
      <c r="H90" s="7"/>
    </row>
    <row r="91" spans="2:8">
      <c r="B91" s="19" t="s">
        <v>168</v>
      </c>
      <c r="C91" s="108">
        <v>4.5355160000000003</v>
      </c>
      <c r="D91" s="108">
        <v>1.2281694599999999</v>
      </c>
      <c r="G91" s="7"/>
      <c r="H91" s="7"/>
    </row>
    <row r="92" spans="2:8">
      <c r="B92" s="19" t="s">
        <v>169</v>
      </c>
      <c r="C92" s="108">
        <v>147.059247</v>
      </c>
      <c r="D92" s="108">
        <v>47.923871410000004</v>
      </c>
      <c r="G92" s="7"/>
      <c r="H92" s="7"/>
    </row>
    <row r="93" spans="2:8">
      <c r="B93" s="19" t="s">
        <v>170</v>
      </c>
      <c r="C93" s="108">
        <v>16</v>
      </c>
      <c r="D93" s="108">
        <v>1.10052365</v>
      </c>
      <c r="G93" s="7"/>
      <c r="H93" s="7"/>
    </row>
    <row r="94" spans="2:8">
      <c r="B94" s="19" t="s">
        <v>171</v>
      </c>
      <c r="C94" s="108">
        <v>6.5484390000000001</v>
      </c>
      <c r="D94" s="108">
        <v>2.1370460599999999</v>
      </c>
      <c r="G94" s="7"/>
      <c r="H94" s="7"/>
    </row>
    <row r="95" spans="2:8">
      <c r="B95" s="19" t="s">
        <v>172</v>
      </c>
      <c r="C95" s="108">
        <v>103.661871</v>
      </c>
      <c r="D95" s="108">
        <v>34.229690120000001</v>
      </c>
      <c r="G95" s="7"/>
      <c r="H95" s="7"/>
    </row>
    <row r="96" spans="2:8">
      <c r="B96" s="136" t="s">
        <v>173</v>
      </c>
      <c r="C96" s="109">
        <f>C97+C101+C107+C114+C126+C133</f>
        <v>578381.25184299995</v>
      </c>
      <c r="D96" s="109">
        <f>D97+D101+D107+D114+D126+D133</f>
        <v>179936.29947980001</v>
      </c>
      <c r="G96" s="7"/>
      <c r="H96" s="7"/>
    </row>
    <row r="97" spans="2:8">
      <c r="B97" s="45" t="s">
        <v>174</v>
      </c>
      <c r="C97" s="109">
        <f>SUM(C98:C100)</f>
        <v>31108.895165000002</v>
      </c>
      <c r="D97" s="109">
        <f>SUM(D98:D100)</f>
        <v>11345.992242890001</v>
      </c>
      <c r="G97" s="7"/>
      <c r="H97" s="7"/>
    </row>
    <row r="98" spans="2:8">
      <c r="B98" s="19" t="s">
        <v>175</v>
      </c>
      <c r="C98" s="108">
        <v>8174.842103</v>
      </c>
      <c r="D98" s="108">
        <v>3330.3940250400001</v>
      </c>
      <c r="G98" s="7"/>
      <c r="H98" s="7"/>
    </row>
    <row r="99" spans="2:8">
      <c r="B99" s="19" t="s">
        <v>176</v>
      </c>
      <c r="C99" s="108">
        <v>513.27221599999996</v>
      </c>
      <c r="D99" s="108">
        <v>143.80438731999999</v>
      </c>
      <c r="G99" s="7"/>
      <c r="H99" s="7"/>
    </row>
    <row r="100" spans="2:8">
      <c r="B100" s="19" t="s">
        <v>177</v>
      </c>
      <c r="C100" s="108">
        <v>22420.780846000001</v>
      </c>
      <c r="D100" s="108">
        <v>7871.7938305300004</v>
      </c>
      <c r="G100" s="7"/>
      <c r="H100" s="7"/>
    </row>
    <row r="101" spans="2:8">
      <c r="B101" s="45" t="s">
        <v>178</v>
      </c>
      <c r="C101" s="109">
        <f>SUM(C102:C106)</f>
        <v>122301.21576600001</v>
      </c>
      <c r="D101" s="109">
        <f t="shared" ref="D101" si="0">SUM(D102:D106)</f>
        <v>46532.205146699984</v>
      </c>
      <c r="G101" s="7"/>
      <c r="H101" s="7"/>
    </row>
    <row r="102" spans="2:8">
      <c r="B102" s="19" t="s">
        <v>179</v>
      </c>
      <c r="C102" s="108">
        <v>11612.10059</v>
      </c>
      <c r="D102" s="108">
        <v>4476.8698452200006</v>
      </c>
      <c r="G102" s="7"/>
      <c r="H102" s="7"/>
    </row>
    <row r="103" spans="2:8">
      <c r="B103" s="19" t="s">
        <v>180</v>
      </c>
      <c r="C103" s="108">
        <v>8381.2366910000001</v>
      </c>
      <c r="D103" s="108">
        <v>2618.7207637399997</v>
      </c>
      <c r="G103" s="7"/>
      <c r="H103" s="7"/>
    </row>
    <row r="104" spans="2:8">
      <c r="B104" s="19" t="s">
        <v>181</v>
      </c>
      <c r="C104" s="108">
        <v>30.27</v>
      </c>
      <c r="D104" s="108">
        <v>5.7439590399999991</v>
      </c>
      <c r="G104" s="7"/>
      <c r="H104" s="7"/>
    </row>
    <row r="105" spans="2:8">
      <c r="B105" s="19" t="s">
        <v>182</v>
      </c>
      <c r="C105" s="108">
        <v>9.5212970000000006</v>
      </c>
      <c r="D105" s="108">
        <v>3.1231780100000002</v>
      </c>
      <c r="G105" s="7"/>
      <c r="H105" s="7"/>
    </row>
    <row r="106" spans="2:8">
      <c r="B106" s="19" t="s">
        <v>183</v>
      </c>
      <c r="C106" s="108">
        <v>102268.087188</v>
      </c>
      <c r="D106" s="108">
        <v>39427.747400689987</v>
      </c>
      <c r="G106" s="7"/>
      <c r="H106" s="7"/>
    </row>
    <row r="107" spans="2:8">
      <c r="B107" s="45" t="s">
        <v>184</v>
      </c>
      <c r="C107" s="137">
        <f>SUM(C108:C113)</f>
        <v>7710.6201000000001</v>
      </c>
      <c r="D107" s="109">
        <f>SUM(D108:D113)</f>
        <v>2889.08769059</v>
      </c>
      <c r="G107" s="7"/>
      <c r="H107" s="7"/>
    </row>
    <row r="108" spans="2:8">
      <c r="B108" s="19" t="s">
        <v>185</v>
      </c>
      <c r="C108" s="108">
        <v>1104.844386</v>
      </c>
      <c r="D108" s="108">
        <v>374.95365292000002</v>
      </c>
      <c r="G108" s="7"/>
      <c r="H108" s="7"/>
    </row>
    <row r="109" spans="2:8">
      <c r="B109" s="19" t="s">
        <v>186</v>
      </c>
      <c r="C109" s="108">
        <v>848.06509200000005</v>
      </c>
      <c r="D109" s="108">
        <v>288.17549915000001</v>
      </c>
      <c r="G109" s="7"/>
      <c r="H109" s="7"/>
    </row>
    <row r="110" spans="2:8">
      <c r="B110" s="19" t="s">
        <v>187</v>
      </c>
      <c r="C110" s="108">
        <v>3658.717028</v>
      </c>
      <c r="D110" s="108">
        <v>1162.2518970399999</v>
      </c>
      <c r="G110" s="7"/>
      <c r="H110" s="7"/>
    </row>
    <row r="111" spans="2:8">
      <c r="B111" s="19" t="s">
        <v>1295</v>
      </c>
      <c r="C111" s="108">
        <v>0</v>
      </c>
      <c r="D111" s="108">
        <v>0.81929439999999998</v>
      </c>
      <c r="G111" s="7"/>
      <c r="H111" s="7"/>
    </row>
    <row r="112" spans="2:8">
      <c r="B112" s="19" t="s">
        <v>188</v>
      </c>
      <c r="C112" s="108">
        <v>172.32664199999999</v>
      </c>
      <c r="D112" s="108">
        <v>415.92571452999999</v>
      </c>
      <c r="G112" s="7"/>
      <c r="H112" s="7"/>
    </row>
    <row r="113" spans="2:8">
      <c r="B113" s="19" t="s">
        <v>189</v>
      </c>
      <c r="C113" s="108">
        <v>1926.666952</v>
      </c>
      <c r="D113" s="108">
        <v>646.96163254999999</v>
      </c>
      <c r="G113" s="7"/>
      <c r="H113" s="7"/>
    </row>
    <row r="114" spans="2:8">
      <c r="B114" s="45" t="s">
        <v>190</v>
      </c>
      <c r="C114" s="109">
        <f>SUM(C115:C125)</f>
        <v>276271.24826000002</v>
      </c>
      <c r="D114" s="109">
        <f>SUM(D115:D125)</f>
        <v>72705.725922330021</v>
      </c>
      <c r="G114" s="7"/>
      <c r="H114" s="7"/>
    </row>
    <row r="115" spans="2:8">
      <c r="B115" s="19" t="s">
        <v>191</v>
      </c>
      <c r="C115" s="108">
        <v>13283.115024000001</v>
      </c>
      <c r="D115" s="108">
        <v>4447.3797571799996</v>
      </c>
      <c r="G115" s="7"/>
      <c r="H115" s="7"/>
    </row>
    <row r="116" spans="2:8">
      <c r="B116" s="19" t="s">
        <v>1508</v>
      </c>
      <c r="C116" s="108">
        <v>97001.537563000005</v>
      </c>
      <c r="D116" s="108">
        <v>30301.643987809999</v>
      </c>
      <c r="G116" s="7"/>
    </row>
    <row r="117" spans="2:8">
      <c r="B117" s="19" t="s">
        <v>1509</v>
      </c>
      <c r="C117" s="108">
        <v>30475.69771</v>
      </c>
      <c r="D117" s="108">
        <v>8973.5572992399993</v>
      </c>
      <c r="G117" s="7"/>
    </row>
    <row r="118" spans="2:8">
      <c r="B118" s="19" t="s">
        <v>192</v>
      </c>
      <c r="C118" s="108">
        <v>19911.947542000002</v>
      </c>
      <c r="D118" s="108">
        <v>6461.8473438100018</v>
      </c>
      <c r="G118" s="7"/>
      <c r="H118" s="7"/>
    </row>
    <row r="119" spans="2:8">
      <c r="B119" s="19" t="s">
        <v>193</v>
      </c>
      <c r="C119" s="108">
        <v>6493.6226500000002</v>
      </c>
      <c r="D119" s="108">
        <v>1053.14399867</v>
      </c>
      <c r="G119" s="7"/>
      <c r="H119" s="7"/>
    </row>
    <row r="120" spans="2:8">
      <c r="B120" s="19" t="s">
        <v>194</v>
      </c>
      <c r="C120" s="108">
        <v>10911.714693</v>
      </c>
      <c r="D120" s="108">
        <v>2971.9137425999993</v>
      </c>
      <c r="G120" s="7"/>
      <c r="H120" s="7"/>
    </row>
    <row r="121" spans="2:8">
      <c r="B121" s="19" t="s">
        <v>195</v>
      </c>
      <c r="C121" s="108">
        <v>1508.055705</v>
      </c>
      <c r="D121" s="108">
        <v>398.76627051000003</v>
      </c>
      <c r="G121" s="7"/>
      <c r="H121" s="7"/>
    </row>
    <row r="122" spans="2:8">
      <c r="B122" s="19" t="s">
        <v>196</v>
      </c>
      <c r="C122" s="108">
        <v>458.28771</v>
      </c>
      <c r="D122" s="108">
        <v>190.89125875000005</v>
      </c>
      <c r="G122" s="7"/>
      <c r="H122" s="7"/>
    </row>
    <row r="123" spans="2:8">
      <c r="B123" s="19" t="s">
        <v>197</v>
      </c>
      <c r="C123" s="108">
        <v>194.60509500000001</v>
      </c>
      <c r="D123" s="108">
        <v>55.0201238</v>
      </c>
      <c r="G123" s="7"/>
      <c r="H123" s="7"/>
    </row>
    <row r="124" spans="2:8">
      <c r="B124" s="19" t="s">
        <v>198</v>
      </c>
      <c r="C124" s="108">
        <v>797.59498499999995</v>
      </c>
      <c r="D124" s="108">
        <v>194.39802149000002</v>
      </c>
      <c r="G124" s="7"/>
      <c r="H124" s="7"/>
    </row>
    <row r="125" spans="2:8">
      <c r="B125" s="19" t="s">
        <v>199</v>
      </c>
      <c r="C125" s="108">
        <v>95235.069583000004</v>
      </c>
      <c r="D125" s="108">
        <v>17657.164118470009</v>
      </c>
      <c r="G125" s="7"/>
      <c r="H125" s="7"/>
    </row>
    <row r="126" spans="2:8">
      <c r="B126" s="45" t="s">
        <v>200</v>
      </c>
      <c r="C126" s="109">
        <f>SUM(C127:C132)</f>
        <v>140266.235422</v>
      </c>
      <c r="D126" s="109">
        <f>SUM(D127:D132)</f>
        <v>46270.68310448002</v>
      </c>
      <c r="G126" s="7"/>
      <c r="H126" s="7"/>
    </row>
    <row r="127" spans="2:8" ht="15.75" customHeight="1">
      <c r="B127" s="19" t="s">
        <v>201</v>
      </c>
      <c r="C127" s="108">
        <v>66501.454912000001</v>
      </c>
      <c r="D127" s="108">
        <v>21343.229963170004</v>
      </c>
      <c r="G127" s="7"/>
      <c r="H127" s="7"/>
    </row>
    <row r="128" spans="2:8">
      <c r="B128" s="19" t="s">
        <v>202</v>
      </c>
      <c r="C128" s="108">
        <v>1594</v>
      </c>
      <c r="D128" s="108">
        <v>97.178816710000007</v>
      </c>
      <c r="G128" s="7"/>
      <c r="H128" s="7"/>
    </row>
    <row r="129" spans="2:8">
      <c r="B129" s="19" t="s">
        <v>203</v>
      </c>
      <c r="C129" s="108">
        <v>2570.3693330000001</v>
      </c>
      <c r="D129" s="108">
        <v>796.48452163000002</v>
      </c>
      <c r="G129" s="7"/>
      <c r="H129" s="7"/>
    </row>
    <row r="130" spans="2:8">
      <c r="B130" s="19" t="s">
        <v>204</v>
      </c>
      <c r="C130" s="108">
        <v>1883.9212010000001</v>
      </c>
      <c r="D130" s="108">
        <v>273.44704890000003</v>
      </c>
      <c r="G130" s="7"/>
      <c r="H130" s="7"/>
    </row>
    <row r="131" spans="2:8">
      <c r="B131" s="19" t="s">
        <v>205</v>
      </c>
      <c r="C131" s="108">
        <v>66977.647068000006</v>
      </c>
      <c r="D131" s="108">
        <v>23169.579775720013</v>
      </c>
      <c r="G131" s="7"/>
      <c r="H131" s="7"/>
    </row>
    <row r="132" spans="2:8">
      <c r="B132" s="19" t="s">
        <v>206</v>
      </c>
      <c r="C132" s="108">
        <v>738.84290799999997</v>
      </c>
      <c r="D132" s="108">
        <v>590.76297835000003</v>
      </c>
      <c r="G132" s="7"/>
      <c r="H132" s="7"/>
    </row>
    <row r="133" spans="2:8">
      <c r="B133" s="45" t="s">
        <v>207</v>
      </c>
      <c r="C133" s="109">
        <f>SUM(C134:C136)</f>
        <v>723.03712999999993</v>
      </c>
      <c r="D133" s="109">
        <f>SUM(D134:D136)</f>
        <v>192.60537281000001</v>
      </c>
      <c r="G133" s="7"/>
      <c r="H133" s="7"/>
    </row>
    <row r="134" spans="2:8">
      <c r="B134" s="19" t="s">
        <v>208</v>
      </c>
      <c r="C134" s="108">
        <v>143.67743100000001</v>
      </c>
      <c r="D134" s="108">
        <v>45.068218609999995</v>
      </c>
      <c r="G134" s="7"/>
      <c r="H134" s="7"/>
    </row>
    <row r="135" spans="2:8">
      <c r="B135" s="19" t="s">
        <v>209</v>
      </c>
      <c r="C135" s="108">
        <v>182.69666599999999</v>
      </c>
      <c r="D135" s="108">
        <v>11.366947799999998</v>
      </c>
      <c r="G135" s="7"/>
      <c r="H135" s="7"/>
    </row>
    <row r="136" spans="2:8">
      <c r="B136" s="19" t="s">
        <v>210</v>
      </c>
      <c r="C136" s="108">
        <v>396.66303299999998</v>
      </c>
      <c r="D136" s="108">
        <v>136.17020640000001</v>
      </c>
      <c r="G136" s="7"/>
      <c r="H136" s="7"/>
    </row>
    <row r="137" spans="2:8" ht="15" customHeight="1">
      <c r="B137" s="136" t="s">
        <v>211</v>
      </c>
      <c r="C137" s="109">
        <f>C138</f>
        <v>253545.53659900001</v>
      </c>
      <c r="D137" s="109">
        <f>D138</f>
        <v>95824.73764164999</v>
      </c>
      <c r="G137" s="7"/>
      <c r="H137" s="7"/>
    </row>
    <row r="138" spans="2:8">
      <c r="B138" s="45" t="s">
        <v>212</v>
      </c>
      <c r="C138" s="109">
        <f>C139</f>
        <v>253545.53659900001</v>
      </c>
      <c r="D138" s="109">
        <f>(D139)</f>
        <v>95824.73764164999</v>
      </c>
      <c r="G138" s="7"/>
      <c r="H138" s="7"/>
    </row>
    <row r="139" spans="2:8">
      <c r="B139" s="19" t="s">
        <v>213</v>
      </c>
      <c r="C139" s="30">
        <v>253545.53659900001</v>
      </c>
      <c r="D139" s="108">
        <v>95824.73764164999</v>
      </c>
      <c r="G139" s="7"/>
    </row>
    <row r="140" spans="2:8">
      <c r="B140" s="23" t="s">
        <v>43</v>
      </c>
      <c r="C140" s="20">
        <f t="shared" ref="C140:D142" si="1">C141</f>
        <v>155685.24233000001</v>
      </c>
      <c r="D140" s="29">
        <f t="shared" si="1"/>
        <v>46866.176722129996</v>
      </c>
      <c r="G140" s="7"/>
    </row>
    <row r="141" spans="2:8">
      <c r="B141" s="46" t="s">
        <v>214</v>
      </c>
      <c r="C141" s="36">
        <f t="shared" si="1"/>
        <v>155685.24233000001</v>
      </c>
      <c r="D141" s="38">
        <f t="shared" si="1"/>
        <v>46866.176722129996</v>
      </c>
    </row>
    <row r="142" spans="2:8">
      <c r="B142" s="45" t="s">
        <v>215</v>
      </c>
      <c r="C142" s="36">
        <f>C143</f>
        <v>155685.24233000001</v>
      </c>
      <c r="D142" s="38">
        <f t="shared" si="1"/>
        <v>46866.176722129996</v>
      </c>
    </row>
    <row r="143" spans="2:8">
      <c r="B143" s="19" t="s">
        <v>216</v>
      </c>
      <c r="C143" s="37">
        <v>155685.24233000001</v>
      </c>
      <c r="D143" s="30">
        <v>46866.176722129996</v>
      </c>
    </row>
    <row r="144" spans="2:8">
      <c r="B144" s="35" t="s">
        <v>46</v>
      </c>
      <c r="C144" s="31">
        <f>C13+C140</f>
        <v>1403263.338155</v>
      </c>
      <c r="D144" s="31">
        <f>D13+D140</f>
        <v>459893.55737403996</v>
      </c>
    </row>
    <row r="145" spans="2:4">
      <c r="B145" s="15" t="s">
        <v>27</v>
      </c>
      <c r="C145" s="16"/>
      <c r="D145" s="16"/>
    </row>
    <row r="146" spans="2:4" ht="37.15" customHeight="1">
      <c r="B146" s="147" t="s">
        <v>1792</v>
      </c>
      <c r="C146" s="147"/>
      <c r="D146" s="147"/>
    </row>
    <row r="147" spans="2:4" ht="12.75" customHeight="1">
      <c r="B147" s="15" t="s">
        <v>47</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E85" sqref="E85"/>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9" t="s">
        <v>0</v>
      </c>
      <c r="B1" s="139"/>
      <c r="C1" s="139"/>
      <c r="D1" s="139"/>
      <c r="E1" s="139"/>
    </row>
    <row r="2" spans="1:8" ht="21" customHeight="1">
      <c r="A2" s="140" t="s">
        <v>1</v>
      </c>
      <c r="B2" s="140"/>
      <c r="C2" s="140"/>
      <c r="D2" s="140"/>
      <c r="E2" s="140"/>
    </row>
    <row r="3" spans="1:8" ht="15" customHeight="1">
      <c r="A3" s="148" t="s">
        <v>2</v>
      </c>
      <c r="B3" s="148"/>
      <c r="C3" s="148"/>
      <c r="D3" s="148"/>
      <c r="E3" s="148"/>
    </row>
    <row r="5" spans="1:8" ht="18.75" customHeight="1">
      <c r="A5" s="150" t="s">
        <v>30</v>
      </c>
      <c r="B5" s="150"/>
      <c r="C5" s="150"/>
      <c r="D5" s="150"/>
      <c r="E5" s="150"/>
      <c r="F5" s="150"/>
    </row>
    <row r="6" spans="1:8" ht="18.75">
      <c r="A6" s="149" t="s">
        <v>217</v>
      </c>
      <c r="B6" s="149"/>
      <c r="C6" s="149"/>
      <c r="D6" s="149"/>
      <c r="E6" s="149"/>
    </row>
    <row r="7" spans="1:8" ht="18.75">
      <c r="A7" s="143" t="s">
        <v>1791</v>
      </c>
      <c r="B7" s="143"/>
      <c r="C7" s="143"/>
      <c r="D7" s="143"/>
      <c r="E7" s="143"/>
      <c r="G7" s="12"/>
    </row>
    <row r="8" spans="1:8" ht="15.75">
      <c r="A8" s="152" t="s">
        <v>5</v>
      </c>
      <c r="B8" s="152"/>
      <c r="C8" s="152"/>
      <c r="D8" s="152"/>
      <c r="E8" s="152"/>
    </row>
    <row r="11" spans="1:8" ht="15" customHeight="1">
      <c r="B11" s="151" t="s">
        <v>6</v>
      </c>
      <c r="C11" s="53" t="s">
        <v>7</v>
      </c>
      <c r="D11" s="153" t="s">
        <v>8</v>
      </c>
      <c r="H11" s="12"/>
    </row>
    <row r="12" spans="1:8" ht="15.75" customHeight="1">
      <c r="B12" s="151"/>
      <c r="C12" s="57" t="s">
        <v>9</v>
      </c>
      <c r="D12" s="153"/>
    </row>
    <row r="13" spans="1:8">
      <c r="B13" s="23" t="s">
        <v>15</v>
      </c>
      <c r="C13" s="20">
        <f>C14+C20+C30+C40+C49+C56+C66+C71</f>
        <v>1247578.0958249997</v>
      </c>
      <c r="D13" s="20">
        <f>D14+D20+D30+D40+D49+D56+D66+D71</f>
        <v>413027.38065191009</v>
      </c>
      <c r="F13" s="47"/>
    </row>
    <row r="14" spans="1:8">
      <c r="B14" s="39" t="s">
        <v>218</v>
      </c>
      <c r="C14" s="110">
        <f>SUM(C15:C19)</f>
        <v>299086.12287900003</v>
      </c>
      <c r="D14" s="110">
        <f>SUM(D15:D19)</f>
        <v>96587.51434816001</v>
      </c>
      <c r="E14" s="115"/>
      <c r="F14" s="47"/>
    </row>
    <row r="15" spans="1:8">
      <c r="B15" s="40" t="s">
        <v>219</v>
      </c>
      <c r="C15" s="127">
        <v>247957.98325600001</v>
      </c>
      <c r="D15" s="127">
        <v>79670.097783429999</v>
      </c>
      <c r="E15" s="115"/>
      <c r="F15" s="47"/>
    </row>
    <row r="16" spans="1:8">
      <c r="B16" s="40" t="s">
        <v>220</v>
      </c>
      <c r="C16" s="127">
        <v>18105.741236999998</v>
      </c>
      <c r="D16" s="127">
        <v>5523.2271970199981</v>
      </c>
      <c r="E16" s="115"/>
      <c r="F16" s="47"/>
    </row>
    <row r="17" spans="2:6">
      <c r="B17" s="40" t="s">
        <v>221</v>
      </c>
      <c r="C17" s="127">
        <v>1005.352533</v>
      </c>
      <c r="D17" s="108">
        <v>343.37420847999994</v>
      </c>
      <c r="E17" s="115"/>
      <c r="F17" s="47"/>
    </row>
    <row r="18" spans="2:6">
      <c r="B18" s="40" t="s">
        <v>222</v>
      </c>
      <c r="C18" s="127">
        <v>1109.5386140000001</v>
      </c>
      <c r="D18" s="108">
        <v>287.54127106000004</v>
      </c>
      <c r="E18" s="115"/>
      <c r="F18" s="47"/>
    </row>
    <row r="19" spans="2:6">
      <c r="B19" s="40" t="s">
        <v>223</v>
      </c>
      <c r="C19" s="127">
        <v>30907.507238999999</v>
      </c>
      <c r="D19" s="127">
        <v>10763.273888169999</v>
      </c>
      <c r="E19" s="115"/>
      <c r="F19" s="47"/>
    </row>
    <row r="20" spans="2:6">
      <c r="B20" s="39" t="s">
        <v>224</v>
      </c>
      <c r="C20" s="110">
        <f>SUM(C21:C29)</f>
        <v>89609.358424000005</v>
      </c>
      <c r="D20" s="110">
        <f t="shared" ref="D20" si="0">SUM(D21:D29)</f>
        <v>22095.987048940002</v>
      </c>
      <c r="E20" s="115"/>
      <c r="F20" s="47"/>
    </row>
    <row r="21" spans="2:6">
      <c r="B21" s="40" t="s">
        <v>225</v>
      </c>
      <c r="C21" s="127">
        <v>7211.8613160000004</v>
      </c>
      <c r="D21" s="127">
        <v>2912.4422476999994</v>
      </c>
      <c r="E21" s="115"/>
      <c r="F21" s="47"/>
    </row>
    <row r="22" spans="2:6">
      <c r="B22" s="40" t="s">
        <v>226</v>
      </c>
      <c r="C22" s="127">
        <v>7903.0087000000003</v>
      </c>
      <c r="D22" s="108">
        <v>860.70741676000011</v>
      </c>
      <c r="E22" s="115"/>
      <c r="F22" s="47"/>
    </row>
    <row r="23" spans="2:6">
      <c r="B23" s="40" t="s">
        <v>227</v>
      </c>
      <c r="C23" s="127">
        <v>3800.925639</v>
      </c>
      <c r="D23" s="108">
        <v>996.3500621500001</v>
      </c>
      <c r="E23" s="115"/>
      <c r="F23" s="47"/>
    </row>
    <row r="24" spans="2:6">
      <c r="B24" s="40" t="s">
        <v>228</v>
      </c>
      <c r="C24" s="127">
        <v>1216.134726</v>
      </c>
      <c r="D24" s="108">
        <v>175.09613156</v>
      </c>
      <c r="E24" s="115"/>
      <c r="F24" s="47"/>
    </row>
    <row r="25" spans="2:6">
      <c r="B25" s="40" t="s">
        <v>229</v>
      </c>
      <c r="C25" s="127">
        <v>9004.3398159999997</v>
      </c>
      <c r="D25" s="108">
        <v>1888.1678434599999</v>
      </c>
      <c r="E25" s="115"/>
      <c r="F25" s="47"/>
    </row>
    <row r="26" spans="2:6">
      <c r="B26" s="40" t="s">
        <v>230</v>
      </c>
      <c r="C26" s="127">
        <v>5701.364399</v>
      </c>
      <c r="D26" s="108">
        <v>2320.7678327499998</v>
      </c>
      <c r="E26" s="115"/>
      <c r="F26" s="47"/>
    </row>
    <row r="27" spans="2:6">
      <c r="B27" s="40" t="s">
        <v>231</v>
      </c>
      <c r="C27" s="127">
        <v>3827.8078099999998</v>
      </c>
      <c r="D27" s="108">
        <v>797.78697212000009</v>
      </c>
      <c r="E27" s="115"/>
      <c r="F27" s="47"/>
    </row>
    <row r="28" spans="2:6">
      <c r="B28" s="40" t="s">
        <v>232</v>
      </c>
      <c r="C28" s="127">
        <v>16955.750468999999</v>
      </c>
      <c r="D28" s="108">
        <v>2965.4533994299995</v>
      </c>
      <c r="E28" s="115"/>
      <c r="F28" s="47"/>
    </row>
    <row r="29" spans="2:6">
      <c r="B29" s="40" t="s">
        <v>233</v>
      </c>
      <c r="C29" s="127">
        <v>33988.165548999998</v>
      </c>
      <c r="D29" s="127">
        <v>9179.2151430100021</v>
      </c>
      <c r="E29" s="115"/>
      <c r="F29" s="47"/>
    </row>
    <row r="30" spans="2:6">
      <c r="B30" s="39" t="s">
        <v>234</v>
      </c>
      <c r="C30" s="110">
        <f>SUM(C31:C39)</f>
        <v>64348.477636999996</v>
      </c>
      <c r="D30" s="110">
        <f t="shared" ref="D30" si="1">SUM(D31:D39)</f>
        <v>11971.435588090002</v>
      </c>
      <c r="E30" s="115"/>
      <c r="F30" s="47"/>
    </row>
    <row r="31" spans="2:6">
      <c r="B31" s="40" t="s">
        <v>235</v>
      </c>
      <c r="C31" s="127">
        <v>8654.4981759999991</v>
      </c>
      <c r="D31" s="127">
        <v>2306.9407041199997</v>
      </c>
      <c r="E31" s="115"/>
      <c r="F31" s="47"/>
    </row>
    <row r="32" spans="2:6">
      <c r="B32" s="40" t="s">
        <v>236</v>
      </c>
      <c r="C32" s="127">
        <v>2798.5362650000002</v>
      </c>
      <c r="D32" s="108">
        <v>698.14574975000016</v>
      </c>
      <c r="E32" s="115"/>
      <c r="F32" s="47"/>
    </row>
    <row r="33" spans="2:6">
      <c r="B33" s="40" t="s">
        <v>237</v>
      </c>
      <c r="C33" s="127">
        <v>5761.7389059999996</v>
      </c>
      <c r="D33" s="108">
        <v>550.82112261999987</v>
      </c>
      <c r="E33" s="115"/>
      <c r="F33" s="47"/>
    </row>
    <row r="34" spans="2:6">
      <c r="B34" s="40" t="s">
        <v>238</v>
      </c>
      <c r="C34" s="127">
        <v>12528.438002000001</v>
      </c>
      <c r="D34" s="108">
        <v>4033.6441698199997</v>
      </c>
      <c r="E34" s="115"/>
      <c r="F34" s="47"/>
    </row>
    <row r="35" spans="2:6">
      <c r="B35" s="40" t="s">
        <v>239</v>
      </c>
      <c r="C35" s="127">
        <v>732.09596299999998</v>
      </c>
      <c r="D35" s="108">
        <v>168.02753008999997</v>
      </c>
      <c r="E35" s="115"/>
      <c r="F35" s="47"/>
    </row>
    <row r="36" spans="2:6">
      <c r="B36" s="40" t="s">
        <v>240</v>
      </c>
      <c r="C36" s="127">
        <v>1074.5094939999999</v>
      </c>
      <c r="D36" s="108">
        <v>450.43792787999996</v>
      </c>
      <c r="E36" s="115"/>
      <c r="F36" s="47"/>
    </row>
    <row r="37" spans="2:6">
      <c r="B37" s="40" t="s">
        <v>241</v>
      </c>
      <c r="C37" s="127">
        <v>7848.9206299999996</v>
      </c>
      <c r="D37" s="127">
        <v>2175.0871576700001</v>
      </c>
      <c r="E37" s="115"/>
      <c r="F37" s="47"/>
    </row>
    <row r="38" spans="2:6">
      <c r="B38" s="40" t="s">
        <v>242</v>
      </c>
      <c r="C38" s="127">
        <v>3796.497018</v>
      </c>
      <c r="D38" s="109">
        <v>0</v>
      </c>
      <c r="E38" s="115"/>
      <c r="F38" s="47"/>
    </row>
    <row r="39" spans="2:6">
      <c r="B39" s="40" t="s">
        <v>243</v>
      </c>
      <c r="C39" s="127">
        <v>21153.243182999999</v>
      </c>
      <c r="D39" s="108">
        <v>1588.3312261400006</v>
      </c>
      <c r="E39" s="115"/>
      <c r="F39" s="47"/>
    </row>
    <row r="40" spans="2:6">
      <c r="B40" s="39" t="s">
        <v>244</v>
      </c>
      <c r="C40" s="110">
        <f>SUM(C41:C48)</f>
        <v>421454.54419399996</v>
      </c>
      <c r="D40" s="110">
        <f>SUM(D41:D48)</f>
        <v>173225.99407874999</v>
      </c>
      <c r="E40" s="115"/>
      <c r="F40" s="47"/>
    </row>
    <row r="41" spans="2:6">
      <c r="B41" s="40" t="s">
        <v>245</v>
      </c>
      <c r="C41" s="127">
        <v>129385.26615700001</v>
      </c>
      <c r="D41" s="108">
        <v>43042.455991669987</v>
      </c>
      <c r="E41" s="115"/>
      <c r="F41" s="47"/>
    </row>
    <row r="42" spans="2:6">
      <c r="B42" s="40" t="s">
        <v>246</v>
      </c>
      <c r="C42" s="127">
        <v>134410.63218399999</v>
      </c>
      <c r="D42" s="108">
        <v>53048.116467779997</v>
      </c>
      <c r="E42" s="115"/>
      <c r="F42" s="47"/>
    </row>
    <row r="43" spans="2:6">
      <c r="B43" s="40" t="s">
        <v>247</v>
      </c>
      <c r="C43" s="127">
        <v>13214.850527000001</v>
      </c>
      <c r="D43" s="108">
        <v>5788.7659198800002</v>
      </c>
      <c r="E43" s="115"/>
      <c r="F43" s="47"/>
    </row>
    <row r="44" spans="2:6">
      <c r="B44" s="40" t="s">
        <v>248</v>
      </c>
      <c r="C44" s="127">
        <v>79691.515497999993</v>
      </c>
      <c r="D44" s="108">
        <v>31243.96430222</v>
      </c>
      <c r="E44" s="115"/>
      <c r="F44" s="47"/>
    </row>
    <row r="45" spans="2:6">
      <c r="B45" s="40" t="s">
        <v>249</v>
      </c>
      <c r="C45" s="127">
        <v>28740.249376</v>
      </c>
      <c r="D45" s="108">
        <v>28036.992109209998</v>
      </c>
      <c r="E45" s="115"/>
      <c r="F45" s="47"/>
    </row>
    <row r="46" spans="2:6">
      <c r="B46" s="40" t="s">
        <v>250</v>
      </c>
      <c r="C46" s="108">
        <v>20010.099999999999</v>
      </c>
      <c r="D46" s="108">
        <v>5810.1374459800008</v>
      </c>
      <c r="E46" s="115"/>
      <c r="F46" s="47"/>
    </row>
    <row r="47" spans="2:6">
      <c r="B47" s="40" t="s">
        <v>251</v>
      </c>
      <c r="C47" s="108">
        <v>751.52865299999996</v>
      </c>
      <c r="D47" s="108">
        <v>281.06314403999994</v>
      </c>
      <c r="E47" s="115"/>
      <c r="F47" s="47"/>
    </row>
    <row r="48" spans="2:6">
      <c r="B48" s="40" t="s">
        <v>252</v>
      </c>
      <c r="C48" s="127">
        <v>15250.401798999999</v>
      </c>
      <c r="D48" s="108">
        <v>5974.4986979700006</v>
      </c>
      <c r="E48" s="115"/>
      <c r="F48" s="47"/>
    </row>
    <row r="49" spans="2:6">
      <c r="B49" s="39" t="s">
        <v>253</v>
      </c>
      <c r="C49" s="110">
        <f>SUM(C50:C55)</f>
        <v>56567.336180999999</v>
      </c>
      <c r="D49" s="109">
        <f>SUM(D50:D55)</f>
        <v>17469.003728330001</v>
      </c>
      <c r="E49" s="115"/>
      <c r="F49" s="47"/>
    </row>
    <row r="50" spans="2:6">
      <c r="B50" s="40" t="s">
        <v>254</v>
      </c>
      <c r="C50" s="127">
        <v>921.831819</v>
      </c>
      <c r="D50" s="108">
        <v>511.27856599</v>
      </c>
      <c r="E50" s="115"/>
      <c r="F50" s="47"/>
    </row>
    <row r="51" spans="2:6">
      <c r="B51" s="40" t="s">
        <v>255</v>
      </c>
      <c r="C51" s="127">
        <v>8720.2259680000006</v>
      </c>
      <c r="D51" s="108">
        <v>2979.1364452500002</v>
      </c>
      <c r="E51" s="115"/>
      <c r="F51" s="47"/>
    </row>
    <row r="52" spans="2:6">
      <c r="B52" s="40" t="s">
        <v>256</v>
      </c>
      <c r="C52" s="127">
        <v>8766.1003440000004</v>
      </c>
      <c r="D52" s="108">
        <v>3706.92955489</v>
      </c>
      <c r="E52" s="115"/>
      <c r="F52" s="47"/>
    </row>
    <row r="53" spans="2:6">
      <c r="B53" s="40" t="s">
        <v>257</v>
      </c>
      <c r="C53" s="127">
        <v>37635.728049999998</v>
      </c>
      <c r="D53" s="108">
        <v>9692.446598630002</v>
      </c>
      <c r="E53" s="115"/>
      <c r="F53" s="47"/>
    </row>
    <row r="54" spans="2:6">
      <c r="B54" s="40" t="s">
        <v>258</v>
      </c>
      <c r="C54" s="127">
        <v>500</v>
      </c>
      <c r="D54" s="108">
        <v>418.49957999999998</v>
      </c>
      <c r="E54" s="115"/>
      <c r="F54" s="47"/>
    </row>
    <row r="55" spans="2:6">
      <c r="B55" s="40" t="s">
        <v>259</v>
      </c>
      <c r="C55" s="127">
        <v>23.45</v>
      </c>
      <c r="D55" s="108">
        <v>160.71298357000001</v>
      </c>
      <c r="E55" s="115"/>
      <c r="F55" s="47"/>
    </row>
    <row r="56" spans="2:6">
      <c r="B56" s="39" t="s">
        <v>260</v>
      </c>
      <c r="C56" s="110">
        <f>SUM(C57:C65)</f>
        <v>26903.259270000002</v>
      </c>
      <c r="D56" s="110">
        <f>SUM(D57:D65)</f>
        <v>5169.1989234000002</v>
      </c>
      <c r="E56" s="115"/>
      <c r="F56" s="47"/>
    </row>
    <row r="57" spans="2:6">
      <c r="B57" s="40" t="s">
        <v>261</v>
      </c>
      <c r="C57" s="127">
        <v>5925.0766880000001</v>
      </c>
      <c r="D57" s="108">
        <v>1281.76252363</v>
      </c>
      <c r="E57" s="115"/>
      <c r="F57" s="47"/>
    </row>
    <row r="58" spans="2:6">
      <c r="B58" s="40" t="s">
        <v>262</v>
      </c>
      <c r="C58" s="127">
        <v>748.19675299999994</v>
      </c>
      <c r="D58" s="108">
        <v>117.61335648000002</v>
      </c>
      <c r="E58" s="115"/>
      <c r="F58" s="47"/>
    </row>
    <row r="59" spans="2:6">
      <c r="B59" s="40" t="s">
        <v>263</v>
      </c>
      <c r="C59" s="127">
        <v>1201.148297</v>
      </c>
      <c r="D59" s="108">
        <v>440.13943710000001</v>
      </c>
      <c r="E59" s="115"/>
      <c r="F59" s="47"/>
    </row>
    <row r="60" spans="2:6">
      <c r="B60" s="40" t="s">
        <v>264</v>
      </c>
      <c r="C60" s="127">
        <v>5692.0746920000001</v>
      </c>
      <c r="D60" s="108">
        <v>1107.5173959799999</v>
      </c>
      <c r="E60" s="115"/>
      <c r="F60" s="47"/>
    </row>
    <row r="61" spans="2:6">
      <c r="B61" s="40" t="s">
        <v>265</v>
      </c>
      <c r="C61" s="127">
        <v>7512.7650709999998</v>
      </c>
      <c r="D61" s="108">
        <v>302.77565626000006</v>
      </c>
      <c r="E61" s="115"/>
      <c r="F61" s="47"/>
    </row>
    <row r="62" spans="2:6">
      <c r="B62" s="40" t="s">
        <v>266</v>
      </c>
      <c r="C62" s="127">
        <v>922.87228800000003</v>
      </c>
      <c r="D62" s="108">
        <v>38.101228090000014</v>
      </c>
      <c r="E62" s="115"/>
      <c r="F62" s="47"/>
    </row>
    <row r="63" spans="2:6">
      <c r="B63" s="40" t="s">
        <v>267</v>
      </c>
      <c r="C63" s="127">
        <v>616.45320200000003</v>
      </c>
      <c r="D63" s="108">
        <v>102.6983</v>
      </c>
      <c r="E63" s="115"/>
      <c r="F63" s="47"/>
    </row>
    <row r="64" spans="2:6">
      <c r="B64" s="40" t="s">
        <v>268</v>
      </c>
      <c r="C64" s="127">
        <v>695.375811</v>
      </c>
      <c r="D64" s="108">
        <v>89.625677890000006</v>
      </c>
      <c r="E64" s="115"/>
      <c r="F64" s="47"/>
    </row>
    <row r="65" spans="2:6">
      <c r="B65" s="40" t="s">
        <v>269</v>
      </c>
      <c r="C65" s="127">
        <v>3589.296468</v>
      </c>
      <c r="D65" s="108">
        <v>1688.9653479700003</v>
      </c>
      <c r="E65" s="115"/>
      <c r="F65" s="47"/>
    </row>
    <row r="66" spans="2:6">
      <c r="B66" s="39" t="s">
        <v>270</v>
      </c>
      <c r="C66" s="110">
        <f>SUM(C67:C70)</f>
        <v>63988.05030699999</v>
      </c>
      <c r="D66" s="109">
        <f>SUM(D67:D70)</f>
        <v>18430.823410650002</v>
      </c>
      <c r="E66" s="115"/>
      <c r="F66" s="47"/>
    </row>
    <row r="67" spans="2:6">
      <c r="B67" s="40" t="s">
        <v>271</v>
      </c>
      <c r="C67" s="127">
        <v>32237.772959999998</v>
      </c>
      <c r="D67" s="108">
        <v>7592.59088187</v>
      </c>
      <c r="E67" s="115"/>
      <c r="F67" s="47"/>
    </row>
    <row r="68" spans="2:6">
      <c r="B68" s="40" t="s">
        <v>272</v>
      </c>
      <c r="C68" s="127">
        <v>30303.939823000001</v>
      </c>
      <c r="D68" s="108">
        <v>10838.232528780001</v>
      </c>
      <c r="E68" s="115"/>
      <c r="F68" s="47"/>
    </row>
    <row r="69" spans="2:6">
      <c r="B69" s="40" t="s">
        <v>273</v>
      </c>
      <c r="C69" s="127">
        <v>5.3248999999999998E-2</v>
      </c>
      <c r="D69" s="108">
        <v>0</v>
      </c>
      <c r="E69" s="115"/>
      <c r="F69" s="47"/>
    </row>
    <row r="70" spans="2:6">
      <c r="B70" s="40" t="s">
        <v>274</v>
      </c>
      <c r="C70" s="127">
        <v>1446.284275</v>
      </c>
      <c r="D70" s="108">
        <v>0</v>
      </c>
      <c r="E70" s="115"/>
      <c r="F70" s="47"/>
    </row>
    <row r="71" spans="2:6">
      <c r="B71" s="39" t="s">
        <v>275</v>
      </c>
      <c r="C71" s="110">
        <f>SUM(C72:C75)</f>
        <v>225620.946933</v>
      </c>
      <c r="D71" s="110">
        <f>SUM(D72:D75)</f>
        <v>68077.423525590013</v>
      </c>
      <c r="E71" s="115"/>
      <c r="F71" s="47"/>
    </row>
    <row r="72" spans="2:6">
      <c r="B72" s="40" t="s">
        <v>276</v>
      </c>
      <c r="C72" s="127">
        <v>91749.802987000003</v>
      </c>
      <c r="D72" s="108">
        <v>20342.510176569995</v>
      </c>
      <c r="E72" s="115"/>
      <c r="F72" s="47"/>
    </row>
    <row r="73" spans="2:6">
      <c r="B73" s="40" t="s">
        <v>277</v>
      </c>
      <c r="C73" s="127">
        <v>132147.452964</v>
      </c>
      <c r="D73" s="108">
        <v>47194.59211060001</v>
      </c>
      <c r="E73" s="115"/>
      <c r="F73" s="47"/>
    </row>
    <row r="74" spans="2:6">
      <c r="B74" s="40" t="s">
        <v>278</v>
      </c>
      <c r="C74" s="127">
        <v>1723.6909820000001</v>
      </c>
      <c r="D74" s="108">
        <v>540.29569083000001</v>
      </c>
      <c r="E74" s="115"/>
      <c r="F74" s="47"/>
    </row>
    <row r="75" spans="2:6">
      <c r="B75" s="40" t="s">
        <v>1426</v>
      </c>
      <c r="C75" s="108">
        <v>0</v>
      </c>
      <c r="D75" s="108">
        <v>2.5547589999999998E-2</v>
      </c>
      <c r="E75" s="115"/>
      <c r="F75" s="47"/>
    </row>
    <row r="76" spans="2:6">
      <c r="B76" s="23" t="s">
        <v>43</v>
      </c>
      <c r="C76" s="20">
        <f>C77+C79</f>
        <v>155685.24233000001</v>
      </c>
      <c r="D76" s="20">
        <f>D77+D79</f>
        <v>46866.176722130011</v>
      </c>
      <c r="E76" s="115"/>
      <c r="F76" s="47"/>
    </row>
    <row r="77" spans="2:6">
      <c r="B77" s="39" t="s">
        <v>279</v>
      </c>
      <c r="C77" s="36">
        <f>C78</f>
        <v>7242.0262359999997</v>
      </c>
      <c r="D77" s="38">
        <f>D78</f>
        <v>2208.9509524999999</v>
      </c>
      <c r="E77" s="115"/>
      <c r="F77" s="47"/>
    </row>
    <row r="78" spans="2:6">
      <c r="B78" s="40" t="s">
        <v>280</v>
      </c>
      <c r="C78" s="37">
        <v>7242.0262359999997</v>
      </c>
      <c r="D78" s="108">
        <v>2208.9509524999999</v>
      </c>
      <c r="E78" s="115"/>
      <c r="F78" s="47"/>
    </row>
    <row r="79" spans="2:6">
      <c r="B79" s="39" t="s">
        <v>281</v>
      </c>
      <c r="C79" s="36">
        <f>C80</f>
        <v>148443.216094</v>
      </c>
      <c r="D79" s="109">
        <f>D80</f>
        <v>44657.225769630008</v>
      </c>
      <c r="E79" s="115"/>
      <c r="F79" s="47"/>
    </row>
    <row r="80" spans="2:6">
      <c r="B80" s="40" t="s">
        <v>282</v>
      </c>
      <c r="C80" s="37">
        <v>148443.216094</v>
      </c>
      <c r="D80" s="30">
        <v>44657.225769630008</v>
      </c>
      <c r="E80" s="115"/>
      <c r="F80" s="47"/>
    </row>
    <row r="81" spans="2:5">
      <c r="B81" s="35" t="s">
        <v>46</v>
      </c>
      <c r="C81" s="31">
        <f>C13+C76</f>
        <v>1403263.3381549998</v>
      </c>
      <c r="D81" s="31">
        <f>D13+D76</f>
        <v>459893.55737404013</v>
      </c>
      <c r="E81" s="115"/>
    </row>
    <row r="82" spans="2:5">
      <c r="B82" s="15" t="s">
        <v>27</v>
      </c>
      <c r="C82" s="15"/>
      <c r="D82" s="15"/>
      <c r="E82" s="115"/>
    </row>
    <row r="83" spans="2:5" ht="41.45" customHeight="1">
      <c r="B83" s="147" t="s">
        <v>1792</v>
      </c>
      <c r="C83" s="147"/>
      <c r="D83" s="147"/>
    </row>
    <row r="84" spans="2:5" ht="15" customHeight="1">
      <c r="B84" s="15" t="s">
        <v>47</v>
      </c>
      <c r="C84" s="15"/>
      <c r="D84" s="15"/>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780"/>
  <sheetViews>
    <sheetView showGridLines="0" zoomScale="90" zoomScaleNormal="90" workbookViewId="0">
      <selection activeCell="G16" sqref="G16"/>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39" t="s">
        <v>0</v>
      </c>
      <c r="B1" s="139"/>
      <c r="C1" s="139"/>
      <c r="D1" s="139"/>
      <c r="E1" s="139"/>
    </row>
    <row r="2" spans="1:6" ht="21" customHeight="1">
      <c r="A2" s="140" t="s">
        <v>1</v>
      </c>
      <c r="B2" s="140"/>
      <c r="C2" s="140"/>
      <c r="D2" s="140"/>
      <c r="E2" s="140"/>
    </row>
    <row r="3" spans="1:6" ht="15" customHeight="1">
      <c r="A3" s="148" t="s">
        <v>2</v>
      </c>
      <c r="B3" s="148"/>
      <c r="C3" s="148"/>
      <c r="D3" s="148"/>
      <c r="E3" s="148"/>
    </row>
    <row r="5" spans="1:6" ht="18.75" customHeight="1">
      <c r="A5" s="150" t="s">
        <v>30</v>
      </c>
      <c r="B5" s="150"/>
      <c r="C5" s="150"/>
      <c r="D5" s="150"/>
      <c r="E5" s="150"/>
      <c r="F5" s="150"/>
    </row>
    <row r="6" spans="1:6" ht="18.75">
      <c r="A6" s="149" t="s">
        <v>283</v>
      </c>
      <c r="B6" s="149"/>
      <c r="C6" s="149"/>
      <c r="D6" s="149"/>
      <c r="E6" s="149"/>
    </row>
    <row r="7" spans="1:6" ht="18.75">
      <c r="A7" s="143" t="s">
        <v>1791</v>
      </c>
      <c r="B7" s="143"/>
      <c r="C7" s="143"/>
      <c r="D7" s="143"/>
      <c r="E7" s="143"/>
      <c r="F7" s="111"/>
    </row>
    <row r="8" spans="1:6" ht="15.75">
      <c r="A8" s="152" t="s">
        <v>5</v>
      </c>
      <c r="B8" s="152"/>
      <c r="C8" s="152"/>
      <c r="D8" s="152"/>
      <c r="E8" s="152"/>
    </row>
    <row r="11" spans="1:6">
      <c r="B11" s="151" t="s">
        <v>6</v>
      </c>
      <c r="C11" s="53" t="s">
        <v>7</v>
      </c>
      <c r="D11" s="153" t="s">
        <v>8</v>
      </c>
    </row>
    <row r="12" spans="1:6" ht="14.45" customHeight="1">
      <c r="B12" s="151"/>
      <c r="C12" s="57" t="s">
        <v>9</v>
      </c>
      <c r="D12" s="153"/>
    </row>
    <row r="13" spans="1:6">
      <c r="B13" s="131" t="s">
        <v>284</v>
      </c>
      <c r="C13" s="132">
        <v>1247578095825</v>
      </c>
      <c r="D13" s="132">
        <v>413027380651.90997</v>
      </c>
    </row>
    <row r="14" spans="1:6">
      <c r="B14" s="69" t="s">
        <v>285</v>
      </c>
      <c r="C14" s="119">
        <v>1184317494550</v>
      </c>
      <c r="D14" s="119">
        <v>390197895046.8399</v>
      </c>
    </row>
    <row r="15" spans="1:6">
      <c r="B15" s="64" t="s">
        <v>286</v>
      </c>
      <c r="C15" s="116">
        <v>22027446794</v>
      </c>
      <c r="D15" s="116">
        <v>6366276334.8900013</v>
      </c>
    </row>
    <row r="16" spans="1:6">
      <c r="B16" s="66" t="s">
        <v>287</v>
      </c>
      <c r="C16" s="117">
        <v>17724017009</v>
      </c>
      <c r="D16" s="117">
        <v>6313565148.8300009</v>
      </c>
    </row>
    <row r="17" spans="2:4">
      <c r="B17" s="67" t="s">
        <v>288</v>
      </c>
      <c r="C17" s="116">
        <v>17724017009</v>
      </c>
      <c r="D17" s="116">
        <v>6313565148.8300009</v>
      </c>
    </row>
    <row r="18" spans="2:4">
      <c r="B18" s="66" t="s">
        <v>289</v>
      </c>
      <c r="C18" s="117">
        <v>755207030</v>
      </c>
      <c r="D18" s="117">
        <v>38332279.260000005</v>
      </c>
    </row>
    <row r="19" spans="2:4">
      <c r="B19" s="67" t="s">
        <v>288</v>
      </c>
      <c r="C19" s="116">
        <v>755207030</v>
      </c>
      <c r="D19" s="116">
        <v>38332279.260000005</v>
      </c>
    </row>
    <row r="20" spans="2:4">
      <c r="B20" s="66" t="s">
        <v>290</v>
      </c>
      <c r="C20" s="117">
        <v>3423222755</v>
      </c>
      <c r="D20" s="117">
        <v>0</v>
      </c>
    </row>
    <row r="21" spans="2:4">
      <c r="B21" s="67" t="s">
        <v>288</v>
      </c>
      <c r="C21" s="116">
        <v>3423222755</v>
      </c>
      <c r="D21" s="116">
        <v>0</v>
      </c>
    </row>
    <row r="22" spans="2:4">
      <c r="B22" s="66" t="s">
        <v>291</v>
      </c>
      <c r="C22" s="117">
        <v>125000000</v>
      </c>
      <c r="D22" s="117">
        <v>14378906.799999999</v>
      </c>
    </row>
    <row r="23" spans="2:4">
      <c r="B23" s="67" t="s">
        <v>288</v>
      </c>
      <c r="C23" s="116">
        <v>125000000</v>
      </c>
      <c r="D23" s="116">
        <v>14378906.799999999</v>
      </c>
    </row>
    <row r="24" spans="2:4">
      <c r="B24" s="64" t="s">
        <v>292</v>
      </c>
      <c r="C24" s="116">
        <v>11975000</v>
      </c>
      <c r="D24" s="116">
        <v>3287055.21</v>
      </c>
    </row>
    <row r="25" spans="2:4">
      <c r="B25" s="66" t="s">
        <v>287</v>
      </c>
      <c r="C25" s="117">
        <v>11975000</v>
      </c>
      <c r="D25" s="117">
        <v>3287055.21</v>
      </c>
    </row>
    <row r="26" spans="2:4">
      <c r="B26" s="67" t="s">
        <v>288</v>
      </c>
      <c r="C26" s="116">
        <v>11975000</v>
      </c>
      <c r="D26" s="116">
        <v>3287055.21</v>
      </c>
    </row>
    <row r="27" spans="2:4">
      <c r="B27" s="64" t="s">
        <v>293</v>
      </c>
      <c r="C27" s="116">
        <v>11925000</v>
      </c>
      <c r="D27" s="116">
        <v>3392888.23</v>
      </c>
    </row>
    <row r="28" spans="2:4">
      <c r="B28" s="66" t="s">
        <v>287</v>
      </c>
      <c r="C28" s="117">
        <v>11925000</v>
      </c>
      <c r="D28" s="117">
        <v>3392888.23</v>
      </c>
    </row>
    <row r="29" spans="2:4">
      <c r="B29" s="67" t="s">
        <v>288</v>
      </c>
      <c r="C29" s="116">
        <v>11925000</v>
      </c>
      <c r="D29" s="116">
        <v>3392888.23</v>
      </c>
    </row>
    <row r="30" spans="2:4">
      <c r="B30" s="64" t="s">
        <v>294</v>
      </c>
      <c r="C30" s="116">
        <v>10450000</v>
      </c>
      <c r="D30" s="116">
        <v>4009702.1999999997</v>
      </c>
    </row>
    <row r="31" spans="2:4">
      <c r="B31" s="66" t="s">
        <v>287</v>
      </c>
      <c r="C31" s="117">
        <v>10450000</v>
      </c>
      <c r="D31" s="117">
        <v>4009702.1999999997</v>
      </c>
    </row>
    <row r="32" spans="2:4">
      <c r="B32" s="67" t="s">
        <v>288</v>
      </c>
      <c r="C32" s="116">
        <v>10450000</v>
      </c>
      <c r="D32" s="116">
        <v>4009702.1999999997</v>
      </c>
    </row>
    <row r="33" spans="2:4">
      <c r="B33" s="64" t="s">
        <v>295</v>
      </c>
      <c r="C33" s="116">
        <v>39474929</v>
      </c>
      <c r="D33" s="116">
        <v>6139615.8399999999</v>
      </c>
    </row>
    <row r="34" spans="2:4">
      <c r="B34" s="66" t="s">
        <v>287</v>
      </c>
      <c r="C34" s="117">
        <v>39474929</v>
      </c>
      <c r="D34" s="117">
        <v>6139615.8399999999</v>
      </c>
    </row>
    <row r="35" spans="2:4">
      <c r="B35" s="67" t="s">
        <v>288</v>
      </c>
      <c r="C35" s="116">
        <v>39474929</v>
      </c>
      <c r="D35" s="116">
        <v>6139615.8399999999</v>
      </c>
    </row>
    <row r="36" spans="2:4">
      <c r="B36" s="64" t="s">
        <v>296</v>
      </c>
      <c r="C36" s="116">
        <v>42199425</v>
      </c>
      <c r="D36" s="116">
        <v>7081905.3399999999</v>
      </c>
    </row>
    <row r="37" spans="2:4">
      <c r="B37" s="66" t="s">
        <v>287</v>
      </c>
      <c r="C37" s="117">
        <v>42199425</v>
      </c>
      <c r="D37" s="117">
        <v>7081905.3399999999</v>
      </c>
    </row>
    <row r="38" spans="2:4">
      <c r="B38" s="67" t="s">
        <v>288</v>
      </c>
      <c r="C38" s="116">
        <v>42199425</v>
      </c>
      <c r="D38" s="116">
        <v>7081905.3399999999</v>
      </c>
    </row>
    <row r="39" spans="2:4">
      <c r="B39" s="64" t="s">
        <v>297</v>
      </c>
      <c r="C39" s="116">
        <v>70924371</v>
      </c>
      <c r="D39" s="116">
        <v>16232624.17</v>
      </c>
    </row>
    <row r="40" spans="2:4">
      <c r="B40" s="66" t="s">
        <v>287</v>
      </c>
      <c r="C40" s="117">
        <v>70924371</v>
      </c>
      <c r="D40" s="117">
        <v>16232624.17</v>
      </c>
    </row>
    <row r="41" spans="2:4">
      <c r="B41" s="67" t="s">
        <v>288</v>
      </c>
      <c r="C41" s="116">
        <v>70924371</v>
      </c>
      <c r="D41" s="116">
        <v>16232624.17</v>
      </c>
    </row>
    <row r="42" spans="2:4">
      <c r="B42" s="64" t="s">
        <v>298</v>
      </c>
      <c r="C42" s="116">
        <v>12305000</v>
      </c>
      <c r="D42" s="116">
        <v>3409580.12</v>
      </c>
    </row>
    <row r="43" spans="2:4">
      <c r="B43" s="66" t="s">
        <v>287</v>
      </c>
      <c r="C43" s="117">
        <v>12305000</v>
      </c>
      <c r="D43" s="117">
        <v>3409580.12</v>
      </c>
    </row>
    <row r="44" spans="2:4">
      <c r="B44" s="67" t="s">
        <v>288</v>
      </c>
      <c r="C44" s="116">
        <v>12305000</v>
      </c>
      <c r="D44" s="116">
        <v>3409580.12</v>
      </c>
    </row>
    <row r="45" spans="2:4">
      <c r="B45" s="64" t="s">
        <v>299</v>
      </c>
      <c r="C45" s="116">
        <v>41965961</v>
      </c>
      <c r="D45" s="116">
        <v>7124930.8200000003</v>
      </c>
    </row>
    <row r="46" spans="2:4">
      <c r="B46" s="66" t="s">
        <v>287</v>
      </c>
      <c r="C46" s="117">
        <v>41965961</v>
      </c>
      <c r="D46" s="117">
        <v>7124930.8200000003</v>
      </c>
    </row>
    <row r="47" spans="2:4">
      <c r="B47" s="67" t="s">
        <v>288</v>
      </c>
      <c r="C47" s="116">
        <v>41965961</v>
      </c>
      <c r="D47" s="116">
        <v>7124930.8200000003</v>
      </c>
    </row>
    <row r="48" spans="2:4">
      <c r="B48" s="64" t="s">
        <v>300</v>
      </c>
      <c r="C48" s="116">
        <v>11925000</v>
      </c>
      <c r="D48" s="116">
        <v>3952153.31</v>
      </c>
    </row>
    <row r="49" spans="2:4">
      <c r="B49" s="66" t="s">
        <v>287</v>
      </c>
      <c r="C49" s="117">
        <v>11925000</v>
      </c>
      <c r="D49" s="117">
        <v>3952153.31</v>
      </c>
    </row>
    <row r="50" spans="2:4">
      <c r="B50" s="67" t="s">
        <v>288</v>
      </c>
      <c r="C50" s="116">
        <v>11925000</v>
      </c>
      <c r="D50" s="116">
        <v>3952153.31</v>
      </c>
    </row>
    <row r="51" spans="2:4">
      <c r="B51" s="64" t="s">
        <v>301</v>
      </c>
      <c r="C51" s="116">
        <v>45679281</v>
      </c>
      <c r="D51" s="116">
        <v>10557978.180000002</v>
      </c>
    </row>
    <row r="52" spans="2:4">
      <c r="B52" s="66" t="s">
        <v>287</v>
      </c>
      <c r="C52" s="117">
        <v>45679281</v>
      </c>
      <c r="D52" s="117">
        <v>10557978.180000002</v>
      </c>
    </row>
    <row r="53" spans="2:4">
      <c r="B53" s="67" t="s">
        <v>288</v>
      </c>
      <c r="C53" s="116">
        <v>45679281</v>
      </c>
      <c r="D53" s="116">
        <v>10557978.180000002</v>
      </c>
    </row>
    <row r="54" spans="2:4">
      <c r="B54" s="64" t="s">
        <v>302</v>
      </c>
      <c r="C54" s="116">
        <v>187883760</v>
      </c>
      <c r="D54" s="116">
        <v>53046492.719999999</v>
      </c>
    </row>
    <row r="55" spans="2:4">
      <c r="B55" s="66" t="s">
        <v>287</v>
      </c>
      <c r="C55" s="117">
        <v>187883760</v>
      </c>
      <c r="D55" s="117">
        <v>53046492.719999999</v>
      </c>
    </row>
    <row r="56" spans="2:4">
      <c r="B56" s="67" t="s">
        <v>288</v>
      </c>
      <c r="C56" s="116">
        <v>187883760</v>
      </c>
      <c r="D56" s="116">
        <v>53046492.719999999</v>
      </c>
    </row>
    <row r="57" spans="2:4">
      <c r="B57" s="64" t="s">
        <v>303</v>
      </c>
      <c r="C57" s="116">
        <v>1161803340029</v>
      </c>
      <c r="D57" s="116">
        <v>383713383785.80988</v>
      </c>
    </row>
    <row r="58" spans="2:4">
      <c r="B58" s="66" t="s">
        <v>287</v>
      </c>
      <c r="C58" s="117">
        <v>860695729738</v>
      </c>
      <c r="D58" s="117">
        <v>318275516547.72986</v>
      </c>
    </row>
    <row r="59" spans="2:4">
      <c r="B59" s="67" t="s">
        <v>304</v>
      </c>
      <c r="C59" s="116">
        <v>860695729738</v>
      </c>
      <c r="D59" s="116">
        <v>318275516547.72986</v>
      </c>
    </row>
    <row r="60" spans="2:4">
      <c r="B60" s="66" t="s">
        <v>289</v>
      </c>
      <c r="C60" s="117">
        <v>96993394932</v>
      </c>
      <c r="D60" s="117">
        <v>35566260512.55999</v>
      </c>
    </row>
    <row r="61" spans="2:4">
      <c r="B61" s="67" t="s">
        <v>304</v>
      </c>
      <c r="C61" s="116">
        <v>96993394932</v>
      </c>
      <c r="D61" s="116">
        <v>35566260512.55999</v>
      </c>
    </row>
    <row r="62" spans="2:4">
      <c r="B62" s="66" t="s">
        <v>305</v>
      </c>
      <c r="C62" s="117">
        <v>69530000000</v>
      </c>
      <c r="D62" s="117">
        <v>1928961635.2900002</v>
      </c>
    </row>
    <row r="63" spans="2:4">
      <c r="B63" s="67" t="s">
        <v>304</v>
      </c>
      <c r="C63" s="116">
        <v>69530000000</v>
      </c>
      <c r="D63" s="116">
        <v>1928961635.2900002</v>
      </c>
    </row>
    <row r="64" spans="2:4">
      <c r="B64" s="66" t="s">
        <v>290</v>
      </c>
      <c r="C64" s="117">
        <v>133639623866</v>
      </c>
      <c r="D64" s="117">
        <v>27908107387.210003</v>
      </c>
    </row>
    <row r="65" spans="2:4">
      <c r="B65" s="67" t="s">
        <v>304</v>
      </c>
      <c r="C65" s="116">
        <v>133639623866</v>
      </c>
      <c r="D65" s="116">
        <v>27908107387.210003</v>
      </c>
    </row>
    <row r="66" spans="2:4">
      <c r="B66" s="66" t="s">
        <v>291</v>
      </c>
      <c r="C66" s="117">
        <v>944591493</v>
      </c>
      <c r="D66" s="117">
        <v>34537703.020000003</v>
      </c>
    </row>
    <row r="67" spans="2:4">
      <c r="B67" s="67" t="s">
        <v>304</v>
      </c>
      <c r="C67" s="116">
        <v>944591493</v>
      </c>
      <c r="D67" s="116">
        <v>34537703.020000003</v>
      </c>
    </row>
    <row r="68" spans="2:4">
      <c r="B68" s="69" t="s">
        <v>306</v>
      </c>
      <c r="C68" s="119">
        <v>63260601275</v>
      </c>
      <c r="D68" s="119">
        <v>22829485605.069981</v>
      </c>
    </row>
    <row r="69" spans="2:4">
      <c r="B69" s="64" t="s">
        <v>286</v>
      </c>
      <c r="C69" s="116">
        <v>7268807952</v>
      </c>
      <c r="D69" s="116">
        <v>1019002169.27</v>
      </c>
    </row>
    <row r="70" spans="2:4">
      <c r="B70" s="66" t="s">
        <v>287</v>
      </c>
      <c r="C70" s="117">
        <v>4794195577</v>
      </c>
      <c r="D70" s="117">
        <v>1018741297.65</v>
      </c>
    </row>
    <row r="71" spans="2:4">
      <c r="B71" s="67" t="s">
        <v>288</v>
      </c>
      <c r="C71" s="116">
        <v>150000000</v>
      </c>
      <c r="D71" s="116">
        <v>0</v>
      </c>
    </row>
    <row r="72" spans="2:4">
      <c r="B72" s="68" t="s">
        <v>786</v>
      </c>
      <c r="C72" s="116">
        <v>150000000</v>
      </c>
      <c r="D72" s="116">
        <v>0</v>
      </c>
    </row>
    <row r="73" spans="2:4">
      <c r="B73" s="67" t="s">
        <v>307</v>
      </c>
      <c r="C73" s="116">
        <v>1455300000</v>
      </c>
      <c r="D73" s="116">
        <v>86402623.019999996</v>
      </c>
    </row>
    <row r="74" spans="2:4">
      <c r="B74" s="68" t="s">
        <v>787</v>
      </c>
      <c r="C74" s="116">
        <v>1455300000</v>
      </c>
      <c r="D74" s="116">
        <v>86402623.019999996</v>
      </c>
    </row>
    <row r="75" spans="2:4">
      <c r="B75" s="67" t="s">
        <v>1296</v>
      </c>
      <c r="C75" s="116">
        <v>0</v>
      </c>
      <c r="D75" s="116">
        <v>0</v>
      </c>
    </row>
    <row r="76" spans="2:4">
      <c r="B76" s="68" t="s">
        <v>1297</v>
      </c>
      <c r="C76" s="116">
        <v>0</v>
      </c>
      <c r="D76" s="116">
        <v>0</v>
      </c>
    </row>
    <row r="77" spans="2:4">
      <c r="B77" s="67" t="s">
        <v>308</v>
      </c>
      <c r="C77" s="116">
        <v>23271812</v>
      </c>
      <c r="D77" s="116">
        <v>13276886.24</v>
      </c>
    </row>
    <row r="78" spans="2:4">
      <c r="B78" s="68" t="s">
        <v>788</v>
      </c>
      <c r="C78" s="116">
        <v>23271812</v>
      </c>
      <c r="D78" s="116">
        <v>13276886.24</v>
      </c>
    </row>
    <row r="79" spans="2:4">
      <c r="B79" s="67" t="s">
        <v>309</v>
      </c>
      <c r="C79" s="116">
        <v>715619096</v>
      </c>
      <c r="D79" s="116">
        <v>6446016.8399999999</v>
      </c>
    </row>
    <row r="80" spans="2:4">
      <c r="B80" s="68" t="s">
        <v>790</v>
      </c>
      <c r="C80" s="116">
        <v>15619096</v>
      </c>
      <c r="D80" s="116">
        <v>6446016.8399999999</v>
      </c>
    </row>
    <row r="81" spans="2:4">
      <c r="B81" s="68" t="s">
        <v>789</v>
      </c>
      <c r="C81" s="116">
        <v>700000000</v>
      </c>
      <c r="D81" s="116">
        <v>0</v>
      </c>
    </row>
    <row r="82" spans="2:4">
      <c r="B82" s="67" t="s">
        <v>310</v>
      </c>
      <c r="C82" s="116">
        <v>325000000</v>
      </c>
      <c r="D82" s="116">
        <v>12016146.73</v>
      </c>
    </row>
    <row r="83" spans="2:4">
      <c r="B83" s="68" t="s">
        <v>791</v>
      </c>
      <c r="C83" s="116">
        <v>325000000</v>
      </c>
      <c r="D83" s="116">
        <v>12016146.73</v>
      </c>
    </row>
    <row r="84" spans="2:4">
      <c r="B84" s="67" t="s">
        <v>1510</v>
      </c>
      <c r="C84" s="116">
        <v>0</v>
      </c>
      <c r="D84" s="116">
        <v>0</v>
      </c>
    </row>
    <row r="85" spans="2:4">
      <c r="B85" s="68" t="s">
        <v>1511</v>
      </c>
      <c r="C85" s="116">
        <v>0</v>
      </c>
      <c r="D85" s="116">
        <v>0</v>
      </c>
    </row>
    <row r="86" spans="2:4">
      <c r="B86" s="67" t="s">
        <v>1512</v>
      </c>
      <c r="C86" s="116">
        <v>0</v>
      </c>
      <c r="D86" s="116">
        <v>0</v>
      </c>
    </row>
    <row r="87" spans="2:4">
      <c r="B87" s="68" t="s">
        <v>1513</v>
      </c>
      <c r="C87" s="116">
        <v>0</v>
      </c>
      <c r="D87" s="116">
        <v>0</v>
      </c>
    </row>
    <row r="88" spans="2:4">
      <c r="B88" s="67" t="s">
        <v>311</v>
      </c>
      <c r="C88" s="116">
        <v>153176005</v>
      </c>
      <c r="D88" s="116">
        <v>61903174.059999995</v>
      </c>
    </row>
    <row r="89" spans="2:4">
      <c r="B89" s="68" t="s">
        <v>793</v>
      </c>
      <c r="C89" s="116">
        <v>67968024</v>
      </c>
      <c r="D89" s="116">
        <v>27707377.729999997</v>
      </c>
    </row>
    <row r="90" spans="2:4">
      <c r="B90" s="68" t="s">
        <v>792</v>
      </c>
      <c r="C90" s="116">
        <v>85207981</v>
      </c>
      <c r="D90" s="116">
        <v>34195796.329999998</v>
      </c>
    </row>
    <row r="91" spans="2:4">
      <c r="B91" s="67" t="s">
        <v>1320</v>
      </c>
      <c r="C91" s="116">
        <v>0</v>
      </c>
      <c r="D91" s="116">
        <v>1640412</v>
      </c>
    </row>
    <row r="92" spans="2:4">
      <c r="B92" s="68" t="s">
        <v>1321</v>
      </c>
      <c r="C92" s="116">
        <v>0</v>
      </c>
      <c r="D92" s="116">
        <v>0</v>
      </c>
    </row>
    <row r="93" spans="2:4">
      <c r="B93" s="68" t="s">
        <v>1322</v>
      </c>
      <c r="C93" s="116">
        <v>0</v>
      </c>
      <c r="D93" s="116">
        <v>1640412</v>
      </c>
    </row>
    <row r="94" spans="2:4">
      <c r="B94" s="67" t="s">
        <v>312</v>
      </c>
      <c r="C94" s="116">
        <v>17176033</v>
      </c>
      <c r="D94" s="116">
        <v>15578922.189999999</v>
      </c>
    </row>
    <row r="95" spans="2:4">
      <c r="B95" s="68" t="s">
        <v>794</v>
      </c>
      <c r="C95" s="116">
        <v>17176033</v>
      </c>
      <c r="D95" s="116">
        <v>15578922.189999999</v>
      </c>
    </row>
    <row r="96" spans="2:4">
      <c r="B96" s="67" t="s">
        <v>313</v>
      </c>
      <c r="C96" s="116">
        <v>691787</v>
      </c>
      <c r="D96" s="116">
        <v>0</v>
      </c>
    </row>
    <row r="97" spans="2:4">
      <c r="B97" s="68" t="s">
        <v>795</v>
      </c>
      <c r="C97" s="116">
        <v>691787</v>
      </c>
      <c r="D97" s="116">
        <v>0</v>
      </c>
    </row>
    <row r="98" spans="2:4">
      <c r="B98" s="67" t="s">
        <v>314</v>
      </c>
      <c r="C98" s="116">
        <v>39301732</v>
      </c>
      <c r="D98" s="116">
        <v>1787773.76</v>
      </c>
    </row>
    <row r="99" spans="2:4">
      <c r="B99" s="68" t="s">
        <v>1323</v>
      </c>
      <c r="C99" s="116">
        <v>0</v>
      </c>
      <c r="D99" s="116">
        <v>1787773.76</v>
      </c>
    </row>
    <row r="100" spans="2:4">
      <c r="B100" s="68" t="s">
        <v>796</v>
      </c>
      <c r="C100" s="116">
        <v>39301732</v>
      </c>
      <c r="D100" s="116">
        <v>0</v>
      </c>
    </row>
    <row r="101" spans="2:4">
      <c r="B101" s="67" t="s">
        <v>315</v>
      </c>
      <c r="C101" s="116">
        <v>16155542</v>
      </c>
      <c r="D101" s="116">
        <v>5925004.2599999998</v>
      </c>
    </row>
    <row r="102" spans="2:4">
      <c r="B102" s="68" t="s">
        <v>797</v>
      </c>
      <c r="C102" s="116">
        <v>16155542</v>
      </c>
      <c r="D102" s="116">
        <v>5925004.2599999998</v>
      </c>
    </row>
    <row r="103" spans="2:4">
      <c r="B103" s="67" t="s">
        <v>316</v>
      </c>
      <c r="C103" s="116">
        <v>755471407</v>
      </c>
      <c r="D103" s="116">
        <v>365014507.55000001</v>
      </c>
    </row>
    <row r="104" spans="2:4">
      <c r="B104" s="68" t="s">
        <v>798</v>
      </c>
      <c r="C104" s="116">
        <v>21866735</v>
      </c>
      <c r="D104" s="116">
        <v>19658826.629999999</v>
      </c>
    </row>
    <row r="105" spans="2:4">
      <c r="B105" s="68" t="s">
        <v>800</v>
      </c>
      <c r="C105" s="116">
        <v>26753420</v>
      </c>
      <c r="D105" s="116">
        <v>0</v>
      </c>
    </row>
    <row r="106" spans="2:4">
      <c r="B106" s="68" t="s">
        <v>799</v>
      </c>
      <c r="C106" s="116">
        <v>706851252</v>
      </c>
      <c r="D106" s="116">
        <v>345355680.92000002</v>
      </c>
    </row>
    <row r="107" spans="2:4">
      <c r="B107" s="67" t="s">
        <v>317</v>
      </c>
      <c r="C107" s="116">
        <v>19965259</v>
      </c>
      <c r="D107" s="116">
        <v>3961849.77</v>
      </c>
    </row>
    <row r="108" spans="2:4">
      <c r="B108" s="68" t="s">
        <v>801</v>
      </c>
      <c r="C108" s="116">
        <v>11113631</v>
      </c>
      <c r="D108" s="116">
        <v>0</v>
      </c>
    </row>
    <row r="109" spans="2:4">
      <c r="B109" s="68" t="s">
        <v>802</v>
      </c>
      <c r="C109" s="116">
        <v>8851628</v>
      </c>
      <c r="D109" s="116">
        <v>3961849.77</v>
      </c>
    </row>
    <row r="110" spans="2:4">
      <c r="B110" s="67" t="s">
        <v>318</v>
      </c>
      <c r="C110" s="116">
        <v>496713226</v>
      </c>
      <c r="D110" s="116">
        <v>70787677.219999999</v>
      </c>
    </row>
    <row r="111" spans="2:4">
      <c r="B111" s="68" t="s">
        <v>803</v>
      </c>
      <c r="C111" s="116">
        <v>496713226</v>
      </c>
      <c r="D111" s="116">
        <v>70787677.219999999</v>
      </c>
    </row>
    <row r="112" spans="2:4">
      <c r="B112" s="67" t="s">
        <v>319</v>
      </c>
      <c r="C112" s="116">
        <v>12333354</v>
      </c>
      <c r="D112" s="116">
        <v>14271213.4</v>
      </c>
    </row>
    <row r="113" spans="2:4">
      <c r="B113" s="68" t="s">
        <v>804</v>
      </c>
      <c r="C113" s="116">
        <v>12333354</v>
      </c>
      <c r="D113" s="116">
        <v>14271213.4</v>
      </c>
    </row>
    <row r="114" spans="2:4">
      <c r="B114" s="67" t="s">
        <v>743</v>
      </c>
      <c r="C114" s="116">
        <v>0</v>
      </c>
      <c r="D114" s="116">
        <v>5093852</v>
      </c>
    </row>
    <row r="115" spans="2:4">
      <c r="B115" s="68" t="s">
        <v>1251</v>
      </c>
      <c r="C115" s="116">
        <v>0</v>
      </c>
      <c r="D115" s="116">
        <v>5093852</v>
      </c>
    </row>
    <row r="116" spans="2:4">
      <c r="B116" s="67" t="s">
        <v>320</v>
      </c>
      <c r="C116" s="116">
        <v>27590835</v>
      </c>
      <c r="D116" s="116">
        <v>41206195.619999997</v>
      </c>
    </row>
    <row r="117" spans="2:4">
      <c r="B117" s="68" t="s">
        <v>805</v>
      </c>
      <c r="C117" s="116">
        <v>27590835</v>
      </c>
      <c r="D117" s="116">
        <v>41206195.619999997</v>
      </c>
    </row>
    <row r="118" spans="2:4">
      <c r="B118" s="67" t="s">
        <v>321</v>
      </c>
      <c r="C118" s="116">
        <v>150000000</v>
      </c>
      <c r="D118" s="116">
        <v>58195048.590000004</v>
      </c>
    </row>
    <row r="119" spans="2:4">
      <c r="B119" s="68" t="s">
        <v>806</v>
      </c>
      <c r="C119" s="116">
        <v>150000000</v>
      </c>
      <c r="D119" s="116">
        <v>58195048.590000004</v>
      </c>
    </row>
    <row r="120" spans="2:4">
      <c r="B120" s="67" t="s">
        <v>322</v>
      </c>
      <c r="C120" s="116">
        <v>1241916</v>
      </c>
      <c r="D120" s="116">
        <v>0</v>
      </c>
    </row>
    <row r="121" spans="2:4">
      <c r="B121" s="68" t="s">
        <v>807</v>
      </c>
      <c r="C121" s="116">
        <v>1241916</v>
      </c>
      <c r="D121" s="116">
        <v>0</v>
      </c>
    </row>
    <row r="122" spans="2:4">
      <c r="B122" s="67" t="s">
        <v>323</v>
      </c>
      <c r="C122" s="116">
        <v>12419163</v>
      </c>
      <c r="D122" s="116">
        <v>68097538.519999996</v>
      </c>
    </row>
    <row r="123" spans="2:4">
      <c r="B123" s="68" t="s">
        <v>808</v>
      </c>
      <c r="C123" s="116">
        <v>12419163</v>
      </c>
      <c r="D123" s="116">
        <v>68097538.519999996</v>
      </c>
    </row>
    <row r="124" spans="2:4">
      <c r="B124" s="67" t="s">
        <v>324</v>
      </c>
      <c r="C124" s="116">
        <v>9399011</v>
      </c>
      <c r="D124" s="116">
        <v>21098071.879999999</v>
      </c>
    </row>
    <row r="125" spans="2:4">
      <c r="B125" s="68" t="s">
        <v>809</v>
      </c>
      <c r="C125" s="116">
        <v>9399011</v>
      </c>
      <c r="D125" s="116">
        <v>21098071.879999999</v>
      </c>
    </row>
    <row r="126" spans="2:4">
      <c r="B126" s="67" t="s">
        <v>325</v>
      </c>
      <c r="C126" s="116">
        <v>8776603</v>
      </c>
      <c r="D126" s="116">
        <v>0</v>
      </c>
    </row>
    <row r="127" spans="2:4">
      <c r="B127" s="68" t="s">
        <v>810</v>
      </c>
      <c r="C127" s="116">
        <v>8776603</v>
      </c>
      <c r="D127" s="116">
        <v>0</v>
      </c>
    </row>
    <row r="128" spans="2:4">
      <c r="B128" s="67" t="s">
        <v>326</v>
      </c>
      <c r="C128" s="116">
        <v>27490398</v>
      </c>
      <c r="D128" s="116">
        <v>2808259.59</v>
      </c>
    </row>
    <row r="129" spans="2:4">
      <c r="B129" s="68" t="s">
        <v>811</v>
      </c>
      <c r="C129" s="116">
        <v>27490398</v>
      </c>
      <c r="D129" s="116">
        <v>2808259.59</v>
      </c>
    </row>
    <row r="130" spans="2:4">
      <c r="B130" s="67" t="s">
        <v>327</v>
      </c>
      <c r="C130" s="116">
        <v>319084021</v>
      </c>
      <c r="D130" s="116">
        <v>159628211.72999999</v>
      </c>
    </row>
    <row r="131" spans="2:4">
      <c r="B131" s="68" t="s">
        <v>812</v>
      </c>
      <c r="C131" s="116">
        <v>319084021</v>
      </c>
      <c r="D131" s="116">
        <v>159628211.72999999</v>
      </c>
    </row>
    <row r="132" spans="2:4">
      <c r="B132" s="67" t="s">
        <v>328</v>
      </c>
      <c r="C132" s="116">
        <v>28114372</v>
      </c>
      <c r="D132" s="116">
        <v>3601912.68</v>
      </c>
    </row>
    <row r="133" spans="2:4">
      <c r="B133" s="68" t="s">
        <v>813</v>
      </c>
      <c r="C133" s="116">
        <v>28114372</v>
      </c>
      <c r="D133" s="116">
        <v>3601912.68</v>
      </c>
    </row>
    <row r="134" spans="2:4">
      <c r="B134" s="67" t="s">
        <v>1427</v>
      </c>
      <c r="C134" s="116">
        <v>0</v>
      </c>
      <c r="D134" s="116">
        <v>0</v>
      </c>
    </row>
    <row r="135" spans="2:4">
      <c r="B135" s="68" t="s">
        <v>1428</v>
      </c>
      <c r="C135" s="116">
        <v>0</v>
      </c>
      <c r="D135" s="116">
        <v>0</v>
      </c>
    </row>
    <row r="136" spans="2:4">
      <c r="B136" s="67" t="s">
        <v>329</v>
      </c>
      <c r="C136" s="116">
        <v>29904005</v>
      </c>
      <c r="D136" s="116">
        <v>0</v>
      </c>
    </row>
    <row r="137" spans="2:4">
      <c r="B137" s="68" t="s">
        <v>814</v>
      </c>
      <c r="C137" s="116">
        <v>29904005</v>
      </c>
      <c r="D137" s="116">
        <v>0</v>
      </c>
    </row>
    <row r="138" spans="2:4">
      <c r="B138" s="66" t="s">
        <v>289</v>
      </c>
      <c r="C138" s="117">
        <v>0</v>
      </c>
      <c r="D138" s="117">
        <v>0</v>
      </c>
    </row>
    <row r="139" spans="2:4">
      <c r="B139" s="67" t="s">
        <v>1427</v>
      </c>
      <c r="C139" s="116">
        <v>0</v>
      </c>
      <c r="D139" s="116">
        <v>0</v>
      </c>
    </row>
    <row r="140" spans="2:4">
      <c r="B140" s="68" t="s">
        <v>1439</v>
      </c>
      <c r="C140" s="116">
        <v>0</v>
      </c>
      <c r="D140" s="116">
        <v>0</v>
      </c>
    </row>
    <row r="141" spans="2:4">
      <c r="B141" s="66" t="s">
        <v>290</v>
      </c>
      <c r="C141" s="117">
        <v>2474612375</v>
      </c>
      <c r="D141" s="117">
        <v>260871.62</v>
      </c>
    </row>
    <row r="142" spans="2:4">
      <c r="B142" s="67" t="s">
        <v>288</v>
      </c>
      <c r="C142" s="116">
        <v>197340880</v>
      </c>
      <c r="D142" s="116">
        <v>260871.62</v>
      </c>
    </row>
    <row r="143" spans="2:4">
      <c r="B143" s="68" t="s">
        <v>786</v>
      </c>
      <c r="C143" s="116">
        <v>197340880</v>
      </c>
      <c r="D143" s="116">
        <v>260871.62</v>
      </c>
    </row>
    <row r="144" spans="2:4">
      <c r="B144" s="67" t="s">
        <v>330</v>
      </c>
      <c r="C144" s="116">
        <v>2277271495</v>
      </c>
      <c r="D144" s="116">
        <v>0</v>
      </c>
    </row>
    <row r="145" spans="2:4">
      <c r="B145" s="68" t="s">
        <v>815</v>
      </c>
      <c r="C145" s="116">
        <v>2277271495</v>
      </c>
      <c r="D145" s="116">
        <v>0</v>
      </c>
    </row>
    <row r="146" spans="2:4">
      <c r="B146" s="64" t="s">
        <v>331</v>
      </c>
      <c r="C146" s="116">
        <v>2005247299</v>
      </c>
      <c r="D146" s="116">
        <v>623356606.66000009</v>
      </c>
    </row>
    <row r="147" spans="2:4">
      <c r="B147" s="66" t="s">
        <v>287</v>
      </c>
      <c r="C147" s="117">
        <v>774959982</v>
      </c>
      <c r="D147" s="117">
        <v>483307185.5</v>
      </c>
    </row>
    <row r="148" spans="2:4">
      <c r="B148" s="67" t="s">
        <v>332</v>
      </c>
      <c r="C148" s="116">
        <v>127150392</v>
      </c>
      <c r="D148" s="116">
        <v>13149608.77</v>
      </c>
    </row>
    <row r="149" spans="2:4">
      <c r="B149" s="68" t="s">
        <v>817</v>
      </c>
      <c r="C149" s="116">
        <v>24990554</v>
      </c>
      <c r="D149" s="116">
        <v>13149608.77</v>
      </c>
    </row>
    <row r="150" spans="2:4">
      <c r="B150" s="68" t="s">
        <v>818</v>
      </c>
      <c r="C150" s="116">
        <v>29700000</v>
      </c>
      <c r="D150" s="116">
        <v>0</v>
      </c>
    </row>
    <row r="151" spans="2:4">
      <c r="B151" s="68" t="s">
        <v>816</v>
      </c>
      <c r="C151" s="116">
        <v>72459838</v>
      </c>
      <c r="D151" s="116">
        <v>0</v>
      </c>
    </row>
    <row r="152" spans="2:4">
      <c r="B152" s="67" t="s">
        <v>1324</v>
      </c>
      <c r="C152" s="116">
        <v>0</v>
      </c>
      <c r="D152" s="116">
        <v>0</v>
      </c>
    </row>
    <row r="153" spans="2:4">
      <c r="B153" s="68" t="s">
        <v>1325</v>
      </c>
      <c r="C153" s="116">
        <v>0</v>
      </c>
      <c r="D153" s="116">
        <v>0</v>
      </c>
    </row>
    <row r="154" spans="2:4">
      <c r="B154" s="67" t="s">
        <v>1514</v>
      </c>
      <c r="C154" s="116">
        <v>0</v>
      </c>
      <c r="D154" s="116">
        <v>0</v>
      </c>
    </row>
    <row r="155" spans="2:4">
      <c r="B155" s="68" t="s">
        <v>1515</v>
      </c>
      <c r="C155" s="116">
        <v>0</v>
      </c>
      <c r="D155" s="116">
        <v>0</v>
      </c>
    </row>
    <row r="156" spans="2:4">
      <c r="B156" s="67" t="s">
        <v>333</v>
      </c>
      <c r="C156" s="116">
        <v>12419163</v>
      </c>
      <c r="D156" s="116">
        <v>0</v>
      </c>
    </row>
    <row r="157" spans="2:4">
      <c r="B157" s="68" t="s">
        <v>819</v>
      </c>
      <c r="C157" s="116">
        <v>12419163</v>
      </c>
      <c r="D157" s="116">
        <v>0</v>
      </c>
    </row>
    <row r="158" spans="2:4">
      <c r="B158" s="68" t="s">
        <v>1516</v>
      </c>
      <c r="C158" s="116">
        <v>0</v>
      </c>
      <c r="D158" s="116">
        <v>0</v>
      </c>
    </row>
    <row r="159" spans="2:4">
      <c r="B159" s="67" t="s">
        <v>1517</v>
      </c>
      <c r="C159" s="116">
        <v>0</v>
      </c>
      <c r="D159" s="116">
        <v>0</v>
      </c>
    </row>
    <row r="160" spans="2:4">
      <c r="B160" s="68" t="s">
        <v>1518</v>
      </c>
      <c r="C160" s="116">
        <v>0</v>
      </c>
      <c r="D160" s="116">
        <v>0</v>
      </c>
    </row>
    <row r="161" spans="2:4">
      <c r="B161" s="67" t="s">
        <v>1519</v>
      </c>
      <c r="C161" s="116">
        <v>0</v>
      </c>
      <c r="D161" s="116">
        <v>0</v>
      </c>
    </row>
    <row r="162" spans="2:4">
      <c r="B162" s="68" t="s">
        <v>1520</v>
      </c>
      <c r="C162" s="116">
        <v>0</v>
      </c>
      <c r="D162" s="116">
        <v>0</v>
      </c>
    </row>
    <row r="163" spans="2:4">
      <c r="B163" s="67" t="s">
        <v>334</v>
      </c>
      <c r="C163" s="116">
        <v>1167998</v>
      </c>
      <c r="D163" s="116">
        <v>0</v>
      </c>
    </row>
    <row r="164" spans="2:4">
      <c r="B164" s="68" t="s">
        <v>820</v>
      </c>
      <c r="C164" s="116">
        <v>1167998</v>
      </c>
      <c r="D164" s="116">
        <v>0</v>
      </c>
    </row>
    <row r="165" spans="2:4">
      <c r="B165" s="67" t="s">
        <v>1298</v>
      </c>
      <c r="C165" s="116">
        <v>0</v>
      </c>
      <c r="D165" s="116">
        <v>3602749.39</v>
      </c>
    </row>
    <row r="166" spans="2:4">
      <c r="B166" s="68" t="s">
        <v>1299</v>
      </c>
      <c r="C166" s="116">
        <v>0</v>
      </c>
      <c r="D166" s="116">
        <v>3602749.39</v>
      </c>
    </row>
    <row r="167" spans="2:4">
      <c r="B167" s="67" t="s">
        <v>335</v>
      </c>
      <c r="C167" s="116">
        <v>2466671</v>
      </c>
      <c r="D167" s="116">
        <v>0</v>
      </c>
    </row>
    <row r="168" spans="2:4">
      <c r="B168" s="68" t="s">
        <v>821</v>
      </c>
      <c r="C168" s="116">
        <v>2466671</v>
      </c>
      <c r="D168" s="116">
        <v>0</v>
      </c>
    </row>
    <row r="169" spans="2:4">
      <c r="B169" s="67" t="s">
        <v>336</v>
      </c>
      <c r="C169" s="116">
        <v>4231239</v>
      </c>
      <c r="D169" s="116">
        <v>0</v>
      </c>
    </row>
    <row r="170" spans="2:4">
      <c r="B170" s="68" t="s">
        <v>822</v>
      </c>
      <c r="C170" s="116">
        <v>4231239</v>
      </c>
      <c r="D170" s="116">
        <v>0</v>
      </c>
    </row>
    <row r="171" spans="2:4">
      <c r="B171" s="67" t="s">
        <v>1326</v>
      </c>
      <c r="C171" s="116">
        <v>0</v>
      </c>
      <c r="D171" s="116">
        <v>0</v>
      </c>
    </row>
    <row r="172" spans="2:4">
      <c r="B172" s="68" t="s">
        <v>1327</v>
      </c>
      <c r="C172" s="116">
        <v>0</v>
      </c>
      <c r="D172" s="116">
        <v>0</v>
      </c>
    </row>
    <row r="173" spans="2:4">
      <c r="B173" s="67" t="s">
        <v>337</v>
      </c>
      <c r="C173" s="116">
        <v>14800024</v>
      </c>
      <c r="D173" s="116">
        <v>0</v>
      </c>
    </row>
    <row r="174" spans="2:4">
      <c r="B174" s="68" t="s">
        <v>823</v>
      </c>
      <c r="C174" s="116">
        <v>14800024</v>
      </c>
      <c r="D174" s="116">
        <v>0</v>
      </c>
    </row>
    <row r="175" spans="2:4">
      <c r="B175" s="67" t="s">
        <v>338</v>
      </c>
      <c r="C175" s="116">
        <v>2502534</v>
      </c>
      <c r="D175" s="116">
        <v>1681011.95</v>
      </c>
    </row>
    <row r="176" spans="2:4">
      <c r="B176" s="68" t="s">
        <v>824</v>
      </c>
      <c r="C176" s="116">
        <v>2502534</v>
      </c>
      <c r="D176" s="116">
        <v>1681011.95</v>
      </c>
    </row>
    <row r="177" spans="2:4">
      <c r="B177" s="67" t="s">
        <v>1300</v>
      </c>
      <c r="C177" s="116">
        <v>0</v>
      </c>
      <c r="D177" s="116">
        <v>125000000</v>
      </c>
    </row>
    <row r="178" spans="2:4">
      <c r="B178" s="68" t="s">
        <v>1301</v>
      </c>
      <c r="C178" s="116">
        <v>0</v>
      </c>
      <c r="D178" s="116">
        <v>125000000</v>
      </c>
    </row>
    <row r="179" spans="2:4">
      <c r="B179" s="67" t="s">
        <v>339</v>
      </c>
      <c r="C179" s="116">
        <v>7451498</v>
      </c>
      <c r="D179" s="116">
        <v>9144963.3300000001</v>
      </c>
    </row>
    <row r="180" spans="2:4">
      <c r="B180" s="68" t="s">
        <v>825</v>
      </c>
      <c r="C180" s="116">
        <v>7451498</v>
      </c>
      <c r="D180" s="116">
        <v>9144963.3300000001</v>
      </c>
    </row>
    <row r="181" spans="2:4">
      <c r="B181" s="67" t="s">
        <v>340</v>
      </c>
      <c r="C181" s="116">
        <v>254713896</v>
      </c>
      <c r="D181" s="116">
        <v>152700598.47</v>
      </c>
    </row>
    <row r="182" spans="2:4">
      <c r="B182" s="68" t="s">
        <v>827</v>
      </c>
      <c r="C182" s="116">
        <v>2115619</v>
      </c>
      <c r="D182" s="116">
        <v>0</v>
      </c>
    </row>
    <row r="183" spans="2:4">
      <c r="B183" s="68" t="s">
        <v>826</v>
      </c>
      <c r="C183" s="116">
        <v>252598277</v>
      </c>
      <c r="D183" s="116">
        <v>152700598.47</v>
      </c>
    </row>
    <row r="184" spans="2:4">
      <c r="B184" s="67" t="s">
        <v>341</v>
      </c>
      <c r="C184" s="116">
        <v>10000000</v>
      </c>
      <c r="D184" s="116">
        <v>0</v>
      </c>
    </row>
    <row r="185" spans="2:4">
      <c r="B185" s="68" t="s">
        <v>828</v>
      </c>
      <c r="C185" s="116">
        <v>10000000</v>
      </c>
      <c r="D185" s="116">
        <v>0</v>
      </c>
    </row>
    <row r="186" spans="2:4">
      <c r="B186" s="67" t="s">
        <v>342</v>
      </c>
      <c r="C186" s="116">
        <v>143298681</v>
      </c>
      <c r="D186" s="116">
        <v>53446562.129999995</v>
      </c>
    </row>
    <row r="187" spans="2:4">
      <c r="B187" s="68" t="s">
        <v>829</v>
      </c>
      <c r="C187" s="116">
        <v>143298681</v>
      </c>
      <c r="D187" s="116">
        <v>53446562.129999995</v>
      </c>
    </row>
    <row r="188" spans="2:4">
      <c r="B188" s="67" t="s">
        <v>343</v>
      </c>
      <c r="C188" s="116">
        <v>192869700</v>
      </c>
      <c r="D188" s="116">
        <v>123480842.62</v>
      </c>
    </row>
    <row r="189" spans="2:4">
      <c r="B189" s="68" t="s">
        <v>830</v>
      </c>
      <c r="C189" s="116">
        <v>192869700</v>
      </c>
      <c r="D189" s="116">
        <v>123480842.62</v>
      </c>
    </row>
    <row r="190" spans="2:4">
      <c r="B190" s="67" t="s">
        <v>344</v>
      </c>
      <c r="C190" s="116">
        <v>1888186</v>
      </c>
      <c r="D190" s="116">
        <v>1100848.8400000001</v>
      </c>
    </row>
    <row r="191" spans="2:4">
      <c r="B191" s="68" t="s">
        <v>831</v>
      </c>
      <c r="C191" s="116">
        <v>1888186</v>
      </c>
      <c r="D191" s="116">
        <v>1100848.8400000001</v>
      </c>
    </row>
    <row r="192" spans="2:4">
      <c r="B192" s="66" t="s">
        <v>305</v>
      </c>
      <c r="C192" s="117">
        <v>0</v>
      </c>
      <c r="D192" s="117">
        <v>4539909</v>
      </c>
    </row>
    <row r="193" spans="2:4">
      <c r="B193" s="67" t="s">
        <v>1324</v>
      </c>
      <c r="C193" s="116">
        <v>0</v>
      </c>
      <c r="D193" s="116">
        <v>4539909</v>
      </c>
    </row>
    <row r="194" spans="2:4">
      <c r="B194" s="68" t="s">
        <v>1325</v>
      </c>
      <c r="C194" s="116">
        <v>0</v>
      </c>
      <c r="D194" s="116">
        <v>4539909</v>
      </c>
    </row>
    <row r="195" spans="2:4">
      <c r="B195" s="67" t="s">
        <v>1440</v>
      </c>
      <c r="C195" s="116">
        <v>0</v>
      </c>
      <c r="D195" s="116">
        <v>0</v>
      </c>
    </row>
    <row r="196" spans="2:4">
      <c r="B196" s="68" t="s">
        <v>1441</v>
      </c>
      <c r="C196" s="116">
        <v>0</v>
      </c>
      <c r="D196" s="116">
        <v>0</v>
      </c>
    </row>
    <row r="197" spans="2:4">
      <c r="B197" s="66" t="s">
        <v>290</v>
      </c>
      <c r="C197" s="117">
        <v>1230287317</v>
      </c>
      <c r="D197" s="117">
        <v>135509512.16000003</v>
      </c>
    </row>
    <row r="198" spans="2:4">
      <c r="B198" s="67" t="s">
        <v>332</v>
      </c>
      <c r="C198" s="116">
        <v>853818779</v>
      </c>
      <c r="D198" s="116">
        <v>61851118.469999999</v>
      </c>
    </row>
    <row r="199" spans="2:4">
      <c r="B199" s="68" t="s">
        <v>818</v>
      </c>
      <c r="C199" s="116">
        <v>853818779</v>
      </c>
      <c r="D199" s="116">
        <v>61851118.469999999</v>
      </c>
    </row>
    <row r="200" spans="2:4">
      <c r="B200" s="67" t="s">
        <v>345</v>
      </c>
      <c r="C200" s="116">
        <v>376468538</v>
      </c>
      <c r="D200" s="116">
        <v>73658393.690000013</v>
      </c>
    </row>
    <row r="201" spans="2:4">
      <c r="B201" s="68" t="s">
        <v>818</v>
      </c>
      <c r="C201" s="116">
        <v>376468538</v>
      </c>
      <c r="D201" s="116">
        <v>73658393.690000013</v>
      </c>
    </row>
    <row r="202" spans="2:4">
      <c r="B202" s="64" t="s">
        <v>346</v>
      </c>
      <c r="C202" s="116">
        <v>512665249</v>
      </c>
      <c r="D202" s="116">
        <v>221342450.85999998</v>
      </c>
    </row>
    <row r="203" spans="2:4">
      <c r="B203" s="66" t="s">
        <v>287</v>
      </c>
      <c r="C203" s="117">
        <v>255522400</v>
      </c>
      <c r="D203" s="117">
        <v>130580099.14</v>
      </c>
    </row>
    <row r="204" spans="2:4">
      <c r="B204" s="67" t="s">
        <v>1521</v>
      </c>
      <c r="C204" s="116">
        <v>0</v>
      </c>
      <c r="D204" s="116">
        <v>0</v>
      </c>
    </row>
    <row r="205" spans="2:4">
      <c r="B205" s="68" t="s">
        <v>1522</v>
      </c>
      <c r="C205" s="116">
        <v>0</v>
      </c>
      <c r="D205" s="116">
        <v>0</v>
      </c>
    </row>
    <row r="206" spans="2:4">
      <c r="B206" s="67" t="s">
        <v>347</v>
      </c>
      <c r="C206" s="116">
        <v>30963811</v>
      </c>
      <c r="D206" s="116">
        <v>26648031.359999999</v>
      </c>
    </row>
    <row r="207" spans="2:4">
      <c r="B207" s="68" t="s">
        <v>832</v>
      </c>
      <c r="C207" s="116">
        <v>2466670</v>
      </c>
      <c r="D207" s="116">
        <v>0</v>
      </c>
    </row>
    <row r="208" spans="2:4">
      <c r="B208" s="68" t="s">
        <v>833</v>
      </c>
      <c r="C208" s="116">
        <v>12495276</v>
      </c>
      <c r="D208" s="116">
        <v>22801420.969999999</v>
      </c>
    </row>
    <row r="209" spans="2:4">
      <c r="B209" s="68" t="s">
        <v>834</v>
      </c>
      <c r="C209" s="116">
        <v>16001865</v>
      </c>
      <c r="D209" s="116">
        <v>3846610.39</v>
      </c>
    </row>
    <row r="210" spans="2:4">
      <c r="B210" s="68" t="s">
        <v>1523</v>
      </c>
      <c r="C210" s="116">
        <v>0</v>
      </c>
      <c r="D210" s="116">
        <v>0</v>
      </c>
    </row>
    <row r="211" spans="2:4">
      <c r="B211" s="67" t="s">
        <v>1524</v>
      </c>
      <c r="C211" s="116">
        <v>0</v>
      </c>
      <c r="D211" s="116">
        <v>0</v>
      </c>
    </row>
    <row r="212" spans="2:4">
      <c r="B212" s="68" t="s">
        <v>1525</v>
      </c>
      <c r="C212" s="116">
        <v>0</v>
      </c>
      <c r="D212" s="116">
        <v>0</v>
      </c>
    </row>
    <row r="213" spans="2:4">
      <c r="B213" s="67" t="s">
        <v>1328</v>
      </c>
      <c r="C213" s="116">
        <v>0</v>
      </c>
      <c r="D213" s="116">
        <v>100000000</v>
      </c>
    </row>
    <row r="214" spans="2:4">
      <c r="B214" s="68" t="s">
        <v>1329</v>
      </c>
      <c r="C214" s="116">
        <v>0</v>
      </c>
      <c r="D214" s="116">
        <v>100000000</v>
      </c>
    </row>
    <row r="215" spans="2:4">
      <c r="B215" s="68" t="s">
        <v>1526</v>
      </c>
      <c r="C215" s="116">
        <v>0</v>
      </c>
      <c r="D215" s="116">
        <v>0</v>
      </c>
    </row>
    <row r="216" spans="2:4">
      <c r="B216" s="67" t="s">
        <v>1527</v>
      </c>
      <c r="C216" s="116">
        <v>0</v>
      </c>
      <c r="D216" s="116">
        <v>0</v>
      </c>
    </row>
    <row r="217" spans="2:4">
      <c r="B217" s="68" t="s">
        <v>1528</v>
      </c>
      <c r="C217" s="116">
        <v>0</v>
      </c>
      <c r="D217" s="116">
        <v>0</v>
      </c>
    </row>
    <row r="218" spans="2:4">
      <c r="B218" s="67" t="s">
        <v>1529</v>
      </c>
      <c r="C218" s="116">
        <v>0</v>
      </c>
      <c r="D218" s="116">
        <v>0</v>
      </c>
    </row>
    <row r="219" spans="2:4">
      <c r="B219" s="68" t="s">
        <v>1530</v>
      </c>
      <c r="C219" s="116">
        <v>0</v>
      </c>
      <c r="D219" s="116">
        <v>0</v>
      </c>
    </row>
    <row r="220" spans="2:4">
      <c r="B220" s="67" t="s">
        <v>348</v>
      </c>
      <c r="C220" s="116">
        <v>1241916</v>
      </c>
      <c r="D220" s="116">
        <v>0</v>
      </c>
    </row>
    <row r="221" spans="2:4">
      <c r="B221" s="68" t="s">
        <v>835</v>
      </c>
      <c r="C221" s="116">
        <v>1241916</v>
      </c>
      <c r="D221" s="116">
        <v>0</v>
      </c>
    </row>
    <row r="222" spans="2:4">
      <c r="B222" s="67" t="s">
        <v>349</v>
      </c>
      <c r="C222" s="116">
        <v>1057624</v>
      </c>
      <c r="D222" s="116">
        <v>0</v>
      </c>
    </row>
    <row r="223" spans="2:4">
      <c r="B223" s="68" t="s">
        <v>836</v>
      </c>
      <c r="C223" s="116">
        <v>1057624</v>
      </c>
      <c r="D223" s="116">
        <v>0</v>
      </c>
    </row>
    <row r="224" spans="2:4">
      <c r="B224" s="67" t="s">
        <v>350</v>
      </c>
      <c r="C224" s="116">
        <v>9866683</v>
      </c>
      <c r="D224" s="116">
        <v>2964921.27</v>
      </c>
    </row>
    <row r="225" spans="2:4">
      <c r="B225" s="68" t="s">
        <v>837</v>
      </c>
      <c r="C225" s="116">
        <v>9866683</v>
      </c>
      <c r="D225" s="116">
        <v>2964921.27</v>
      </c>
    </row>
    <row r="226" spans="2:4">
      <c r="B226" s="67" t="s">
        <v>351</v>
      </c>
      <c r="C226" s="116">
        <v>198764637</v>
      </c>
      <c r="D226" s="116">
        <v>0</v>
      </c>
    </row>
    <row r="227" spans="2:4">
      <c r="B227" s="68" t="s">
        <v>838</v>
      </c>
      <c r="C227" s="116">
        <v>198764637</v>
      </c>
      <c r="D227" s="116">
        <v>0</v>
      </c>
    </row>
    <row r="228" spans="2:4">
      <c r="B228" s="67" t="s">
        <v>352</v>
      </c>
      <c r="C228" s="116">
        <v>3725749</v>
      </c>
      <c r="D228" s="116">
        <v>0</v>
      </c>
    </row>
    <row r="229" spans="2:4">
      <c r="B229" s="68" t="s">
        <v>839</v>
      </c>
      <c r="C229" s="116">
        <v>3725749</v>
      </c>
      <c r="D229" s="116">
        <v>0</v>
      </c>
    </row>
    <row r="230" spans="2:4">
      <c r="B230" s="67" t="s">
        <v>353</v>
      </c>
      <c r="C230" s="116">
        <v>2999337</v>
      </c>
      <c r="D230" s="116">
        <v>0</v>
      </c>
    </row>
    <row r="231" spans="2:4">
      <c r="B231" s="68" t="s">
        <v>840</v>
      </c>
      <c r="C231" s="116">
        <v>2999337</v>
      </c>
      <c r="D231" s="116">
        <v>0</v>
      </c>
    </row>
    <row r="232" spans="2:4">
      <c r="B232" s="67" t="s">
        <v>354</v>
      </c>
      <c r="C232" s="116">
        <v>3123819</v>
      </c>
      <c r="D232" s="116">
        <v>967146.51</v>
      </c>
    </row>
    <row r="233" spans="2:4">
      <c r="B233" s="68" t="s">
        <v>841</v>
      </c>
      <c r="C233" s="116">
        <v>3123819</v>
      </c>
      <c r="D233" s="116">
        <v>967146.51</v>
      </c>
    </row>
    <row r="234" spans="2:4">
      <c r="B234" s="67" t="s">
        <v>355</v>
      </c>
      <c r="C234" s="116">
        <v>3157638</v>
      </c>
      <c r="D234" s="116">
        <v>0</v>
      </c>
    </row>
    <row r="235" spans="2:4">
      <c r="B235" s="68" t="s">
        <v>842</v>
      </c>
      <c r="C235" s="116">
        <v>3157638</v>
      </c>
      <c r="D235" s="116">
        <v>0</v>
      </c>
    </row>
    <row r="236" spans="2:4">
      <c r="B236" s="67" t="s">
        <v>356</v>
      </c>
      <c r="C236" s="116">
        <v>621186</v>
      </c>
      <c r="D236" s="116">
        <v>0</v>
      </c>
    </row>
    <row r="237" spans="2:4">
      <c r="B237" s="68" t="s">
        <v>843</v>
      </c>
      <c r="C237" s="116">
        <v>621186</v>
      </c>
      <c r="D237" s="116">
        <v>0</v>
      </c>
    </row>
    <row r="238" spans="2:4">
      <c r="B238" s="66" t="s">
        <v>305</v>
      </c>
      <c r="C238" s="117">
        <v>0</v>
      </c>
      <c r="D238" s="117">
        <v>14193487.5</v>
      </c>
    </row>
    <row r="239" spans="2:4">
      <c r="B239" s="67" t="s">
        <v>1442</v>
      </c>
      <c r="C239" s="116">
        <v>0</v>
      </c>
      <c r="D239" s="116">
        <v>14193487.5</v>
      </c>
    </row>
    <row r="240" spans="2:4">
      <c r="B240" s="68" t="s">
        <v>1443</v>
      </c>
      <c r="C240" s="116">
        <v>0</v>
      </c>
      <c r="D240" s="116">
        <v>14193487.5</v>
      </c>
    </row>
    <row r="241" spans="2:4">
      <c r="B241" s="66" t="s">
        <v>290</v>
      </c>
      <c r="C241" s="117">
        <v>257142849</v>
      </c>
      <c r="D241" s="117">
        <v>76568864.219999999</v>
      </c>
    </row>
    <row r="242" spans="2:4">
      <c r="B242" s="67" t="s">
        <v>345</v>
      </c>
      <c r="C242" s="116">
        <v>257142849</v>
      </c>
      <c r="D242" s="116">
        <v>76568864.219999999</v>
      </c>
    </row>
    <row r="243" spans="2:4">
      <c r="B243" s="68" t="s">
        <v>818</v>
      </c>
      <c r="C243" s="116">
        <v>257142849</v>
      </c>
      <c r="D243" s="116">
        <v>76568864.219999999</v>
      </c>
    </row>
    <row r="244" spans="2:4">
      <c r="B244" s="64" t="s">
        <v>292</v>
      </c>
      <c r="C244" s="116">
        <v>1208114791</v>
      </c>
      <c r="D244" s="116">
        <v>331662108.35999995</v>
      </c>
    </row>
    <row r="245" spans="2:4">
      <c r="B245" s="66" t="s">
        <v>287</v>
      </c>
      <c r="C245" s="117">
        <v>921661155</v>
      </c>
      <c r="D245" s="117">
        <v>280846307.41999996</v>
      </c>
    </row>
    <row r="246" spans="2:4">
      <c r="B246" s="67" t="s">
        <v>1330</v>
      </c>
      <c r="C246" s="116">
        <v>0</v>
      </c>
      <c r="D246" s="116">
        <v>0</v>
      </c>
    </row>
    <row r="247" spans="2:4">
      <c r="B247" s="68" t="s">
        <v>1331</v>
      </c>
      <c r="C247" s="116">
        <v>0</v>
      </c>
      <c r="D247" s="116">
        <v>0</v>
      </c>
    </row>
    <row r="248" spans="2:4">
      <c r="B248" s="67" t="s">
        <v>357</v>
      </c>
      <c r="C248" s="116">
        <v>18742915</v>
      </c>
      <c r="D248" s="116">
        <v>13650191.559999999</v>
      </c>
    </row>
    <row r="249" spans="2:4">
      <c r="B249" s="68" t="s">
        <v>844</v>
      </c>
      <c r="C249" s="116">
        <v>18742915</v>
      </c>
      <c r="D249" s="116">
        <v>13650191.559999999</v>
      </c>
    </row>
    <row r="250" spans="2:4">
      <c r="B250" s="67" t="s">
        <v>358</v>
      </c>
      <c r="C250" s="116">
        <v>4703981</v>
      </c>
      <c r="D250" s="116">
        <v>2904153.9</v>
      </c>
    </row>
    <row r="251" spans="2:4">
      <c r="B251" s="68" t="s">
        <v>845</v>
      </c>
      <c r="C251" s="116">
        <v>4703981</v>
      </c>
      <c r="D251" s="116">
        <v>2904153.9</v>
      </c>
    </row>
    <row r="252" spans="2:4">
      <c r="B252" s="68" t="s">
        <v>1332</v>
      </c>
      <c r="C252" s="116">
        <v>0</v>
      </c>
      <c r="D252" s="116">
        <v>0</v>
      </c>
    </row>
    <row r="253" spans="2:4">
      <c r="B253" s="67" t="s">
        <v>359</v>
      </c>
      <c r="C253" s="116">
        <v>10667846</v>
      </c>
      <c r="D253" s="116">
        <v>0</v>
      </c>
    </row>
    <row r="254" spans="2:4">
      <c r="B254" s="68" t="s">
        <v>1333</v>
      </c>
      <c r="C254" s="116">
        <v>0</v>
      </c>
      <c r="D254" s="116">
        <v>0</v>
      </c>
    </row>
    <row r="255" spans="2:4">
      <c r="B255" s="68" t="s">
        <v>846</v>
      </c>
      <c r="C255" s="116">
        <v>10667846</v>
      </c>
      <c r="D255" s="116">
        <v>0</v>
      </c>
    </row>
    <row r="256" spans="2:4">
      <c r="B256" s="67" t="s">
        <v>360</v>
      </c>
      <c r="C256" s="116">
        <v>24800000</v>
      </c>
      <c r="D256" s="116">
        <v>10776193.689999999</v>
      </c>
    </row>
    <row r="257" spans="2:4">
      <c r="B257" s="68" t="s">
        <v>847</v>
      </c>
      <c r="C257" s="116">
        <v>24800000</v>
      </c>
      <c r="D257" s="116">
        <v>10776193.689999999</v>
      </c>
    </row>
    <row r="258" spans="2:4">
      <c r="B258" s="67" t="s">
        <v>1334</v>
      </c>
      <c r="C258" s="116">
        <v>0</v>
      </c>
      <c r="D258" s="116">
        <v>16784488.120000001</v>
      </c>
    </row>
    <row r="259" spans="2:4">
      <c r="B259" s="68" t="s">
        <v>1335</v>
      </c>
      <c r="C259" s="116">
        <v>0</v>
      </c>
      <c r="D259" s="116">
        <v>16784488.120000001</v>
      </c>
    </row>
    <row r="260" spans="2:4">
      <c r="B260" s="67" t="s">
        <v>1531</v>
      </c>
      <c r="C260" s="116">
        <v>0</v>
      </c>
      <c r="D260" s="116">
        <v>0</v>
      </c>
    </row>
    <row r="261" spans="2:4">
      <c r="B261" s="68" t="s">
        <v>1532</v>
      </c>
      <c r="C261" s="116">
        <v>0</v>
      </c>
      <c r="D261" s="116">
        <v>0</v>
      </c>
    </row>
    <row r="262" spans="2:4">
      <c r="B262" s="67" t="s">
        <v>1533</v>
      </c>
      <c r="C262" s="116">
        <v>0</v>
      </c>
      <c r="D262" s="116">
        <v>0</v>
      </c>
    </row>
    <row r="263" spans="2:4">
      <c r="B263" s="68" t="s">
        <v>1534</v>
      </c>
      <c r="C263" s="116">
        <v>0</v>
      </c>
      <c r="D263" s="116">
        <v>0</v>
      </c>
    </row>
    <row r="264" spans="2:4">
      <c r="B264" s="67" t="s">
        <v>1535</v>
      </c>
      <c r="C264" s="116">
        <v>0</v>
      </c>
      <c r="D264" s="116">
        <v>0</v>
      </c>
    </row>
    <row r="265" spans="2:4">
      <c r="B265" s="68" t="s">
        <v>1536</v>
      </c>
      <c r="C265" s="116">
        <v>0</v>
      </c>
      <c r="D265" s="116">
        <v>0</v>
      </c>
    </row>
    <row r="266" spans="2:4">
      <c r="B266" s="67" t="s">
        <v>1537</v>
      </c>
      <c r="C266" s="116">
        <v>0</v>
      </c>
      <c r="D266" s="116">
        <v>0</v>
      </c>
    </row>
    <row r="267" spans="2:4">
      <c r="B267" s="68" t="s">
        <v>1538</v>
      </c>
      <c r="C267" s="116">
        <v>0</v>
      </c>
      <c r="D267" s="116">
        <v>0</v>
      </c>
    </row>
    <row r="268" spans="2:4">
      <c r="B268" s="67" t="s">
        <v>1539</v>
      </c>
      <c r="C268" s="116">
        <v>0</v>
      </c>
      <c r="D268" s="116">
        <v>0</v>
      </c>
    </row>
    <row r="269" spans="2:4">
      <c r="B269" s="68" t="s">
        <v>1540</v>
      </c>
      <c r="C269" s="116">
        <v>0</v>
      </c>
      <c r="D269" s="116">
        <v>0</v>
      </c>
    </row>
    <row r="270" spans="2:4">
      <c r="B270" s="67" t="s">
        <v>1541</v>
      </c>
      <c r="C270" s="116">
        <v>0</v>
      </c>
      <c r="D270" s="116">
        <v>0</v>
      </c>
    </row>
    <row r="271" spans="2:4">
      <c r="B271" s="68" t="s">
        <v>1542</v>
      </c>
      <c r="C271" s="116">
        <v>0</v>
      </c>
      <c r="D271" s="116">
        <v>0</v>
      </c>
    </row>
    <row r="272" spans="2:4">
      <c r="B272" s="67" t="s">
        <v>1543</v>
      </c>
      <c r="C272" s="116">
        <v>0</v>
      </c>
      <c r="D272" s="116">
        <v>0</v>
      </c>
    </row>
    <row r="273" spans="2:4">
      <c r="B273" s="68" t="s">
        <v>1544</v>
      </c>
      <c r="C273" s="116">
        <v>0</v>
      </c>
      <c r="D273" s="116">
        <v>0</v>
      </c>
    </row>
    <row r="274" spans="2:4">
      <c r="B274" s="67" t="s">
        <v>1545</v>
      </c>
      <c r="C274" s="116">
        <v>0</v>
      </c>
      <c r="D274" s="116">
        <v>0</v>
      </c>
    </row>
    <row r="275" spans="2:4">
      <c r="B275" s="68" t="s">
        <v>1546</v>
      </c>
      <c r="C275" s="116">
        <v>0</v>
      </c>
      <c r="D275" s="116">
        <v>0</v>
      </c>
    </row>
    <row r="276" spans="2:4">
      <c r="B276" s="67" t="s">
        <v>1547</v>
      </c>
      <c r="C276" s="116">
        <v>0</v>
      </c>
      <c r="D276" s="116">
        <v>0</v>
      </c>
    </row>
    <row r="277" spans="2:4">
      <c r="B277" s="68" t="s">
        <v>1548</v>
      </c>
      <c r="C277" s="116">
        <v>0</v>
      </c>
      <c r="D277" s="116">
        <v>0</v>
      </c>
    </row>
    <row r="278" spans="2:4">
      <c r="B278" s="67" t="s">
        <v>1795</v>
      </c>
      <c r="C278" s="116">
        <v>0</v>
      </c>
      <c r="D278" s="116">
        <v>0</v>
      </c>
    </row>
    <row r="279" spans="2:4">
      <c r="B279" s="68" t="s">
        <v>1796</v>
      </c>
      <c r="C279" s="116">
        <v>0</v>
      </c>
      <c r="D279" s="116">
        <v>0</v>
      </c>
    </row>
    <row r="280" spans="2:4">
      <c r="B280" s="67" t="s">
        <v>361</v>
      </c>
      <c r="C280" s="116">
        <v>19248559</v>
      </c>
      <c r="D280" s="116">
        <v>10365143.039999999</v>
      </c>
    </row>
    <row r="281" spans="2:4">
      <c r="B281" s="68" t="s">
        <v>848</v>
      </c>
      <c r="C281" s="116">
        <v>19248559</v>
      </c>
      <c r="D281" s="116">
        <v>10365143.039999999</v>
      </c>
    </row>
    <row r="282" spans="2:4">
      <c r="B282" s="68" t="s">
        <v>1797</v>
      </c>
      <c r="C282" s="116">
        <v>0</v>
      </c>
      <c r="D282" s="116">
        <v>0</v>
      </c>
    </row>
    <row r="283" spans="2:4">
      <c r="B283" s="67" t="s">
        <v>1302</v>
      </c>
      <c r="C283" s="116">
        <v>0</v>
      </c>
      <c r="D283" s="116">
        <v>20717432.170000002</v>
      </c>
    </row>
    <row r="284" spans="2:4">
      <c r="B284" s="68" t="s">
        <v>1303</v>
      </c>
      <c r="C284" s="116">
        <v>0</v>
      </c>
      <c r="D284" s="116">
        <v>20717432.170000002</v>
      </c>
    </row>
    <row r="285" spans="2:4">
      <c r="B285" s="68" t="s">
        <v>1798</v>
      </c>
      <c r="C285" s="116">
        <v>0</v>
      </c>
      <c r="D285" s="116">
        <v>0</v>
      </c>
    </row>
    <row r="286" spans="2:4">
      <c r="B286" s="67" t="s">
        <v>362</v>
      </c>
      <c r="C286" s="116">
        <v>29729478</v>
      </c>
      <c r="D286" s="116">
        <v>1904766.33</v>
      </c>
    </row>
    <row r="287" spans="2:4">
      <c r="B287" s="68" t="s">
        <v>849</v>
      </c>
      <c r="C287" s="116">
        <v>29729478</v>
      </c>
      <c r="D287" s="116">
        <v>1904766.33</v>
      </c>
    </row>
    <row r="288" spans="2:4">
      <c r="B288" s="68" t="s">
        <v>1799</v>
      </c>
      <c r="C288" s="116">
        <v>0</v>
      </c>
      <c r="D288" s="116">
        <v>0</v>
      </c>
    </row>
    <row r="289" spans="2:4">
      <c r="B289" s="67" t="s">
        <v>1800</v>
      </c>
      <c r="C289" s="116">
        <v>0</v>
      </c>
      <c r="D289" s="116">
        <v>0</v>
      </c>
    </row>
    <row r="290" spans="2:4">
      <c r="B290" s="68" t="s">
        <v>1801</v>
      </c>
      <c r="C290" s="116">
        <v>0</v>
      </c>
      <c r="D290" s="116">
        <v>0</v>
      </c>
    </row>
    <row r="291" spans="2:4">
      <c r="B291" s="67" t="s">
        <v>1802</v>
      </c>
      <c r="C291" s="116">
        <v>0</v>
      </c>
      <c r="D291" s="116">
        <v>0</v>
      </c>
    </row>
    <row r="292" spans="2:4">
      <c r="B292" s="68" t="s">
        <v>1803</v>
      </c>
      <c r="C292" s="116">
        <v>0</v>
      </c>
      <c r="D292" s="116">
        <v>0</v>
      </c>
    </row>
    <row r="293" spans="2:4">
      <c r="B293" s="67" t="s">
        <v>363</v>
      </c>
      <c r="C293" s="116">
        <v>14472207</v>
      </c>
      <c r="D293" s="116">
        <v>6960350.8399999999</v>
      </c>
    </row>
    <row r="294" spans="2:4">
      <c r="B294" s="68" t="s">
        <v>850</v>
      </c>
      <c r="C294" s="116">
        <v>14472207</v>
      </c>
      <c r="D294" s="116">
        <v>6960350.8399999999</v>
      </c>
    </row>
    <row r="295" spans="2:4">
      <c r="B295" s="68" t="s">
        <v>1804</v>
      </c>
      <c r="C295" s="116">
        <v>0</v>
      </c>
      <c r="D295" s="116">
        <v>0</v>
      </c>
    </row>
    <row r="296" spans="2:4">
      <c r="B296" s="67" t="s">
        <v>1805</v>
      </c>
      <c r="C296" s="116">
        <v>0</v>
      </c>
      <c r="D296" s="116">
        <v>0</v>
      </c>
    </row>
    <row r="297" spans="2:4">
      <c r="B297" s="68" t="s">
        <v>1806</v>
      </c>
      <c r="C297" s="116">
        <v>0</v>
      </c>
      <c r="D297" s="116">
        <v>0</v>
      </c>
    </row>
    <row r="298" spans="2:4">
      <c r="B298" s="67" t="s">
        <v>364</v>
      </c>
      <c r="C298" s="116">
        <v>4933341</v>
      </c>
      <c r="D298" s="116">
        <v>0</v>
      </c>
    </row>
    <row r="299" spans="2:4">
      <c r="B299" s="68" t="s">
        <v>851</v>
      </c>
      <c r="C299" s="116">
        <v>4933341</v>
      </c>
      <c r="D299" s="116">
        <v>0</v>
      </c>
    </row>
    <row r="300" spans="2:4">
      <c r="B300" s="68" t="s">
        <v>1807</v>
      </c>
      <c r="C300" s="116">
        <v>0</v>
      </c>
      <c r="D300" s="116">
        <v>0</v>
      </c>
    </row>
    <row r="301" spans="2:4">
      <c r="B301" s="67" t="s">
        <v>1808</v>
      </c>
      <c r="C301" s="116">
        <v>0</v>
      </c>
      <c r="D301" s="116">
        <v>0</v>
      </c>
    </row>
    <row r="302" spans="2:4">
      <c r="B302" s="68" t="s">
        <v>1809</v>
      </c>
      <c r="C302" s="116">
        <v>0</v>
      </c>
      <c r="D302" s="116">
        <v>0</v>
      </c>
    </row>
    <row r="303" spans="2:4">
      <c r="B303" s="67" t="s">
        <v>1810</v>
      </c>
      <c r="C303" s="116">
        <v>0</v>
      </c>
      <c r="D303" s="116">
        <v>0</v>
      </c>
    </row>
    <row r="304" spans="2:4">
      <c r="B304" s="68" t="s">
        <v>1811</v>
      </c>
      <c r="C304" s="116">
        <v>0</v>
      </c>
      <c r="D304" s="116">
        <v>0</v>
      </c>
    </row>
    <row r="305" spans="2:4">
      <c r="B305" s="67" t="s">
        <v>365</v>
      </c>
      <c r="C305" s="116">
        <v>204130100</v>
      </c>
      <c r="D305" s="116">
        <v>109929265.55</v>
      </c>
    </row>
    <row r="306" spans="2:4">
      <c r="B306" s="68" t="s">
        <v>852</v>
      </c>
      <c r="C306" s="116">
        <v>204130100</v>
      </c>
      <c r="D306" s="116">
        <v>109929265.55</v>
      </c>
    </row>
    <row r="307" spans="2:4">
      <c r="B307" s="67" t="s">
        <v>366</v>
      </c>
      <c r="C307" s="116">
        <v>471848100</v>
      </c>
      <c r="D307" s="116">
        <v>20834804.689999998</v>
      </c>
    </row>
    <row r="308" spans="2:4">
      <c r="B308" s="68" t="s">
        <v>853</v>
      </c>
      <c r="C308" s="116">
        <v>450000000</v>
      </c>
      <c r="D308" s="116">
        <v>0</v>
      </c>
    </row>
    <row r="309" spans="2:4">
      <c r="B309" s="68" t="s">
        <v>854</v>
      </c>
      <c r="C309" s="116">
        <v>21848100</v>
      </c>
      <c r="D309" s="116">
        <v>20834804.689999998</v>
      </c>
    </row>
    <row r="310" spans="2:4">
      <c r="B310" s="67" t="s">
        <v>367</v>
      </c>
      <c r="C310" s="116">
        <v>42267775</v>
      </c>
      <c r="D310" s="116">
        <v>23069003.649999999</v>
      </c>
    </row>
    <row r="311" spans="2:4">
      <c r="B311" s="68" t="s">
        <v>855</v>
      </c>
      <c r="C311" s="116">
        <v>3615288</v>
      </c>
      <c r="D311" s="116">
        <v>0</v>
      </c>
    </row>
    <row r="312" spans="2:4">
      <c r="B312" s="68" t="s">
        <v>856</v>
      </c>
      <c r="C312" s="116">
        <v>13026561</v>
      </c>
      <c r="D312" s="116">
        <v>0</v>
      </c>
    </row>
    <row r="313" spans="2:4">
      <c r="B313" s="68" t="s">
        <v>857</v>
      </c>
      <c r="C313" s="116">
        <v>25625926</v>
      </c>
      <c r="D313" s="116">
        <v>23069003.649999999</v>
      </c>
    </row>
    <row r="314" spans="2:4">
      <c r="B314" s="67" t="s">
        <v>368</v>
      </c>
      <c r="C314" s="116">
        <v>44664191</v>
      </c>
      <c r="D314" s="116">
        <v>39204101.68</v>
      </c>
    </row>
    <row r="315" spans="2:4">
      <c r="B315" s="68" t="s">
        <v>858</v>
      </c>
      <c r="C315" s="116">
        <v>44664191</v>
      </c>
      <c r="D315" s="116">
        <v>39204101.68</v>
      </c>
    </row>
    <row r="316" spans="2:4">
      <c r="B316" s="67" t="s">
        <v>369</v>
      </c>
      <c r="C316" s="116">
        <v>26484997</v>
      </c>
      <c r="D316" s="116">
        <v>1608151.44</v>
      </c>
    </row>
    <row r="317" spans="2:4">
      <c r="B317" s="68" t="s">
        <v>859</v>
      </c>
      <c r="C317" s="116">
        <v>26484997</v>
      </c>
      <c r="D317" s="116">
        <v>1608151.44</v>
      </c>
    </row>
    <row r="318" spans="2:4">
      <c r="B318" s="67" t="s">
        <v>370</v>
      </c>
      <c r="C318" s="116">
        <v>4967665</v>
      </c>
      <c r="D318" s="116">
        <v>2138260.7599999998</v>
      </c>
    </row>
    <row r="319" spans="2:4">
      <c r="B319" s="68" t="s">
        <v>860</v>
      </c>
      <c r="C319" s="116">
        <v>4967665</v>
      </c>
      <c r="D319" s="116">
        <v>2138260.7599999998</v>
      </c>
    </row>
    <row r="320" spans="2:4">
      <c r="B320" s="66" t="s">
        <v>305</v>
      </c>
      <c r="C320" s="117">
        <v>0</v>
      </c>
      <c r="D320" s="117">
        <v>0</v>
      </c>
    </row>
    <row r="321" spans="2:4">
      <c r="B321" s="67" t="s">
        <v>1444</v>
      </c>
      <c r="C321" s="116">
        <v>0</v>
      </c>
      <c r="D321" s="116">
        <v>0</v>
      </c>
    </row>
    <row r="322" spans="2:4">
      <c r="B322" s="68" t="s">
        <v>1445</v>
      </c>
      <c r="C322" s="116">
        <v>0</v>
      </c>
      <c r="D322" s="116">
        <v>0</v>
      </c>
    </row>
    <row r="323" spans="2:4">
      <c r="B323" s="66" t="s">
        <v>290</v>
      </c>
      <c r="C323" s="117">
        <v>286453636</v>
      </c>
      <c r="D323" s="117">
        <v>50815800.940000005</v>
      </c>
    </row>
    <row r="324" spans="2:4">
      <c r="B324" s="67" t="s">
        <v>345</v>
      </c>
      <c r="C324" s="116">
        <v>286453636</v>
      </c>
      <c r="D324" s="116">
        <v>50815800.940000005</v>
      </c>
    </row>
    <row r="325" spans="2:4">
      <c r="B325" s="68" t="s">
        <v>818</v>
      </c>
      <c r="C325" s="116">
        <v>286453636</v>
      </c>
      <c r="D325" s="116">
        <v>50815800.940000005</v>
      </c>
    </row>
    <row r="326" spans="2:4">
      <c r="B326" s="64" t="s">
        <v>371</v>
      </c>
      <c r="C326" s="116">
        <v>2687131713</v>
      </c>
      <c r="D326" s="116">
        <v>437303545.82000005</v>
      </c>
    </row>
    <row r="327" spans="2:4">
      <c r="B327" s="66" t="s">
        <v>287</v>
      </c>
      <c r="C327" s="117">
        <v>2687131713</v>
      </c>
      <c r="D327" s="117">
        <v>400096252.13000005</v>
      </c>
    </row>
    <row r="328" spans="2:4">
      <c r="B328" s="67" t="s">
        <v>372</v>
      </c>
      <c r="C328" s="116">
        <v>2552115619</v>
      </c>
      <c r="D328" s="116">
        <v>325464820.27999997</v>
      </c>
    </row>
    <row r="329" spans="2:4">
      <c r="B329" s="68" t="s">
        <v>861</v>
      </c>
      <c r="C329" s="116">
        <v>2115619</v>
      </c>
      <c r="D329" s="116">
        <v>0</v>
      </c>
    </row>
    <row r="330" spans="2:4">
      <c r="B330" s="68" t="s">
        <v>862</v>
      </c>
      <c r="C330" s="116">
        <v>2550000000</v>
      </c>
      <c r="D330" s="116">
        <v>325464820.27999997</v>
      </c>
    </row>
    <row r="331" spans="2:4">
      <c r="B331" s="67" t="s">
        <v>373</v>
      </c>
      <c r="C331" s="116">
        <v>6247638</v>
      </c>
      <c r="D331" s="116">
        <v>0</v>
      </c>
    </row>
    <row r="332" spans="2:4">
      <c r="B332" s="68" t="s">
        <v>863</v>
      </c>
      <c r="C332" s="116">
        <v>6247638</v>
      </c>
      <c r="D332" s="116">
        <v>0</v>
      </c>
    </row>
    <row r="333" spans="2:4">
      <c r="B333" s="67" t="s">
        <v>1549</v>
      </c>
      <c r="C333" s="116">
        <v>0</v>
      </c>
      <c r="D333" s="116">
        <v>0</v>
      </c>
    </row>
    <row r="334" spans="2:4">
      <c r="B334" s="68" t="s">
        <v>1550</v>
      </c>
      <c r="C334" s="116">
        <v>0</v>
      </c>
      <c r="D334" s="116">
        <v>0</v>
      </c>
    </row>
    <row r="335" spans="2:4">
      <c r="B335" s="67" t="s">
        <v>1551</v>
      </c>
      <c r="C335" s="116">
        <v>0</v>
      </c>
      <c r="D335" s="116">
        <v>0</v>
      </c>
    </row>
    <row r="336" spans="2:4">
      <c r="B336" s="68" t="s">
        <v>1552</v>
      </c>
      <c r="C336" s="116">
        <v>0</v>
      </c>
      <c r="D336" s="116">
        <v>0</v>
      </c>
    </row>
    <row r="337" spans="2:4">
      <c r="B337" s="67" t="s">
        <v>1553</v>
      </c>
      <c r="C337" s="116">
        <v>0</v>
      </c>
      <c r="D337" s="116">
        <v>0</v>
      </c>
    </row>
    <row r="338" spans="2:4">
      <c r="B338" s="68" t="s">
        <v>1554</v>
      </c>
      <c r="C338" s="116">
        <v>0</v>
      </c>
      <c r="D338" s="116">
        <v>0</v>
      </c>
    </row>
    <row r="339" spans="2:4">
      <c r="B339" s="67" t="s">
        <v>1555</v>
      </c>
      <c r="C339" s="116">
        <v>0</v>
      </c>
      <c r="D339" s="116">
        <v>0</v>
      </c>
    </row>
    <row r="340" spans="2:4">
      <c r="B340" s="68" t="s">
        <v>1556</v>
      </c>
      <c r="C340" s="116">
        <v>0</v>
      </c>
      <c r="D340" s="116">
        <v>0</v>
      </c>
    </row>
    <row r="341" spans="2:4">
      <c r="B341" s="67" t="s">
        <v>374</v>
      </c>
      <c r="C341" s="116">
        <v>4967665</v>
      </c>
      <c r="D341" s="116">
        <v>2446659.9700000002</v>
      </c>
    </row>
    <row r="342" spans="2:4">
      <c r="B342" s="68" t="s">
        <v>864</v>
      </c>
      <c r="C342" s="116">
        <v>4967665</v>
      </c>
      <c r="D342" s="116">
        <v>2446659.9700000002</v>
      </c>
    </row>
    <row r="343" spans="2:4">
      <c r="B343" s="67" t="s">
        <v>375</v>
      </c>
      <c r="C343" s="116">
        <v>7400012</v>
      </c>
      <c r="D343" s="116">
        <v>3107750.92</v>
      </c>
    </row>
    <row r="344" spans="2:4">
      <c r="B344" s="68" t="s">
        <v>865</v>
      </c>
      <c r="C344" s="116">
        <v>7400012</v>
      </c>
      <c r="D344" s="116">
        <v>3107750.92</v>
      </c>
    </row>
    <row r="345" spans="2:4">
      <c r="B345" s="67" t="s">
        <v>376</v>
      </c>
      <c r="C345" s="116">
        <v>2483832</v>
      </c>
      <c r="D345" s="116">
        <v>12867584.810000001</v>
      </c>
    </row>
    <row r="346" spans="2:4">
      <c r="B346" s="68" t="s">
        <v>866</v>
      </c>
      <c r="C346" s="116">
        <v>2483832</v>
      </c>
      <c r="D346" s="116">
        <v>12867584.810000001</v>
      </c>
    </row>
    <row r="347" spans="2:4">
      <c r="B347" s="67" t="s">
        <v>377</v>
      </c>
      <c r="C347" s="116">
        <v>1499668</v>
      </c>
      <c r="D347" s="116">
        <v>8448060.4700000007</v>
      </c>
    </row>
    <row r="348" spans="2:4">
      <c r="B348" s="68" t="s">
        <v>867</v>
      </c>
      <c r="C348" s="116">
        <v>1499668</v>
      </c>
      <c r="D348" s="116">
        <v>8448060.4700000007</v>
      </c>
    </row>
    <row r="349" spans="2:4">
      <c r="B349" s="67" t="s">
        <v>378</v>
      </c>
      <c r="C349" s="116">
        <v>2221823</v>
      </c>
      <c r="D349" s="116">
        <v>1431588.3</v>
      </c>
    </row>
    <row r="350" spans="2:4">
      <c r="B350" s="68" t="s">
        <v>868</v>
      </c>
      <c r="C350" s="116">
        <v>2221823</v>
      </c>
      <c r="D350" s="116">
        <v>1431588.3</v>
      </c>
    </row>
    <row r="351" spans="2:4">
      <c r="B351" s="67" t="s">
        <v>1446</v>
      </c>
      <c r="C351" s="116">
        <v>0</v>
      </c>
      <c r="D351" s="116">
        <v>0</v>
      </c>
    </row>
    <row r="352" spans="2:4">
      <c r="B352" s="68" t="s">
        <v>1447</v>
      </c>
      <c r="C352" s="116">
        <v>0</v>
      </c>
      <c r="D352" s="116">
        <v>0</v>
      </c>
    </row>
    <row r="353" spans="2:4">
      <c r="B353" s="67" t="s">
        <v>379</v>
      </c>
      <c r="C353" s="116">
        <v>110195456</v>
      </c>
      <c r="D353" s="116">
        <v>46329787.380000003</v>
      </c>
    </row>
    <row r="354" spans="2:4">
      <c r="B354" s="68" t="s">
        <v>869</v>
      </c>
      <c r="C354" s="116">
        <v>110195456</v>
      </c>
      <c r="D354" s="116">
        <v>46329787.380000003</v>
      </c>
    </row>
    <row r="355" spans="2:4">
      <c r="B355" s="66" t="s">
        <v>305</v>
      </c>
      <c r="C355" s="117">
        <v>0</v>
      </c>
      <c r="D355" s="117">
        <v>37207293.689999998</v>
      </c>
    </row>
    <row r="356" spans="2:4">
      <c r="B356" s="67" t="s">
        <v>1336</v>
      </c>
      <c r="C356" s="116">
        <v>0</v>
      </c>
      <c r="D356" s="116">
        <v>37207293.689999998</v>
      </c>
    </row>
    <row r="357" spans="2:4">
      <c r="B357" s="68" t="s">
        <v>1337</v>
      </c>
      <c r="C357" s="116">
        <v>0</v>
      </c>
      <c r="D357" s="116">
        <v>37207293.689999998</v>
      </c>
    </row>
    <row r="358" spans="2:4">
      <c r="B358" s="64" t="s">
        <v>293</v>
      </c>
      <c r="C358" s="116">
        <v>1414803954</v>
      </c>
      <c r="D358" s="116">
        <v>1140323026.5000002</v>
      </c>
    </row>
    <row r="359" spans="2:4">
      <c r="B359" s="66" t="s">
        <v>287</v>
      </c>
      <c r="C359" s="117">
        <v>1226179939</v>
      </c>
      <c r="D359" s="117">
        <v>1125635705.5400002</v>
      </c>
    </row>
    <row r="360" spans="2:4">
      <c r="B360" s="67" t="s">
        <v>380</v>
      </c>
      <c r="C360" s="116">
        <v>4847189</v>
      </c>
      <c r="D360" s="116">
        <v>0</v>
      </c>
    </row>
    <row r="361" spans="2:4">
      <c r="B361" s="68" t="s">
        <v>870</v>
      </c>
      <c r="C361" s="116">
        <v>4847189</v>
      </c>
      <c r="D361" s="116">
        <v>0</v>
      </c>
    </row>
    <row r="362" spans="2:4">
      <c r="B362" s="67" t="s">
        <v>381</v>
      </c>
      <c r="C362" s="116">
        <v>15619096</v>
      </c>
      <c r="D362" s="116">
        <v>0</v>
      </c>
    </row>
    <row r="363" spans="2:4">
      <c r="B363" s="68" t="s">
        <v>871</v>
      </c>
      <c r="C363" s="116">
        <v>15619096</v>
      </c>
      <c r="D363" s="116">
        <v>0</v>
      </c>
    </row>
    <row r="364" spans="2:4">
      <c r="B364" s="68" t="s">
        <v>1557</v>
      </c>
      <c r="C364" s="116">
        <v>0</v>
      </c>
      <c r="D364" s="116">
        <v>0</v>
      </c>
    </row>
    <row r="365" spans="2:4">
      <c r="B365" s="67" t="s">
        <v>1558</v>
      </c>
      <c r="C365" s="116">
        <v>0</v>
      </c>
      <c r="D365" s="116">
        <v>0</v>
      </c>
    </row>
    <row r="366" spans="2:4">
      <c r="B366" s="68" t="s">
        <v>1559</v>
      </c>
      <c r="C366" s="116">
        <v>0</v>
      </c>
      <c r="D366" s="116">
        <v>0</v>
      </c>
    </row>
    <row r="367" spans="2:4">
      <c r="B367" s="67" t="s">
        <v>382</v>
      </c>
      <c r="C367" s="116">
        <v>10266898</v>
      </c>
      <c r="D367" s="116">
        <v>0</v>
      </c>
    </row>
    <row r="368" spans="2:4">
      <c r="B368" s="68" t="s">
        <v>872</v>
      </c>
      <c r="C368" s="116">
        <v>10266898</v>
      </c>
      <c r="D368" s="116">
        <v>0</v>
      </c>
    </row>
    <row r="369" spans="2:4">
      <c r="B369" s="68" t="s">
        <v>1560</v>
      </c>
      <c r="C369" s="116">
        <v>0</v>
      </c>
      <c r="D369" s="116">
        <v>0</v>
      </c>
    </row>
    <row r="370" spans="2:4">
      <c r="B370" s="67" t="s">
        <v>383</v>
      </c>
      <c r="C370" s="116">
        <v>5771250</v>
      </c>
      <c r="D370" s="116">
        <v>0</v>
      </c>
    </row>
    <row r="371" spans="2:4">
      <c r="B371" s="68" t="s">
        <v>873</v>
      </c>
      <c r="C371" s="116">
        <v>5771250</v>
      </c>
      <c r="D371" s="116">
        <v>0</v>
      </c>
    </row>
    <row r="372" spans="2:4">
      <c r="B372" s="68" t="s">
        <v>1338</v>
      </c>
      <c r="C372" s="116">
        <v>0</v>
      </c>
      <c r="D372" s="116">
        <v>0</v>
      </c>
    </row>
    <row r="373" spans="2:4">
      <c r="B373" s="67" t="s">
        <v>384</v>
      </c>
      <c r="C373" s="116">
        <v>13350406</v>
      </c>
      <c r="D373" s="116">
        <v>0</v>
      </c>
    </row>
    <row r="374" spans="2:4">
      <c r="B374" s="68" t="s">
        <v>874</v>
      </c>
      <c r="C374" s="116">
        <v>13350406</v>
      </c>
      <c r="D374" s="116">
        <v>0</v>
      </c>
    </row>
    <row r="375" spans="2:4">
      <c r="B375" s="67" t="s">
        <v>385</v>
      </c>
      <c r="C375" s="116">
        <v>29645701</v>
      </c>
      <c r="D375" s="116">
        <v>7378071.29</v>
      </c>
    </row>
    <row r="376" spans="2:4">
      <c r="B376" s="68" t="s">
        <v>875</v>
      </c>
      <c r="C376" s="116">
        <v>29645701</v>
      </c>
      <c r="D376" s="116">
        <v>7378071.29</v>
      </c>
    </row>
    <row r="377" spans="2:4">
      <c r="B377" s="67" t="s">
        <v>386</v>
      </c>
      <c r="C377" s="116">
        <v>26491464</v>
      </c>
      <c r="D377" s="116">
        <v>123106004.96000001</v>
      </c>
    </row>
    <row r="378" spans="2:4">
      <c r="B378" s="68" t="s">
        <v>1339</v>
      </c>
      <c r="C378" s="116">
        <v>0</v>
      </c>
      <c r="D378" s="116">
        <v>78546914.150000006</v>
      </c>
    </row>
    <row r="379" spans="2:4">
      <c r="B379" s="68" t="s">
        <v>876</v>
      </c>
      <c r="C379" s="116">
        <v>26491464</v>
      </c>
      <c r="D379" s="116">
        <v>44559090.810000002</v>
      </c>
    </row>
    <row r="380" spans="2:4">
      <c r="B380" s="67" t="s">
        <v>387</v>
      </c>
      <c r="C380" s="116">
        <v>9738250</v>
      </c>
      <c r="D380" s="116">
        <v>8738250</v>
      </c>
    </row>
    <row r="381" spans="2:4">
      <c r="B381" s="68" t="s">
        <v>877</v>
      </c>
      <c r="C381" s="116">
        <v>9738250</v>
      </c>
      <c r="D381" s="116">
        <v>8738250</v>
      </c>
    </row>
    <row r="382" spans="2:4">
      <c r="B382" s="67" t="s">
        <v>388</v>
      </c>
      <c r="C382" s="116">
        <v>3123819</v>
      </c>
      <c r="D382" s="116">
        <v>0</v>
      </c>
    </row>
    <row r="383" spans="2:4">
      <c r="B383" s="68" t="s">
        <v>878</v>
      </c>
      <c r="C383" s="116">
        <v>3123819</v>
      </c>
      <c r="D383" s="116">
        <v>0</v>
      </c>
    </row>
    <row r="384" spans="2:4">
      <c r="B384" s="67" t="s">
        <v>389</v>
      </c>
      <c r="C384" s="116">
        <v>22200036</v>
      </c>
      <c r="D384" s="116">
        <v>10345119.58</v>
      </c>
    </row>
    <row r="385" spans="2:4">
      <c r="B385" s="68" t="s">
        <v>879</v>
      </c>
      <c r="C385" s="116">
        <v>22200036</v>
      </c>
      <c r="D385" s="116">
        <v>10345119.58</v>
      </c>
    </row>
    <row r="386" spans="2:4">
      <c r="B386" s="67" t="s">
        <v>1340</v>
      </c>
      <c r="C386" s="116">
        <v>0</v>
      </c>
      <c r="D386" s="116">
        <v>21548926.329999998</v>
      </c>
    </row>
    <row r="387" spans="2:4">
      <c r="B387" s="68" t="s">
        <v>1341</v>
      </c>
      <c r="C387" s="116">
        <v>0</v>
      </c>
      <c r="D387" s="116">
        <v>21548926.329999998</v>
      </c>
    </row>
    <row r="388" spans="2:4">
      <c r="B388" s="67" t="s">
        <v>390</v>
      </c>
      <c r="C388" s="116">
        <v>2115619</v>
      </c>
      <c r="D388" s="116">
        <v>0</v>
      </c>
    </row>
    <row r="389" spans="2:4">
      <c r="B389" s="68" t="s">
        <v>880</v>
      </c>
      <c r="C389" s="116">
        <v>2115619</v>
      </c>
      <c r="D389" s="116">
        <v>0</v>
      </c>
    </row>
    <row r="390" spans="2:4">
      <c r="B390" s="67" t="s">
        <v>1342</v>
      </c>
      <c r="C390" s="116">
        <v>0</v>
      </c>
      <c r="D390" s="116">
        <v>63143173.020000003</v>
      </c>
    </row>
    <row r="391" spans="2:4">
      <c r="B391" s="68" t="s">
        <v>1343</v>
      </c>
      <c r="C391" s="116">
        <v>0</v>
      </c>
      <c r="D391" s="116">
        <v>63143173.020000003</v>
      </c>
    </row>
    <row r="392" spans="2:4">
      <c r="B392" s="67" t="s">
        <v>1344</v>
      </c>
      <c r="C392" s="116">
        <v>0</v>
      </c>
      <c r="D392" s="116">
        <v>9000000</v>
      </c>
    </row>
    <row r="393" spans="2:4">
      <c r="B393" s="68" t="s">
        <v>1345</v>
      </c>
      <c r="C393" s="116">
        <v>0</v>
      </c>
      <c r="D393" s="116">
        <v>9000000</v>
      </c>
    </row>
    <row r="394" spans="2:4">
      <c r="B394" s="67" t="s">
        <v>391</v>
      </c>
      <c r="C394" s="116">
        <v>13661079</v>
      </c>
      <c r="D394" s="116">
        <v>910008.11</v>
      </c>
    </row>
    <row r="395" spans="2:4">
      <c r="B395" s="68" t="s">
        <v>881</v>
      </c>
      <c r="C395" s="116">
        <v>13661079</v>
      </c>
      <c r="D395" s="116">
        <v>910008.11</v>
      </c>
    </row>
    <row r="396" spans="2:4">
      <c r="B396" s="67" t="s">
        <v>392</v>
      </c>
      <c r="C396" s="116">
        <v>6906676</v>
      </c>
      <c r="D396" s="116">
        <v>2340773.16</v>
      </c>
    </row>
    <row r="397" spans="2:4">
      <c r="B397" s="68" t="s">
        <v>882</v>
      </c>
      <c r="C397" s="116">
        <v>6906676</v>
      </c>
      <c r="D397" s="116">
        <v>2340773.16</v>
      </c>
    </row>
    <row r="398" spans="2:4">
      <c r="B398" s="67" t="s">
        <v>393</v>
      </c>
      <c r="C398" s="116">
        <v>181008283</v>
      </c>
      <c r="D398" s="116">
        <v>116472331.54000001</v>
      </c>
    </row>
    <row r="399" spans="2:4">
      <c r="B399" s="68" t="s">
        <v>883</v>
      </c>
      <c r="C399" s="116">
        <v>181008283</v>
      </c>
      <c r="D399" s="116">
        <v>116472331.54000001</v>
      </c>
    </row>
    <row r="400" spans="2:4">
      <c r="B400" s="67" t="s">
        <v>394</v>
      </c>
      <c r="C400" s="116">
        <v>817826522</v>
      </c>
      <c r="D400" s="116">
        <v>710613001.15999997</v>
      </c>
    </row>
    <row r="401" spans="2:4">
      <c r="B401" s="68" t="s">
        <v>884</v>
      </c>
      <c r="C401" s="116">
        <v>817826522</v>
      </c>
      <c r="D401" s="116">
        <v>710613001.15999997</v>
      </c>
    </row>
    <row r="402" spans="2:4">
      <c r="B402" s="67" t="s">
        <v>395</v>
      </c>
      <c r="C402" s="116">
        <v>2483832</v>
      </c>
      <c r="D402" s="116">
        <v>0</v>
      </c>
    </row>
    <row r="403" spans="2:4">
      <c r="B403" s="68" t="s">
        <v>885</v>
      </c>
      <c r="C403" s="116">
        <v>2483832</v>
      </c>
      <c r="D403" s="116">
        <v>0</v>
      </c>
    </row>
    <row r="404" spans="2:4">
      <c r="B404" s="67" t="s">
        <v>396</v>
      </c>
      <c r="C404" s="116">
        <v>1123819</v>
      </c>
      <c r="D404" s="116">
        <v>2040046.39</v>
      </c>
    </row>
    <row r="405" spans="2:4">
      <c r="B405" s="68" t="s">
        <v>886</v>
      </c>
      <c r="C405" s="116">
        <v>1123819</v>
      </c>
      <c r="D405" s="116">
        <v>2040046.39</v>
      </c>
    </row>
    <row r="406" spans="2:4">
      <c r="B406" s="67" t="s">
        <v>397</v>
      </c>
      <c r="C406" s="116">
        <v>60000000</v>
      </c>
      <c r="D406" s="116">
        <v>50000000</v>
      </c>
    </row>
    <row r="407" spans="2:4">
      <c r="B407" s="68" t="s">
        <v>887</v>
      </c>
      <c r="C407" s="116">
        <v>60000000</v>
      </c>
      <c r="D407" s="116">
        <v>50000000</v>
      </c>
    </row>
    <row r="408" spans="2:4">
      <c r="B408" s="66" t="s">
        <v>305</v>
      </c>
      <c r="C408" s="117">
        <v>0</v>
      </c>
      <c r="D408" s="117">
        <v>14687320.960000001</v>
      </c>
    </row>
    <row r="409" spans="2:4">
      <c r="B409" s="67" t="s">
        <v>1344</v>
      </c>
      <c r="C409" s="116">
        <v>0</v>
      </c>
      <c r="D409" s="116">
        <v>14687320.960000001</v>
      </c>
    </row>
    <row r="410" spans="2:4">
      <c r="B410" s="68" t="s">
        <v>1345</v>
      </c>
      <c r="C410" s="116">
        <v>0</v>
      </c>
      <c r="D410" s="116">
        <v>14687320.960000001</v>
      </c>
    </row>
    <row r="411" spans="2:4">
      <c r="B411" s="67" t="s">
        <v>1448</v>
      </c>
      <c r="C411" s="116">
        <v>0</v>
      </c>
      <c r="D411" s="116">
        <v>0</v>
      </c>
    </row>
    <row r="412" spans="2:4">
      <c r="B412" s="68" t="s">
        <v>1449</v>
      </c>
      <c r="C412" s="116">
        <v>0</v>
      </c>
      <c r="D412" s="116">
        <v>0</v>
      </c>
    </row>
    <row r="413" spans="2:4">
      <c r="B413" s="66" t="s">
        <v>290</v>
      </c>
      <c r="C413" s="117">
        <v>79094839</v>
      </c>
      <c r="D413" s="117">
        <v>0</v>
      </c>
    </row>
    <row r="414" spans="2:4">
      <c r="B414" s="67" t="s">
        <v>383</v>
      </c>
      <c r="C414" s="116">
        <v>79094839</v>
      </c>
      <c r="D414" s="116">
        <v>0</v>
      </c>
    </row>
    <row r="415" spans="2:4">
      <c r="B415" s="68" t="s">
        <v>873</v>
      </c>
      <c r="C415" s="116">
        <v>79094839</v>
      </c>
      <c r="D415" s="116">
        <v>0</v>
      </c>
    </row>
    <row r="416" spans="2:4">
      <c r="B416" s="66" t="s">
        <v>291</v>
      </c>
      <c r="C416" s="117">
        <v>109529176</v>
      </c>
      <c r="D416" s="117">
        <v>0</v>
      </c>
    </row>
    <row r="417" spans="2:4">
      <c r="B417" s="67" t="s">
        <v>382</v>
      </c>
      <c r="C417" s="116">
        <v>43093200</v>
      </c>
      <c r="D417" s="116">
        <v>0</v>
      </c>
    </row>
    <row r="418" spans="2:4">
      <c r="B418" s="68" t="s">
        <v>872</v>
      </c>
      <c r="C418" s="116">
        <v>43093200</v>
      </c>
      <c r="D418" s="116">
        <v>0</v>
      </c>
    </row>
    <row r="419" spans="2:4">
      <c r="B419" s="67" t="s">
        <v>383</v>
      </c>
      <c r="C419" s="116">
        <v>66435976</v>
      </c>
      <c r="D419" s="116">
        <v>0</v>
      </c>
    </row>
    <row r="420" spans="2:4">
      <c r="B420" s="68" t="s">
        <v>873</v>
      </c>
      <c r="C420" s="116">
        <v>66435976</v>
      </c>
      <c r="D420" s="116">
        <v>0</v>
      </c>
    </row>
    <row r="421" spans="2:4">
      <c r="B421" s="64" t="s">
        <v>398</v>
      </c>
      <c r="C421" s="116">
        <v>894463111</v>
      </c>
      <c r="D421" s="116">
        <v>436206808.04999995</v>
      </c>
    </row>
    <row r="422" spans="2:4">
      <c r="B422" s="66" t="s">
        <v>287</v>
      </c>
      <c r="C422" s="117">
        <v>303932913</v>
      </c>
      <c r="D422" s="117">
        <v>79728062.840000004</v>
      </c>
    </row>
    <row r="423" spans="2:4">
      <c r="B423" s="67" t="s">
        <v>1561</v>
      </c>
      <c r="C423" s="116">
        <v>0</v>
      </c>
      <c r="D423" s="116">
        <v>0</v>
      </c>
    </row>
    <row r="424" spans="2:4">
      <c r="B424" s="68" t="s">
        <v>1562</v>
      </c>
      <c r="C424" s="116">
        <v>0</v>
      </c>
      <c r="D424" s="116">
        <v>0</v>
      </c>
    </row>
    <row r="425" spans="2:4">
      <c r="B425" s="67" t="s">
        <v>1563</v>
      </c>
      <c r="C425" s="116">
        <v>0</v>
      </c>
      <c r="D425" s="116">
        <v>0</v>
      </c>
    </row>
    <row r="426" spans="2:4">
      <c r="B426" s="68" t="s">
        <v>1564</v>
      </c>
      <c r="C426" s="116">
        <v>0</v>
      </c>
      <c r="D426" s="116">
        <v>0</v>
      </c>
    </row>
    <row r="427" spans="2:4">
      <c r="B427" s="67" t="s">
        <v>399</v>
      </c>
      <c r="C427" s="116">
        <v>2115619</v>
      </c>
      <c r="D427" s="116">
        <v>0</v>
      </c>
    </row>
    <row r="428" spans="2:4">
      <c r="B428" s="68" t="s">
        <v>888</v>
      </c>
      <c r="C428" s="116">
        <v>2115619</v>
      </c>
      <c r="D428" s="116">
        <v>0</v>
      </c>
    </row>
    <row r="429" spans="2:4">
      <c r="B429" s="67" t="s">
        <v>400</v>
      </c>
      <c r="C429" s="116">
        <v>9371457</v>
      </c>
      <c r="D429" s="116">
        <v>2215090.0099999998</v>
      </c>
    </row>
    <row r="430" spans="2:4">
      <c r="B430" s="68" t="s">
        <v>889</v>
      </c>
      <c r="C430" s="116">
        <v>9371457</v>
      </c>
      <c r="D430" s="116">
        <v>2215090.0099999998</v>
      </c>
    </row>
    <row r="431" spans="2:4">
      <c r="B431" s="68" t="s">
        <v>1789</v>
      </c>
      <c r="C431" s="116">
        <v>0</v>
      </c>
      <c r="D431" s="116">
        <v>0</v>
      </c>
    </row>
    <row r="432" spans="2:4">
      <c r="B432" s="67" t="s">
        <v>1565</v>
      </c>
      <c r="C432" s="116">
        <v>0</v>
      </c>
      <c r="D432" s="116">
        <v>0</v>
      </c>
    </row>
    <row r="433" spans="2:4">
      <c r="B433" s="68" t="s">
        <v>1566</v>
      </c>
      <c r="C433" s="116">
        <v>0</v>
      </c>
      <c r="D433" s="116">
        <v>0</v>
      </c>
    </row>
    <row r="434" spans="2:4">
      <c r="B434" s="67" t="s">
        <v>1567</v>
      </c>
      <c r="C434" s="116">
        <v>0</v>
      </c>
      <c r="D434" s="116">
        <v>0</v>
      </c>
    </row>
    <row r="435" spans="2:4">
      <c r="B435" s="68" t="s">
        <v>1568</v>
      </c>
      <c r="C435" s="116">
        <v>0</v>
      </c>
      <c r="D435" s="116">
        <v>0</v>
      </c>
    </row>
    <row r="436" spans="2:4">
      <c r="B436" s="67" t="s">
        <v>1812</v>
      </c>
      <c r="C436" s="116">
        <v>0</v>
      </c>
      <c r="D436" s="116">
        <v>0</v>
      </c>
    </row>
    <row r="437" spans="2:4">
      <c r="B437" s="68" t="s">
        <v>1813</v>
      </c>
      <c r="C437" s="116">
        <v>0</v>
      </c>
      <c r="D437" s="116">
        <v>0</v>
      </c>
    </row>
    <row r="438" spans="2:4">
      <c r="B438" s="67" t="s">
        <v>1814</v>
      </c>
      <c r="C438" s="116">
        <v>0</v>
      </c>
      <c r="D438" s="116">
        <v>0</v>
      </c>
    </row>
    <row r="439" spans="2:4">
      <c r="B439" s="68" t="s">
        <v>1815</v>
      </c>
      <c r="C439" s="116">
        <v>0</v>
      </c>
      <c r="D439" s="116">
        <v>0</v>
      </c>
    </row>
    <row r="440" spans="2:4">
      <c r="B440" s="67" t="s">
        <v>1816</v>
      </c>
      <c r="C440" s="116">
        <v>0</v>
      </c>
      <c r="D440" s="116">
        <v>0</v>
      </c>
    </row>
    <row r="441" spans="2:4">
      <c r="B441" s="68" t="s">
        <v>1817</v>
      </c>
      <c r="C441" s="116">
        <v>0</v>
      </c>
      <c r="D441" s="116">
        <v>0</v>
      </c>
    </row>
    <row r="442" spans="2:4">
      <c r="B442" s="67" t="s">
        <v>1818</v>
      </c>
      <c r="C442" s="116">
        <v>0</v>
      </c>
      <c r="D442" s="116">
        <v>0</v>
      </c>
    </row>
    <row r="443" spans="2:4">
      <c r="B443" s="68" t="s">
        <v>1819</v>
      </c>
      <c r="C443" s="116">
        <v>0</v>
      </c>
      <c r="D443" s="116">
        <v>0</v>
      </c>
    </row>
    <row r="444" spans="2:4">
      <c r="B444" s="67" t="s">
        <v>1820</v>
      </c>
      <c r="C444" s="116">
        <v>0</v>
      </c>
      <c r="D444" s="116">
        <v>0</v>
      </c>
    </row>
    <row r="445" spans="2:4">
      <c r="B445" s="68" t="s">
        <v>1821</v>
      </c>
      <c r="C445" s="116">
        <v>0</v>
      </c>
      <c r="D445" s="116">
        <v>0</v>
      </c>
    </row>
    <row r="446" spans="2:4">
      <c r="B446" s="67" t="s">
        <v>1822</v>
      </c>
      <c r="C446" s="116">
        <v>0</v>
      </c>
      <c r="D446" s="116">
        <v>0</v>
      </c>
    </row>
    <row r="447" spans="2:4">
      <c r="B447" s="68" t="s">
        <v>1823</v>
      </c>
      <c r="C447" s="116">
        <v>0</v>
      </c>
      <c r="D447" s="116">
        <v>0</v>
      </c>
    </row>
    <row r="448" spans="2:4">
      <c r="B448" s="67" t="s">
        <v>1824</v>
      </c>
      <c r="C448" s="116">
        <v>0</v>
      </c>
      <c r="D448" s="116">
        <v>0</v>
      </c>
    </row>
    <row r="449" spans="2:4">
      <c r="B449" s="68" t="s">
        <v>1825</v>
      </c>
      <c r="C449" s="116">
        <v>0</v>
      </c>
      <c r="D449" s="116">
        <v>0</v>
      </c>
    </row>
    <row r="450" spans="2:4">
      <c r="B450" s="67" t="s">
        <v>1826</v>
      </c>
      <c r="C450" s="116">
        <v>0</v>
      </c>
      <c r="D450" s="116">
        <v>0</v>
      </c>
    </row>
    <row r="451" spans="2:4">
      <c r="B451" s="68" t="s">
        <v>1827</v>
      </c>
      <c r="C451" s="116">
        <v>0</v>
      </c>
      <c r="D451" s="116">
        <v>0</v>
      </c>
    </row>
    <row r="452" spans="2:4">
      <c r="B452" s="67" t="s">
        <v>1828</v>
      </c>
      <c r="C452" s="116">
        <v>0</v>
      </c>
      <c r="D452" s="116">
        <v>0</v>
      </c>
    </row>
    <row r="453" spans="2:4">
      <c r="B453" s="68" t="s">
        <v>1829</v>
      </c>
      <c r="C453" s="116">
        <v>0</v>
      </c>
      <c r="D453" s="116">
        <v>0</v>
      </c>
    </row>
    <row r="454" spans="2:4">
      <c r="B454" s="67" t="s">
        <v>1830</v>
      </c>
      <c r="C454" s="116">
        <v>0</v>
      </c>
      <c r="D454" s="116">
        <v>0</v>
      </c>
    </row>
    <row r="455" spans="2:4">
      <c r="B455" s="68" t="s">
        <v>1831</v>
      </c>
      <c r="C455" s="116">
        <v>0</v>
      </c>
      <c r="D455" s="116">
        <v>0</v>
      </c>
    </row>
    <row r="456" spans="2:4">
      <c r="B456" s="67" t="s">
        <v>401</v>
      </c>
      <c r="C456" s="116">
        <v>7451497</v>
      </c>
      <c r="D456" s="116">
        <v>7744697.0099999998</v>
      </c>
    </row>
    <row r="457" spans="2:4">
      <c r="B457" s="68" t="s">
        <v>890</v>
      </c>
      <c r="C457" s="116">
        <v>7451497</v>
      </c>
      <c r="D457" s="116">
        <v>7744697.0099999998</v>
      </c>
    </row>
    <row r="458" spans="2:4">
      <c r="B458" s="67" t="s">
        <v>402</v>
      </c>
      <c r="C458" s="116">
        <v>4933341</v>
      </c>
      <c r="D458" s="116">
        <v>0</v>
      </c>
    </row>
    <row r="459" spans="2:4">
      <c r="B459" s="68" t="s">
        <v>891</v>
      </c>
      <c r="C459" s="116">
        <v>4933341</v>
      </c>
      <c r="D459" s="116">
        <v>0</v>
      </c>
    </row>
    <row r="460" spans="2:4">
      <c r="B460" s="67" t="s">
        <v>403</v>
      </c>
      <c r="C460" s="116">
        <v>216427931</v>
      </c>
      <c r="D460" s="116">
        <v>57758852.490000002</v>
      </c>
    </row>
    <row r="461" spans="2:4">
      <c r="B461" s="68" t="s">
        <v>892</v>
      </c>
      <c r="C461" s="116">
        <v>216427931</v>
      </c>
      <c r="D461" s="116">
        <v>57758852.490000002</v>
      </c>
    </row>
    <row r="462" spans="2:4">
      <c r="B462" s="67" t="s">
        <v>404</v>
      </c>
      <c r="C462" s="116">
        <v>52800000</v>
      </c>
      <c r="D462" s="116">
        <v>0</v>
      </c>
    </row>
    <row r="463" spans="2:4">
      <c r="B463" s="68" t="s">
        <v>893</v>
      </c>
      <c r="C463" s="116">
        <v>52800000</v>
      </c>
      <c r="D463" s="116">
        <v>0</v>
      </c>
    </row>
    <row r="464" spans="2:4">
      <c r="B464" s="67" t="s">
        <v>405</v>
      </c>
      <c r="C464" s="116">
        <v>1499668</v>
      </c>
      <c r="D464" s="116">
        <v>0</v>
      </c>
    </row>
    <row r="465" spans="2:4">
      <c r="B465" s="68" t="s">
        <v>894</v>
      </c>
      <c r="C465" s="116">
        <v>1499668</v>
      </c>
      <c r="D465" s="116">
        <v>0</v>
      </c>
    </row>
    <row r="466" spans="2:4">
      <c r="B466" s="67" t="s">
        <v>406</v>
      </c>
      <c r="C466" s="116">
        <v>6209581</v>
      </c>
      <c r="D466" s="116">
        <v>12009423.33</v>
      </c>
    </row>
    <row r="467" spans="2:4">
      <c r="B467" s="68" t="s">
        <v>895</v>
      </c>
      <c r="C467" s="116">
        <v>6209581</v>
      </c>
      <c r="D467" s="116">
        <v>12009423.33</v>
      </c>
    </row>
    <row r="468" spans="2:4">
      <c r="B468" s="67" t="s">
        <v>407</v>
      </c>
      <c r="C468" s="116">
        <v>3123819</v>
      </c>
      <c r="D468" s="116">
        <v>0</v>
      </c>
    </row>
    <row r="469" spans="2:4">
      <c r="B469" s="68" t="s">
        <v>896</v>
      </c>
      <c r="C469" s="116">
        <v>3123819</v>
      </c>
      <c r="D469" s="116">
        <v>0</v>
      </c>
    </row>
    <row r="470" spans="2:4">
      <c r="B470" s="66" t="s">
        <v>305</v>
      </c>
      <c r="C470" s="117">
        <v>379491115</v>
      </c>
      <c r="D470" s="117">
        <v>311888008.94</v>
      </c>
    </row>
    <row r="471" spans="2:4">
      <c r="B471" s="67" t="s">
        <v>1450</v>
      </c>
      <c r="C471" s="116">
        <v>0</v>
      </c>
      <c r="D471" s="116">
        <v>5292679.37</v>
      </c>
    </row>
    <row r="472" spans="2:4">
      <c r="B472" s="68" t="s">
        <v>1451</v>
      </c>
      <c r="C472" s="116">
        <v>0</v>
      </c>
      <c r="D472" s="116">
        <v>5292679.37</v>
      </c>
    </row>
    <row r="473" spans="2:4">
      <c r="B473" s="67" t="s">
        <v>408</v>
      </c>
      <c r="C473" s="116">
        <v>379491115</v>
      </c>
      <c r="D473" s="116">
        <v>306595329.56999999</v>
      </c>
    </row>
    <row r="474" spans="2:4">
      <c r="B474" s="68" t="s">
        <v>897</v>
      </c>
      <c r="C474" s="116">
        <v>379491115</v>
      </c>
      <c r="D474" s="116">
        <v>306595329.56999999</v>
      </c>
    </row>
    <row r="475" spans="2:4">
      <c r="B475" s="66" t="s">
        <v>290</v>
      </c>
      <c r="C475" s="117">
        <v>211039083</v>
      </c>
      <c r="D475" s="117">
        <v>44590736.269999996</v>
      </c>
    </row>
    <row r="476" spans="2:4">
      <c r="B476" s="67" t="s">
        <v>345</v>
      </c>
      <c r="C476" s="116">
        <v>211039083</v>
      </c>
      <c r="D476" s="116">
        <v>44590736.269999996</v>
      </c>
    </row>
    <row r="477" spans="2:4">
      <c r="B477" s="68" t="s">
        <v>818</v>
      </c>
      <c r="C477" s="116">
        <v>211039083</v>
      </c>
      <c r="D477" s="116">
        <v>44590736.269999996</v>
      </c>
    </row>
    <row r="478" spans="2:4">
      <c r="B478" s="64" t="s">
        <v>294</v>
      </c>
      <c r="C478" s="116">
        <v>81734530</v>
      </c>
      <c r="D478" s="116">
        <v>107879010.42</v>
      </c>
    </row>
    <row r="479" spans="2:4">
      <c r="B479" s="66" t="s">
        <v>287</v>
      </c>
      <c r="C479" s="117">
        <v>81734530</v>
      </c>
      <c r="D479" s="117">
        <v>107879010.42</v>
      </c>
    </row>
    <row r="480" spans="2:4">
      <c r="B480" s="67" t="s">
        <v>409</v>
      </c>
      <c r="C480" s="116">
        <v>2466670</v>
      </c>
      <c r="D480" s="116">
        <v>4085578.48</v>
      </c>
    </row>
    <row r="481" spans="2:4">
      <c r="B481" s="68" t="s">
        <v>898</v>
      </c>
      <c r="C481" s="116">
        <v>2466670</v>
      </c>
      <c r="D481" s="116">
        <v>4085578.48</v>
      </c>
    </row>
    <row r="482" spans="2:4">
      <c r="B482" s="67" t="s">
        <v>410</v>
      </c>
      <c r="C482" s="116">
        <v>6247638</v>
      </c>
      <c r="D482" s="116">
        <v>0</v>
      </c>
    </row>
    <row r="483" spans="2:4">
      <c r="B483" s="68" t="s">
        <v>899</v>
      </c>
      <c r="C483" s="116">
        <v>6247638</v>
      </c>
      <c r="D483" s="116">
        <v>0</v>
      </c>
    </row>
    <row r="484" spans="2:4">
      <c r="B484" s="67" t="s">
        <v>1569</v>
      </c>
      <c r="C484" s="116">
        <v>0</v>
      </c>
      <c r="D484" s="116">
        <v>0</v>
      </c>
    </row>
    <row r="485" spans="2:4">
      <c r="B485" s="68" t="s">
        <v>1570</v>
      </c>
      <c r="C485" s="116">
        <v>0</v>
      </c>
      <c r="D485" s="116">
        <v>0</v>
      </c>
    </row>
    <row r="486" spans="2:4">
      <c r="B486" s="67" t="s">
        <v>1571</v>
      </c>
      <c r="C486" s="116">
        <v>0</v>
      </c>
      <c r="D486" s="116">
        <v>0</v>
      </c>
    </row>
    <row r="487" spans="2:4">
      <c r="B487" s="68" t="s">
        <v>1572</v>
      </c>
      <c r="C487" s="116">
        <v>0</v>
      </c>
      <c r="D487" s="116">
        <v>0</v>
      </c>
    </row>
    <row r="488" spans="2:4">
      <c r="B488" s="67" t="s">
        <v>1573</v>
      </c>
      <c r="C488" s="116">
        <v>0</v>
      </c>
      <c r="D488" s="116">
        <v>0</v>
      </c>
    </row>
    <row r="489" spans="2:4">
      <c r="B489" s="68" t="s">
        <v>1574</v>
      </c>
      <c r="C489" s="116">
        <v>0</v>
      </c>
      <c r="D489" s="116">
        <v>0</v>
      </c>
    </row>
    <row r="490" spans="2:4">
      <c r="B490" s="67" t="s">
        <v>1575</v>
      </c>
      <c r="C490" s="116">
        <v>0</v>
      </c>
      <c r="D490" s="116">
        <v>0</v>
      </c>
    </row>
    <row r="491" spans="2:4">
      <c r="B491" s="68" t="s">
        <v>1576</v>
      </c>
      <c r="C491" s="116">
        <v>0</v>
      </c>
      <c r="D491" s="116">
        <v>0</v>
      </c>
    </row>
    <row r="492" spans="2:4">
      <c r="B492" s="67" t="s">
        <v>1577</v>
      </c>
      <c r="C492" s="116">
        <v>0</v>
      </c>
      <c r="D492" s="116">
        <v>0</v>
      </c>
    </row>
    <row r="493" spans="2:4">
      <c r="B493" s="68" t="s">
        <v>1578</v>
      </c>
      <c r="C493" s="116">
        <v>0</v>
      </c>
      <c r="D493" s="116">
        <v>0</v>
      </c>
    </row>
    <row r="494" spans="2:4">
      <c r="B494" s="67" t="s">
        <v>1579</v>
      </c>
      <c r="C494" s="116">
        <v>0</v>
      </c>
      <c r="D494" s="116">
        <v>0</v>
      </c>
    </row>
    <row r="495" spans="2:4">
      <c r="B495" s="68" t="s">
        <v>1580</v>
      </c>
      <c r="C495" s="116">
        <v>0</v>
      </c>
      <c r="D495" s="116">
        <v>0</v>
      </c>
    </row>
    <row r="496" spans="2:4">
      <c r="B496" s="67" t="s">
        <v>1581</v>
      </c>
      <c r="C496" s="116">
        <v>0</v>
      </c>
      <c r="D496" s="116">
        <v>0</v>
      </c>
    </row>
    <row r="497" spans="2:4">
      <c r="B497" s="68" t="s">
        <v>1582</v>
      </c>
      <c r="C497" s="116">
        <v>0</v>
      </c>
      <c r="D497" s="116">
        <v>0</v>
      </c>
    </row>
    <row r="498" spans="2:4">
      <c r="B498" s="67" t="s">
        <v>1583</v>
      </c>
      <c r="C498" s="116">
        <v>0</v>
      </c>
      <c r="D498" s="116">
        <v>0</v>
      </c>
    </row>
    <row r="499" spans="2:4">
      <c r="B499" s="68" t="s">
        <v>1584</v>
      </c>
      <c r="C499" s="116">
        <v>0</v>
      </c>
      <c r="D499" s="116">
        <v>0</v>
      </c>
    </row>
    <row r="500" spans="2:4">
      <c r="B500" s="67" t="s">
        <v>411</v>
      </c>
      <c r="C500" s="116">
        <v>1241916</v>
      </c>
      <c r="D500" s="116">
        <v>0</v>
      </c>
    </row>
    <row r="501" spans="2:4">
      <c r="B501" s="68" t="s">
        <v>900</v>
      </c>
      <c r="C501" s="116">
        <v>1241916</v>
      </c>
      <c r="D501" s="116">
        <v>0</v>
      </c>
    </row>
    <row r="502" spans="2:4">
      <c r="B502" s="67" t="s">
        <v>412</v>
      </c>
      <c r="C502" s="116">
        <v>1499668</v>
      </c>
      <c r="D502" s="116">
        <v>0</v>
      </c>
    </row>
    <row r="503" spans="2:4">
      <c r="B503" s="68" t="s">
        <v>901</v>
      </c>
      <c r="C503" s="116">
        <v>1499668</v>
      </c>
      <c r="D503" s="116">
        <v>0</v>
      </c>
    </row>
    <row r="504" spans="2:4">
      <c r="B504" s="67" t="s">
        <v>413</v>
      </c>
      <c r="C504" s="116">
        <v>14800024</v>
      </c>
      <c r="D504" s="116">
        <v>0</v>
      </c>
    </row>
    <row r="505" spans="2:4">
      <c r="B505" s="68" t="s">
        <v>902</v>
      </c>
      <c r="C505" s="116">
        <v>14800024</v>
      </c>
      <c r="D505" s="116">
        <v>0</v>
      </c>
    </row>
    <row r="506" spans="2:4">
      <c r="B506" s="67" t="s">
        <v>1346</v>
      </c>
      <c r="C506" s="116">
        <v>0</v>
      </c>
      <c r="D506" s="116">
        <v>0</v>
      </c>
    </row>
    <row r="507" spans="2:4">
      <c r="B507" s="68" t="s">
        <v>1347</v>
      </c>
      <c r="C507" s="116">
        <v>0</v>
      </c>
      <c r="D507" s="116">
        <v>0</v>
      </c>
    </row>
    <row r="508" spans="2:4">
      <c r="B508" s="67" t="s">
        <v>414</v>
      </c>
      <c r="C508" s="116">
        <v>55478614</v>
      </c>
      <c r="D508" s="116">
        <v>103793431.94</v>
      </c>
    </row>
    <row r="509" spans="2:4">
      <c r="B509" s="68" t="s">
        <v>903</v>
      </c>
      <c r="C509" s="116">
        <v>55478614</v>
      </c>
      <c r="D509" s="116">
        <v>103793431.94</v>
      </c>
    </row>
    <row r="510" spans="2:4">
      <c r="B510" s="64" t="s">
        <v>415</v>
      </c>
      <c r="C510" s="116">
        <v>600392164</v>
      </c>
      <c r="D510" s="116">
        <v>366615368.31</v>
      </c>
    </row>
    <row r="511" spans="2:4">
      <c r="B511" s="66" t="s">
        <v>287</v>
      </c>
      <c r="C511" s="117">
        <v>465331120</v>
      </c>
      <c r="D511" s="117">
        <v>346615368.31</v>
      </c>
    </row>
    <row r="512" spans="2:4">
      <c r="B512" s="67" t="s">
        <v>1585</v>
      </c>
      <c r="C512" s="116">
        <v>0</v>
      </c>
      <c r="D512" s="116">
        <v>0</v>
      </c>
    </row>
    <row r="513" spans="2:4">
      <c r="B513" s="68" t="s">
        <v>1586</v>
      </c>
      <c r="C513" s="116">
        <v>0</v>
      </c>
      <c r="D513" s="116">
        <v>0</v>
      </c>
    </row>
    <row r="514" spans="2:4">
      <c r="B514" s="67" t="s">
        <v>1587</v>
      </c>
      <c r="C514" s="116">
        <v>0</v>
      </c>
      <c r="D514" s="116">
        <v>0</v>
      </c>
    </row>
    <row r="515" spans="2:4">
      <c r="B515" s="68" t="s">
        <v>1588</v>
      </c>
      <c r="C515" s="116">
        <v>0</v>
      </c>
      <c r="D515" s="116">
        <v>0</v>
      </c>
    </row>
    <row r="516" spans="2:4">
      <c r="B516" s="67" t="s">
        <v>1589</v>
      </c>
      <c r="C516" s="116">
        <v>0</v>
      </c>
      <c r="D516" s="116">
        <v>0</v>
      </c>
    </row>
    <row r="517" spans="2:4">
      <c r="B517" s="68" t="s">
        <v>1590</v>
      </c>
      <c r="C517" s="116">
        <v>0</v>
      </c>
      <c r="D517" s="116">
        <v>0</v>
      </c>
    </row>
    <row r="518" spans="2:4">
      <c r="B518" s="67" t="s">
        <v>416</v>
      </c>
      <c r="C518" s="116">
        <v>53000000</v>
      </c>
      <c r="D518" s="116">
        <v>7923423.1899999995</v>
      </c>
    </row>
    <row r="519" spans="2:4">
      <c r="B519" s="68" t="s">
        <v>904</v>
      </c>
      <c r="C519" s="116">
        <v>53000000</v>
      </c>
      <c r="D519" s="116">
        <v>7923423.1899999995</v>
      </c>
    </row>
    <row r="520" spans="2:4">
      <c r="B520" s="68" t="s">
        <v>1591</v>
      </c>
      <c r="C520" s="116">
        <v>0</v>
      </c>
      <c r="D520" s="116">
        <v>0</v>
      </c>
    </row>
    <row r="521" spans="2:4">
      <c r="B521" s="67" t="s">
        <v>1592</v>
      </c>
      <c r="C521" s="116">
        <v>0</v>
      </c>
      <c r="D521" s="116">
        <v>0</v>
      </c>
    </row>
    <row r="522" spans="2:4">
      <c r="B522" s="68" t="s">
        <v>1593</v>
      </c>
      <c r="C522" s="116">
        <v>0</v>
      </c>
      <c r="D522" s="116">
        <v>0</v>
      </c>
    </row>
    <row r="523" spans="2:4">
      <c r="B523" s="67" t="s">
        <v>1594</v>
      </c>
      <c r="C523" s="116">
        <v>0</v>
      </c>
      <c r="D523" s="116">
        <v>0</v>
      </c>
    </row>
    <row r="524" spans="2:4">
      <c r="B524" s="68" t="s">
        <v>1595</v>
      </c>
      <c r="C524" s="116">
        <v>0</v>
      </c>
      <c r="D524" s="116">
        <v>0</v>
      </c>
    </row>
    <row r="525" spans="2:4">
      <c r="B525" s="67" t="s">
        <v>417</v>
      </c>
      <c r="C525" s="116">
        <v>7400012</v>
      </c>
      <c r="D525" s="116">
        <v>0</v>
      </c>
    </row>
    <row r="526" spans="2:4">
      <c r="B526" s="68" t="s">
        <v>905</v>
      </c>
      <c r="C526" s="116">
        <v>7400012</v>
      </c>
      <c r="D526" s="116">
        <v>0</v>
      </c>
    </row>
    <row r="527" spans="2:4">
      <c r="B527" s="68" t="s">
        <v>1596</v>
      </c>
      <c r="C527" s="116">
        <v>0</v>
      </c>
      <c r="D527" s="116">
        <v>0</v>
      </c>
    </row>
    <row r="528" spans="2:4">
      <c r="B528" s="67" t="s">
        <v>1597</v>
      </c>
      <c r="C528" s="116">
        <v>0</v>
      </c>
      <c r="D528" s="116">
        <v>0</v>
      </c>
    </row>
    <row r="529" spans="2:4">
      <c r="B529" s="68" t="s">
        <v>1598</v>
      </c>
      <c r="C529" s="116">
        <v>0</v>
      </c>
      <c r="D529" s="116">
        <v>0</v>
      </c>
    </row>
    <row r="530" spans="2:4">
      <c r="B530" s="67" t="s">
        <v>418</v>
      </c>
      <c r="C530" s="116">
        <v>31238192</v>
      </c>
      <c r="D530" s="116">
        <v>15281779.119999999</v>
      </c>
    </row>
    <row r="531" spans="2:4">
      <c r="B531" s="68" t="s">
        <v>906</v>
      </c>
      <c r="C531" s="116">
        <v>31238192</v>
      </c>
      <c r="D531" s="116">
        <v>15281779.119999999</v>
      </c>
    </row>
    <row r="532" spans="2:4">
      <c r="B532" s="67" t="s">
        <v>419</v>
      </c>
      <c r="C532" s="116">
        <v>208572288</v>
      </c>
      <c r="D532" s="116">
        <v>0</v>
      </c>
    </row>
    <row r="533" spans="2:4">
      <c r="B533" s="68" t="s">
        <v>907</v>
      </c>
      <c r="C533" s="116">
        <v>208572288</v>
      </c>
      <c r="D533" s="116">
        <v>0</v>
      </c>
    </row>
    <row r="534" spans="2:4">
      <c r="B534" s="67" t="s">
        <v>1348</v>
      </c>
      <c r="C534" s="116">
        <v>0</v>
      </c>
      <c r="D534" s="116">
        <v>0</v>
      </c>
    </row>
    <row r="535" spans="2:4">
      <c r="B535" s="68" t="s">
        <v>1349</v>
      </c>
      <c r="C535" s="116">
        <v>0</v>
      </c>
      <c r="D535" s="116">
        <v>0</v>
      </c>
    </row>
    <row r="536" spans="2:4">
      <c r="B536" s="67" t="s">
        <v>420</v>
      </c>
      <c r="C536" s="116">
        <v>2483832</v>
      </c>
      <c r="D536" s="116">
        <v>0</v>
      </c>
    </row>
    <row r="537" spans="2:4">
      <c r="B537" s="68" t="s">
        <v>908</v>
      </c>
      <c r="C537" s="116">
        <v>2483832</v>
      </c>
      <c r="D537" s="116">
        <v>0</v>
      </c>
    </row>
    <row r="538" spans="2:4">
      <c r="B538" s="67" t="s">
        <v>421</v>
      </c>
      <c r="C538" s="116">
        <v>2196497</v>
      </c>
      <c r="D538" s="116">
        <v>2193048.62</v>
      </c>
    </row>
    <row r="539" spans="2:4">
      <c r="B539" s="68" t="s">
        <v>909</v>
      </c>
      <c r="C539" s="116">
        <v>2196497</v>
      </c>
      <c r="D539" s="116">
        <v>2193048.62</v>
      </c>
    </row>
    <row r="540" spans="2:4">
      <c r="B540" s="67" t="s">
        <v>1505</v>
      </c>
      <c r="C540" s="116">
        <v>0</v>
      </c>
      <c r="D540" s="116">
        <v>3199957.98</v>
      </c>
    </row>
    <row r="541" spans="2:4">
      <c r="B541" s="68" t="s">
        <v>1506</v>
      </c>
      <c r="C541" s="116">
        <v>0</v>
      </c>
      <c r="D541" s="116">
        <v>3199957.98</v>
      </c>
    </row>
    <row r="542" spans="2:4">
      <c r="B542" s="67" t="s">
        <v>422</v>
      </c>
      <c r="C542" s="116">
        <v>3123819</v>
      </c>
      <c r="D542" s="116">
        <v>0</v>
      </c>
    </row>
    <row r="543" spans="2:4">
      <c r="B543" s="68" t="s">
        <v>910</v>
      </c>
      <c r="C543" s="116">
        <v>3123819</v>
      </c>
      <c r="D543" s="116">
        <v>0</v>
      </c>
    </row>
    <row r="544" spans="2:4">
      <c r="B544" s="67" t="s">
        <v>423</v>
      </c>
      <c r="C544" s="116">
        <v>14800024</v>
      </c>
      <c r="D544" s="116">
        <v>11371758.75</v>
      </c>
    </row>
    <row r="545" spans="2:4">
      <c r="B545" s="68" t="s">
        <v>911</v>
      </c>
      <c r="C545" s="116">
        <v>14800024</v>
      </c>
      <c r="D545" s="116">
        <v>11371758.75</v>
      </c>
    </row>
    <row r="546" spans="2:4">
      <c r="B546" s="67" t="s">
        <v>424</v>
      </c>
      <c r="C546" s="116">
        <v>2115619</v>
      </c>
      <c r="D546" s="116">
        <v>0</v>
      </c>
    </row>
    <row r="547" spans="2:4">
      <c r="B547" s="68" t="s">
        <v>912</v>
      </c>
      <c r="C547" s="116">
        <v>2115619</v>
      </c>
      <c r="D547" s="116">
        <v>0</v>
      </c>
    </row>
    <row r="548" spans="2:4">
      <c r="B548" s="67" t="s">
        <v>425</v>
      </c>
      <c r="C548" s="116">
        <v>2483832</v>
      </c>
      <c r="D548" s="116">
        <v>0</v>
      </c>
    </row>
    <row r="549" spans="2:4">
      <c r="B549" s="68" t="s">
        <v>913</v>
      </c>
      <c r="C549" s="116">
        <v>2483832</v>
      </c>
      <c r="D549" s="116">
        <v>0</v>
      </c>
    </row>
    <row r="550" spans="2:4">
      <c r="B550" s="67" t="s">
        <v>426</v>
      </c>
      <c r="C550" s="116">
        <v>129185535</v>
      </c>
      <c r="D550" s="116">
        <v>125997516.28</v>
      </c>
    </row>
    <row r="551" spans="2:4">
      <c r="B551" s="68" t="s">
        <v>914</v>
      </c>
      <c r="C551" s="116">
        <v>129185535</v>
      </c>
      <c r="D551" s="116">
        <v>125997516.28</v>
      </c>
    </row>
    <row r="552" spans="2:4">
      <c r="B552" s="67" t="s">
        <v>430</v>
      </c>
      <c r="C552" s="116">
        <v>0</v>
      </c>
      <c r="D552" s="116">
        <v>177413321</v>
      </c>
    </row>
    <row r="553" spans="2:4">
      <c r="B553" s="68" t="s">
        <v>1350</v>
      </c>
      <c r="C553" s="116">
        <v>0</v>
      </c>
      <c r="D553" s="116">
        <v>177413321</v>
      </c>
    </row>
    <row r="554" spans="2:4">
      <c r="B554" s="67" t="s">
        <v>427</v>
      </c>
      <c r="C554" s="116">
        <v>6247638</v>
      </c>
      <c r="D554" s="116">
        <v>0</v>
      </c>
    </row>
    <row r="555" spans="2:4">
      <c r="B555" s="68" t="s">
        <v>915</v>
      </c>
      <c r="C555" s="116">
        <v>6247638</v>
      </c>
      <c r="D555" s="116">
        <v>0</v>
      </c>
    </row>
    <row r="556" spans="2:4">
      <c r="B556" s="67" t="s">
        <v>428</v>
      </c>
      <c r="C556" s="116">
        <v>1241916</v>
      </c>
      <c r="D556" s="116">
        <v>3234563.37</v>
      </c>
    </row>
    <row r="557" spans="2:4">
      <c r="B557" s="68" t="s">
        <v>916</v>
      </c>
      <c r="C557" s="116">
        <v>1241916</v>
      </c>
      <c r="D557" s="116">
        <v>3234563.37</v>
      </c>
    </row>
    <row r="558" spans="2:4">
      <c r="B558" s="67" t="s">
        <v>429</v>
      </c>
      <c r="C558" s="116">
        <v>1241916</v>
      </c>
      <c r="D558" s="116">
        <v>0</v>
      </c>
    </row>
    <row r="559" spans="2:4">
      <c r="B559" s="68" t="s">
        <v>917</v>
      </c>
      <c r="C559" s="116">
        <v>1241916</v>
      </c>
      <c r="D559" s="116">
        <v>0</v>
      </c>
    </row>
    <row r="560" spans="2:4">
      <c r="B560" s="66" t="s">
        <v>289</v>
      </c>
      <c r="C560" s="117">
        <v>0</v>
      </c>
      <c r="D560" s="117">
        <v>20000000</v>
      </c>
    </row>
    <row r="561" spans="2:4">
      <c r="B561" s="67" t="s">
        <v>427</v>
      </c>
      <c r="C561" s="116">
        <v>0</v>
      </c>
      <c r="D561" s="116">
        <v>20000000</v>
      </c>
    </row>
    <row r="562" spans="2:4">
      <c r="B562" s="68" t="s">
        <v>1452</v>
      </c>
      <c r="C562" s="116">
        <v>0</v>
      </c>
      <c r="D562" s="116">
        <v>20000000</v>
      </c>
    </row>
    <row r="563" spans="2:4">
      <c r="B563" s="66" t="s">
        <v>290</v>
      </c>
      <c r="C563" s="117">
        <v>135061044</v>
      </c>
      <c r="D563" s="117">
        <v>0</v>
      </c>
    </row>
    <row r="564" spans="2:4">
      <c r="B564" s="67" t="s">
        <v>430</v>
      </c>
      <c r="C564" s="116">
        <v>135061044</v>
      </c>
      <c r="D564" s="116">
        <v>0</v>
      </c>
    </row>
    <row r="565" spans="2:4">
      <c r="B565" s="68" t="s">
        <v>918</v>
      </c>
      <c r="C565" s="116">
        <v>135061044</v>
      </c>
      <c r="D565" s="116">
        <v>0</v>
      </c>
    </row>
    <row r="566" spans="2:4">
      <c r="B566" s="64" t="s">
        <v>295</v>
      </c>
      <c r="C566" s="116">
        <v>294404374</v>
      </c>
      <c r="D566" s="116">
        <v>119287306.75</v>
      </c>
    </row>
    <row r="567" spans="2:4">
      <c r="B567" s="66" t="s">
        <v>287</v>
      </c>
      <c r="C567" s="117">
        <v>101705079</v>
      </c>
      <c r="D567" s="117">
        <v>76964718.50999999</v>
      </c>
    </row>
    <row r="568" spans="2:4">
      <c r="B568" s="67" t="s">
        <v>345</v>
      </c>
      <c r="C568" s="116">
        <v>0</v>
      </c>
      <c r="D568" s="116">
        <v>0</v>
      </c>
    </row>
    <row r="569" spans="2:4">
      <c r="B569" s="68" t="s">
        <v>1599</v>
      </c>
      <c r="C569" s="116">
        <v>0</v>
      </c>
      <c r="D569" s="116">
        <v>0</v>
      </c>
    </row>
    <row r="570" spans="2:4">
      <c r="B570" s="67" t="s">
        <v>1600</v>
      </c>
      <c r="C570" s="116">
        <v>0</v>
      </c>
      <c r="D570" s="116">
        <v>0</v>
      </c>
    </row>
    <row r="571" spans="2:4">
      <c r="B571" s="68" t="s">
        <v>1601</v>
      </c>
      <c r="C571" s="116">
        <v>0</v>
      </c>
      <c r="D571" s="116">
        <v>0</v>
      </c>
    </row>
    <row r="572" spans="2:4">
      <c r="B572" s="67" t="s">
        <v>431</v>
      </c>
      <c r="C572" s="116">
        <v>4915999</v>
      </c>
      <c r="D572" s="116">
        <v>0</v>
      </c>
    </row>
    <row r="573" spans="2:4">
      <c r="B573" s="68" t="s">
        <v>919</v>
      </c>
      <c r="C573" s="116">
        <v>4915999</v>
      </c>
      <c r="D573" s="116">
        <v>0</v>
      </c>
    </row>
    <row r="574" spans="2:4">
      <c r="B574" s="68" t="s">
        <v>1602</v>
      </c>
      <c r="C574" s="116">
        <v>0</v>
      </c>
      <c r="D574" s="116">
        <v>0</v>
      </c>
    </row>
    <row r="575" spans="2:4">
      <c r="B575" s="67" t="s">
        <v>1603</v>
      </c>
      <c r="C575" s="116">
        <v>0</v>
      </c>
      <c r="D575" s="116">
        <v>0</v>
      </c>
    </row>
    <row r="576" spans="2:4">
      <c r="B576" s="68" t="s">
        <v>1604</v>
      </c>
      <c r="C576" s="116">
        <v>0</v>
      </c>
      <c r="D576" s="116">
        <v>0</v>
      </c>
    </row>
    <row r="577" spans="2:4">
      <c r="B577" s="67" t="s">
        <v>432</v>
      </c>
      <c r="C577" s="116">
        <v>1241916</v>
      </c>
      <c r="D577" s="116">
        <v>0</v>
      </c>
    </row>
    <row r="578" spans="2:4">
      <c r="B578" s="68" t="s">
        <v>920</v>
      </c>
      <c r="C578" s="116">
        <v>1241916</v>
      </c>
      <c r="D578" s="116">
        <v>0</v>
      </c>
    </row>
    <row r="579" spans="2:4">
      <c r="B579" s="67" t="s">
        <v>433</v>
      </c>
      <c r="C579" s="116">
        <v>2466671</v>
      </c>
      <c r="D579" s="116">
        <v>2335160.02</v>
      </c>
    </row>
    <row r="580" spans="2:4">
      <c r="B580" s="68" t="s">
        <v>921</v>
      </c>
      <c r="C580" s="116">
        <v>2466671</v>
      </c>
      <c r="D580" s="116">
        <v>2335160.02</v>
      </c>
    </row>
    <row r="581" spans="2:4">
      <c r="B581" s="67" t="s">
        <v>434</v>
      </c>
      <c r="C581" s="116">
        <v>86973174</v>
      </c>
      <c r="D581" s="116">
        <v>69811960.219999999</v>
      </c>
    </row>
    <row r="582" spans="2:4">
      <c r="B582" s="68" t="s">
        <v>922</v>
      </c>
      <c r="C582" s="116">
        <v>86973174</v>
      </c>
      <c r="D582" s="116">
        <v>69811960.219999999</v>
      </c>
    </row>
    <row r="583" spans="2:4">
      <c r="B583" s="67" t="s">
        <v>435</v>
      </c>
      <c r="C583" s="116">
        <v>2483832</v>
      </c>
      <c r="D583" s="116">
        <v>0</v>
      </c>
    </row>
    <row r="584" spans="2:4">
      <c r="B584" s="68" t="s">
        <v>923</v>
      </c>
      <c r="C584" s="116">
        <v>2483832</v>
      </c>
      <c r="D584" s="116">
        <v>0</v>
      </c>
    </row>
    <row r="585" spans="2:4">
      <c r="B585" s="67" t="s">
        <v>436</v>
      </c>
      <c r="C585" s="116">
        <v>1499668</v>
      </c>
      <c r="D585" s="116">
        <v>0</v>
      </c>
    </row>
    <row r="586" spans="2:4">
      <c r="B586" s="68" t="s">
        <v>924</v>
      </c>
      <c r="C586" s="116">
        <v>1499668</v>
      </c>
      <c r="D586" s="116">
        <v>0</v>
      </c>
    </row>
    <row r="587" spans="2:4">
      <c r="B587" s="67" t="s">
        <v>437</v>
      </c>
      <c r="C587" s="116">
        <v>2123819</v>
      </c>
      <c r="D587" s="116">
        <v>4817598.2699999996</v>
      </c>
    </row>
    <row r="588" spans="2:4">
      <c r="B588" s="68" t="s">
        <v>925</v>
      </c>
      <c r="C588" s="116">
        <v>2123819</v>
      </c>
      <c r="D588" s="116">
        <v>4817598.2699999996</v>
      </c>
    </row>
    <row r="589" spans="2:4">
      <c r="B589" s="66" t="s">
        <v>305</v>
      </c>
      <c r="C589" s="117">
        <v>0</v>
      </c>
      <c r="D589" s="117">
        <v>0</v>
      </c>
    </row>
    <row r="590" spans="2:4">
      <c r="B590" s="67" t="s">
        <v>1453</v>
      </c>
      <c r="C590" s="116">
        <v>0</v>
      </c>
      <c r="D590" s="116">
        <v>0</v>
      </c>
    </row>
    <row r="591" spans="2:4">
      <c r="B591" s="68" t="s">
        <v>1454</v>
      </c>
      <c r="C591" s="116">
        <v>0</v>
      </c>
      <c r="D591" s="116">
        <v>0</v>
      </c>
    </row>
    <row r="592" spans="2:4">
      <c r="B592" s="66" t="s">
        <v>290</v>
      </c>
      <c r="C592" s="117">
        <v>192699295</v>
      </c>
      <c r="D592" s="117">
        <v>42322588.240000002</v>
      </c>
    </row>
    <row r="593" spans="2:4">
      <c r="B593" s="67" t="s">
        <v>345</v>
      </c>
      <c r="C593" s="116">
        <v>192699295</v>
      </c>
      <c r="D593" s="116">
        <v>42322588.240000002</v>
      </c>
    </row>
    <row r="594" spans="2:4">
      <c r="B594" s="68" t="s">
        <v>818</v>
      </c>
      <c r="C594" s="116">
        <v>192699295</v>
      </c>
      <c r="D594" s="116">
        <v>42322588.240000002</v>
      </c>
    </row>
    <row r="595" spans="2:4">
      <c r="B595" s="64" t="s">
        <v>296</v>
      </c>
      <c r="C595" s="116">
        <v>770279969</v>
      </c>
      <c r="D595" s="116">
        <v>371460078.15999997</v>
      </c>
    </row>
    <row r="596" spans="2:4">
      <c r="B596" s="66" t="s">
        <v>287</v>
      </c>
      <c r="C596" s="117">
        <v>770279969</v>
      </c>
      <c r="D596" s="117">
        <v>371460078.15999997</v>
      </c>
    </row>
    <row r="597" spans="2:4">
      <c r="B597" s="67" t="s">
        <v>1605</v>
      </c>
      <c r="C597" s="116">
        <v>0</v>
      </c>
      <c r="D597" s="116">
        <v>0</v>
      </c>
    </row>
    <row r="598" spans="2:4">
      <c r="B598" s="68" t="s">
        <v>1606</v>
      </c>
      <c r="C598" s="116">
        <v>0</v>
      </c>
      <c r="D598" s="116">
        <v>0</v>
      </c>
    </row>
    <row r="599" spans="2:4">
      <c r="B599" s="67" t="s">
        <v>438</v>
      </c>
      <c r="C599" s="116">
        <v>188088968</v>
      </c>
      <c r="D599" s="116">
        <v>0</v>
      </c>
    </row>
    <row r="600" spans="2:4">
      <c r="B600" s="68" t="s">
        <v>926</v>
      </c>
      <c r="C600" s="116">
        <v>188088968</v>
      </c>
      <c r="D600" s="116">
        <v>0</v>
      </c>
    </row>
    <row r="601" spans="2:4">
      <c r="B601" s="68" t="s">
        <v>1607</v>
      </c>
      <c r="C601" s="116">
        <v>0</v>
      </c>
      <c r="D601" s="116">
        <v>0</v>
      </c>
    </row>
    <row r="602" spans="2:4">
      <c r="B602" s="67" t="s">
        <v>439</v>
      </c>
      <c r="C602" s="116">
        <v>89329584</v>
      </c>
      <c r="D602" s="116">
        <v>0</v>
      </c>
    </row>
    <row r="603" spans="2:4">
      <c r="B603" s="68" t="s">
        <v>927</v>
      </c>
      <c r="C603" s="116">
        <v>89329584</v>
      </c>
      <c r="D603" s="116">
        <v>0</v>
      </c>
    </row>
    <row r="604" spans="2:4">
      <c r="B604" s="68" t="s">
        <v>1608</v>
      </c>
      <c r="C604" s="116">
        <v>0</v>
      </c>
      <c r="D604" s="116">
        <v>0</v>
      </c>
    </row>
    <row r="605" spans="2:4">
      <c r="B605" s="67" t="s">
        <v>1609</v>
      </c>
      <c r="C605" s="116">
        <v>0</v>
      </c>
      <c r="D605" s="116">
        <v>0</v>
      </c>
    </row>
    <row r="606" spans="2:4">
      <c r="B606" s="68" t="s">
        <v>1610</v>
      </c>
      <c r="C606" s="116">
        <v>0</v>
      </c>
      <c r="D606" s="116">
        <v>0</v>
      </c>
    </row>
    <row r="607" spans="2:4">
      <c r="B607" s="67" t="s">
        <v>1611</v>
      </c>
      <c r="C607" s="116">
        <v>0</v>
      </c>
      <c r="D607" s="116">
        <v>0</v>
      </c>
    </row>
    <row r="608" spans="2:4">
      <c r="B608" s="68" t="s">
        <v>1612</v>
      </c>
      <c r="C608" s="116">
        <v>0</v>
      </c>
      <c r="D608" s="116">
        <v>0</v>
      </c>
    </row>
    <row r="609" spans="2:4">
      <c r="B609" s="67" t="s">
        <v>1613</v>
      </c>
      <c r="C609" s="116">
        <v>0</v>
      </c>
      <c r="D609" s="116">
        <v>0</v>
      </c>
    </row>
    <row r="610" spans="2:4">
      <c r="B610" s="68" t="s">
        <v>1614</v>
      </c>
      <c r="C610" s="116">
        <v>0</v>
      </c>
      <c r="D610" s="116">
        <v>0</v>
      </c>
    </row>
    <row r="611" spans="2:4">
      <c r="B611" s="67" t="s">
        <v>1615</v>
      </c>
      <c r="C611" s="116">
        <v>0</v>
      </c>
      <c r="D611" s="116">
        <v>0</v>
      </c>
    </row>
    <row r="612" spans="2:4">
      <c r="B612" s="68" t="s">
        <v>1616</v>
      </c>
      <c r="C612" s="116">
        <v>0</v>
      </c>
      <c r="D612" s="116">
        <v>0</v>
      </c>
    </row>
    <row r="613" spans="2:4">
      <c r="B613" s="67" t="s">
        <v>1617</v>
      </c>
      <c r="C613" s="116">
        <v>0</v>
      </c>
      <c r="D613" s="116">
        <v>0</v>
      </c>
    </row>
    <row r="614" spans="2:4">
      <c r="B614" s="68" t="s">
        <v>1618</v>
      </c>
      <c r="C614" s="116">
        <v>0</v>
      </c>
      <c r="D614" s="116">
        <v>0</v>
      </c>
    </row>
    <row r="615" spans="2:4">
      <c r="B615" s="67" t="s">
        <v>1619</v>
      </c>
      <c r="C615" s="116">
        <v>0</v>
      </c>
      <c r="D615" s="116">
        <v>0</v>
      </c>
    </row>
    <row r="616" spans="2:4">
      <c r="B616" s="68" t="s">
        <v>1620</v>
      </c>
      <c r="C616" s="116">
        <v>0</v>
      </c>
      <c r="D616" s="116">
        <v>0</v>
      </c>
    </row>
    <row r="617" spans="2:4">
      <c r="B617" s="67" t="s">
        <v>1621</v>
      </c>
      <c r="C617" s="116">
        <v>0</v>
      </c>
      <c r="D617" s="116">
        <v>0</v>
      </c>
    </row>
    <row r="618" spans="2:4">
      <c r="B618" s="68" t="s">
        <v>1622</v>
      </c>
      <c r="C618" s="116">
        <v>0</v>
      </c>
      <c r="D618" s="116">
        <v>0</v>
      </c>
    </row>
    <row r="619" spans="2:4">
      <c r="B619" s="67" t="s">
        <v>440</v>
      </c>
      <c r="C619" s="116">
        <v>4231238</v>
      </c>
      <c r="D619" s="116">
        <v>850231.89</v>
      </c>
    </row>
    <row r="620" spans="2:4">
      <c r="B620" s="68" t="s">
        <v>928</v>
      </c>
      <c r="C620" s="116">
        <v>4231238</v>
      </c>
      <c r="D620" s="116">
        <v>850231.89</v>
      </c>
    </row>
    <row r="621" spans="2:4">
      <c r="B621" s="68" t="s">
        <v>1623</v>
      </c>
      <c r="C621" s="116">
        <v>0</v>
      </c>
      <c r="D621" s="116">
        <v>0</v>
      </c>
    </row>
    <row r="622" spans="2:4">
      <c r="B622" s="67" t="s">
        <v>441</v>
      </c>
      <c r="C622" s="116">
        <v>28114372</v>
      </c>
      <c r="D622" s="116">
        <v>18942537.379999999</v>
      </c>
    </row>
    <row r="623" spans="2:4">
      <c r="B623" s="68" t="s">
        <v>929</v>
      </c>
      <c r="C623" s="116">
        <v>28114372</v>
      </c>
      <c r="D623" s="116">
        <v>18942537.379999999</v>
      </c>
    </row>
    <row r="624" spans="2:4">
      <c r="B624" s="68" t="s">
        <v>1624</v>
      </c>
      <c r="C624" s="116">
        <v>0</v>
      </c>
      <c r="D624" s="116">
        <v>0</v>
      </c>
    </row>
    <row r="625" spans="2:4">
      <c r="B625" s="67" t="s">
        <v>1625</v>
      </c>
      <c r="C625" s="116">
        <v>0</v>
      </c>
      <c r="D625" s="116">
        <v>0</v>
      </c>
    </row>
    <row r="626" spans="2:4">
      <c r="B626" s="68" t="s">
        <v>1626</v>
      </c>
      <c r="C626" s="116">
        <v>0</v>
      </c>
      <c r="D626" s="116">
        <v>0</v>
      </c>
    </row>
    <row r="627" spans="2:4">
      <c r="B627" s="67" t="s">
        <v>1627</v>
      </c>
      <c r="C627" s="116">
        <v>0</v>
      </c>
      <c r="D627" s="116">
        <v>0</v>
      </c>
    </row>
    <row r="628" spans="2:4">
      <c r="B628" s="68" t="s">
        <v>1628</v>
      </c>
      <c r="C628" s="116">
        <v>0</v>
      </c>
      <c r="D628" s="116">
        <v>0</v>
      </c>
    </row>
    <row r="629" spans="2:4">
      <c r="B629" s="67" t="s">
        <v>1629</v>
      </c>
      <c r="C629" s="116">
        <v>0</v>
      </c>
      <c r="D629" s="116">
        <v>0</v>
      </c>
    </row>
    <row r="630" spans="2:4">
      <c r="B630" s="68" t="s">
        <v>1630</v>
      </c>
      <c r="C630" s="116">
        <v>0</v>
      </c>
      <c r="D630" s="116">
        <v>0</v>
      </c>
    </row>
    <row r="631" spans="2:4">
      <c r="B631" s="67" t="s">
        <v>442</v>
      </c>
      <c r="C631" s="116">
        <v>8693414</v>
      </c>
      <c r="D631" s="116">
        <v>0</v>
      </c>
    </row>
    <row r="632" spans="2:4">
      <c r="B632" s="68" t="s">
        <v>930</v>
      </c>
      <c r="C632" s="116">
        <v>8693414</v>
      </c>
      <c r="D632" s="116">
        <v>0</v>
      </c>
    </row>
    <row r="633" spans="2:4">
      <c r="B633" s="67" t="s">
        <v>443</v>
      </c>
      <c r="C633" s="116">
        <v>7451497</v>
      </c>
      <c r="D633" s="116">
        <v>0</v>
      </c>
    </row>
    <row r="634" spans="2:4">
      <c r="B634" s="68" t="s">
        <v>931</v>
      </c>
      <c r="C634" s="116">
        <v>7451497</v>
      </c>
      <c r="D634" s="116">
        <v>0</v>
      </c>
    </row>
    <row r="635" spans="2:4">
      <c r="B635" s="67" t="s">
        <v>444</v>
      </c>
      <c r="C635" s="116">
        <v>12813281</v>
      </c>
      <c r="D635" s="116">
        <v>0</v>
      </c>
    </row>
    <row r="636" spans="2:4">
      <c r="B636" s="68" t="s">
        <v>932</v>
      </c>
      <c r="C636" s="116">
        <v>12813281</v>
      </c>
      <c r="D636" s="116">
        <v>0</v>
      </c>
    </row>
    <row r="637" spans="2:4">
      <c r="B637" s="67" t="s">
        <v>445</v>
      </c>
      <c r="C637" s="116">
        <v>61830410</v>
      </c>
      <c r="D637" s="116">
        <v>159710963.72999999</v>
      </c>
    </row>
    <row r="638" spans="2:4">
      <c r="B638" s="68" t="s">
        <v>933</v>
      </c>
      <c r="C638" s="116">
        <v>61830410</v>
      </c>
      <c r="D638" s="116">
        <v>159710963.72999999</v>
      </c>
    </row>
    <row r="639" spans="2:4">
      <c r="B639" s="67" t="s">
        <v>1429</v>
      </c>
      <c r="C639" s="116">
        <v>0</v>
      </c>
      <c r="D639" s="116">
        <v>1668629.06</v>
      </c>
    </row>
    <row r="640" spans="2:4">
      <c r="B640" s="68" t="s">
        <v>1430</v>
      </c>
      <c r="C640" s="116">
        <v>0</v>
      </c>
      <c r="D640" s="116">
        <v>1668629.06</v>
      </c>
    </row>
    <row r="641" spans="2:4">
      <c r="B641" s="67" t="s">
        <v>1351</v>
      </c>
      <c r="C641" s="116">
        <v>0</v>
      </c>
      <c r="D641" s="116">
        <v>0</v>
      </c>
    </row>
    <row r="642" spans="2:4">
      <c r="B642" s="68" t="s">
        <v>1352</v>
      </c>
      <c r="C642" s="116">
        <v>0</v>
      </c>
      <c r="D642" s="116">
        <v>0</v>
      </c>
    </row>
    <row r="643" spans="2:4">
      <c r="B643" s="67" t="s">
        <v>446</v>
      </c>
      <c r="C643" s="116">
        <v>3123819</v>
      </c>
      <c r="D643" s="116">
        <v>0</v>
      </c>
    </row>
    <row r="644" spans="2:4">
      <c r="B644" s="68" t="s">
        <v>934</v>
      </c>
      <c r="C644" s="116">
        <v>3123819</v>
      </c>
      <c r="D644" s="116">
        <v>0</v>
      </c>
    </row>
    <row r="645" spans="2:4">
      <c r="B645" s="67" t="s">
        <v>447</v>
      </c>
      <c r="C645" s="116">
        <v>22381651</v>
      </c>
      <c r="D645" s="116">
        <v>10516135.220000001</v>
      </c>
    </row>
    <row r="646" spans="2:4">
      <c r="B646" s="68" t="s">
        <v>936</v>
      </c>
      <c r="C646" s="116">
        <v>17266695</v>
      </c>
      <c r="D646" s="116">
        <v>10516135.220000001</v>
      </c>
    </row>
    <row r="647" spans="2:4">
      <c r="B647" s="68" t="s">
        <v>935</v>
      </c>
      <c r="C647" s="116">
        <v>5114956</v>
      </c>
      <c r="D647" s="116">
        <v>0</v>
      </c>
    </row>
    <row r="648" spans="2:4">
      <c r="B648" s="67" t="s">
        <v>448</v>
      </c>
      <c r="C648" s="116">
        <v>268605306</v>
      </c>
      <c r="D648" s="116">
        <v>128701478.13</v>
      </c>
    </row>
    <row r="649" spans="2:4">
      <c r="B649" s="68" t="s">
        <v>937</v>
      </c>
      <c r="C649" s="116">
        <v>61127295</v>
      </c>
      <c r="D649" s="116">
        <v>0</v>
      </c>
    </row>
    <row r="650" spans="2:4">
      <c r="B650" s="68" t="s">
        <v>938</v>
      </c>
      <c r="C650" s="116">
        <v>207478011</v>
      </c>
      <c r="D650" s="116">
        <v>128701478.13</v>
      </c>
    </row>
    <row r="651" spans="2:4">
      <c r="B651" s="67" t="s">
        <v>1431</v>
      </c>
      <c r="C651" s="116">
        <v>0</v>
      </c>
      <c r="D651" s="116">
        <v>5814561</v>
      </c>
    </row>
    <row r="652" spans="2:4">
      <c r="B652" s="68" t="s">
        <v>1432</v>
      </c>
      <c r="C652" s="116">
        <v>0</v>
      </c>
      <c r="D652" s="116">
        <v>5814561</v>
      </c>
    </row>
    <row r="653" spans="2:4">
      <c r="B653" s="67" t="s">
        <v>449</v>
      </c>
      <c r="C653" s="116">
        <v>75616429</v>
      </c>
      <c r="D653" s="116">
        <v>45255541.75</v>
      </c>
    </row>
    <row r="654" spans="2:4">
      <c r="B654" s="68" t="s">
        <v>939</v>
      </c>
      <c r="C654" s="116">
        <v>75616429</v>
      </c>
      <c r="D654" s="116">
        <v>45255541.75</v>
      </c>
    </row>
    <row r="655" spans="2:4">
      <c r="B655" s="66" t="s">
        <v>305</v>
      </c>
      <c r="C655" s="117">
        <v>0</v>
      </c>
      <c r="D655" s="117">
        <v>0</v>
      </c>
    </row>
    <row r="656" spans="2:4">
      <c r="B656" s="67" t="s">
        <v>448</v>
      </c>
      <c r="C656" s="116">
        <v>0</v>
      </c>
      <c r="D656" s="116">
        <v>0</v>
      </c>
    </row>
    <row r="657" spans="2:4">
      <c r="B657" s="68" t="s">
        <v>937</v>
      </c>
      <c r="C657" s="116">
        <v>0</v>
      </c>
      <c r="D657" s="116">
        <v>0</v>
      </c>
    </row>
    <row r="658" spans="2:4">
      <c r="B658" s="64" t="s">
        <v>450</v>
      </c>
      <c r="C658" s="116">
        <v>337350589</v>
      </c>
      <c r="D658" s="116">
        <v>444732507.65000004</v>
      </c>
    </row>
    <row r="659" spans="2:4">
      <c r="B659" s="66" t="s">
        <v>287</v>
      </c>
      <c r="C659" s="117">
        <v>337350589</v>
      </c>
      <c r="D659" s="117">
        <v>444732507.65000004</v>
      </c>
    </row>
    <row r="660" spans="2:4">
      <c r="B660" s="67" t="s">
        <v>451</v>
      </c>
      <c r="C660" s="116">
        <v>3843340</v>
      </c>
      <c r="D660" s="116">
        <v>0</v>
      </c>
    </row>
    <row r="661" spans="2:4">
      <c r="B661" s="68" t="s">
        <v>940</v>
      </c>
      <c r="C661" s="116">
        <v>3843340</v>
      </c>
      <c r="D661" s="116">
        <v>0</v>
      </c>
    </row>
    <row r="662" spans="2:4">
      <c r="B662" s="67" t="s">
        <v>452</v>
      </c>
      <c r="C662" s="116">
        <v>8462477</v>
      </c>
      <c r="D662" s="116">
        <v>0</v>
      </c>
    </row>
    <row r="663" spans="2:4">
      <c r="B663" s="68" t="s">
        <v>941</v>
      </c>
      <c r="C663" s="116">
        <v>8462477</v>
      </c>
      <c r="D663" s="116">
        <v>0</v>
      </c>
    </row>
    <row r="664" spans="2:4">
      <c r="B664" s="67" t="s">
        <v>453</v>
      </c>
      <c r="C664" s="116">
        <v>15619096</v>
      </c>
      <c r="D664" s="116">
        <v>4135464.39</v>
      </c>
    </row>
    <row r="665" spans="2:4">
      <c r="B665" s="68" t="s">
        <v>942</v>
      </c>
      <c r="C665" s="116">
        <v>15619096</v>
      </c>
      <c r="D665" s="116">
        <v>4135464.39</v>
      </c>
    </row>
    <row r="666" spans="2:4">
      <c r="B666" s="67" t="s">
        <v>1631</v>
      </c>
      <c r="C666" s="116">
        <v>0</v>
      </c>
      <c r="D666" s="116">
        <v>0</v>
      </c>
    </row>
    <row r="667" spans="2:4">
      <c r="B667" s="68" t="s">
        <v>1632</v>
      </c>
      <c r="C667" s="116">
        <v>0</v>
      </c>
      <c r="D667" s="116">
        <v>0</v>
      </c>
    </row>
    <row r="668" spans="2:4">
      <c r="B668" s="67" t="s">
        <v>1633</v>
      </c>
      <c r="C668" s="116">
        <v>0</v>
      </c>
      <c r="D668" s="116">
        <v>0</v>
      </c>
    </row>
    <row r="669" spans="2:4">
      <c r="B669" s="68" t="s">
        <v>1634</v>
      </c>
      <c r="C669" s="116">
        <v>0</v>
      </c>
      <c r="D669" s="116">
        <v>0</v>
      </c>
    </row>
    <row r="670" spans="2:4">
      <c r="B670" s="67" t="s">
        <v>1635</v>
      </c>
      <c r="C670" s="116">
        <v>0</v>
      </c>
      <c r="D670" s="116">
        <v>0</v>
      </c>
    </row>
    <row r="671" spans="2:4">
      <c r="B671" s="68" t="s">
        <v>1636</v>
      </c>
      <c r="C671" s="116">
        <v>0</v>
      </c>
      <c r="D671" s="116">
        <v>0</v>
      </c>
    </row>
    <row r="672" spans="2:4">
      <c r="B672" s="67" t="s">
        <v>454</v>
      </c>
      <c r="C672" s="116">
        <v>2466670</v>
      </c>
      <c r="D672" s="116">
        <v>0</v>
      </c>
    </row>
    <row r="673" spans="2:4">
      <c r="B673" s="68" t="s">
        <v>943</v>
      </c>
      <c r="C673" s="116">
        <v>2466670</v>
      </c>
      <c r="D673" s="116">
        <v>0</v>
      </c>
    </row>
    <row r="674" spans="2:4">
      <c r="B674" s="68" t="s">
        <v>1637</v>
      </c>
      <c r="C674" s="116">
        <v>0</v>
      </c>
      <c r="D674" s="116">
        <v>0</v>
      </c>
    </row>
    <row r="675" spans="2:4">
      <c r="B675" s="67" t="s">
        <v>1638</v>
      </c>
      <c r="C675" s="116">
        <v>0</v>
      </c>
      <c r="D675" s="116">
        <v>0</v>
      </c>
    </row>
    <row r="676" spans="2:4">
      <c r="B676" s="68" t="s">
        <v>1639</v>
      </c>
      <c r="C676" s="116">
        <v>0</v>
      </c>
      <c r="D676" s="116">
        <v>0</v>
      </c>
    </row>
    <row r="677" spans="2:4">
      <c r="B677" s="67" t="s">
        <v>455</v>
      </c>
      <c r="C677" s="116">
        <v>264468046</v>
      </c>
      <c r="D677" s="116">
        <v>325914629.08000004</v>
      </c>
    </row>
    <row r="678" spans="2:4">
      <c r="B678" s="68" t="s">
        <v>944</v>
      </c>
      <c r="C678" s="116">
        <v>264468046</v>
      </c>
      <c r="D678" s="116">
        <v>325914629.08000004</v>
      </c>
    </row>
    <row r="679" spans="2:4">
      <c r="B679" s="67" t="s">
        <v>456</v>
      </c>
      <c r="C679" s="116">
        <v>17115619</v>
      </c>
      <c r="D679" s="116">
        <v>0</v>
      </c>
    </row>
    <row r="680" spans="2:4">
      <c r="B680" s="68" t="s">
        <v>945</v>
      </c>
      <c r="C680" s="116">
        <v>2115619</v>
      </c>
      <c r="D680" s="116">
        <v>0</v>
      </c>
    </row>
    <row r="681" spans="2:4">
      <c r="B681" s="68" t="s">
        <v>946</v>
      </c>
      <c r="C681" s="116">
        <v>15000000</v>
      </c>
      <c r="D681" s="116">
        <v>0</v>
      </c>
    </row>
    <row r="682" spans="2:4">
      <c r="B682" s="67" t="s">
        <v>457</v>
      </c>
      <c r="C682" s="116">
        <v>14800024</v>
      </c>
      <c r="D682" s="116">
        <v>21569102.66</v>
      </c>
    </row>
    <row r="683" spans="2:4">
      <c r="B683" s="68" t="s">
        <v>947</v>
      </c>
      <c r="C683" s="116">
        <v>14800024</v>
      </c>
      <c r="D683" s="116">
        <v>21569102.66</v>
      </c>
    </row>
    <row r="684" spans="2:4">
      <c r="B684" s="67" t="s">
        <v>458</v>
      </c>
      <c r="C684" s="116">
        <v>7451498</v>
      </c>
      <c r="D684" s="116">
        <v>0</v>
      </c>
    </row>
    <row r="685" spans="2:4">
      <c r="B685" s="68" t="s">
        <v>948</v>
      </c>
      <c r="C685" s="116">
        <v>7451498</v>
      </c>
      <c r="D685" s="116">
        <v>0</v>
      </c>
    </row>
    <row r="686" spans="2:4">
      <c r="B686" s="67" t="s">
        <v>1455</v>
      </c>
      <c r="C686" s="116">
        <v>0</v>
      </c>
      <c r="D686" s="116">
        <v>45000000</v>
      </c>
    </row>
    <row r="687" spans="2:4">
      <c r="B687" s="68" t="s">
        <v>1456</v>
      </c>
      <c r="C687" s="116">
        <v>0</v>
      </c>
      <c r="D687" s="116">
        <v>45000000</v>
      </c>
    </row>
    <row r="688" spans="2:4">
      <c r="B688" s="67" t="s">
        <v>459</v>
      </c>
      <c r="C688" s="116">
        <v>3123819</v>
      </c>
      <c r="D688" s="116">
        <v>0</v>
      </c>
    </row>
    <row r="689" spans="2:4">
      <c r="B689" s="68" t="s">
        <v>949</v>
      </c>
      <c r="C689" s="116">
        <v>3123819</v>
      </c>
      <c r="D689" s="116">
        <v>0</v>
      </c>
    </row>
    <row r="690" spans="2:4">
      <c r="B690" s="67" t="s">
        <v>1304</v>
      </c>
      <c r="C690" s="116">
        <v>0</v>
      </c>
      <c r="D690" s="116">
        <v>48113311.520000003</v>
      </c>
    </row>
    <row r="691" spans="2:4">
      <c r="B691" s="68" t="s">
        <v>1305</v>
      </c>
      <c r="C691" s="116">
        <v>0</v>
      </c>
      <c r="D691" s="116">
        <v>48113311.520000003</v>
      </c>
    </row>
    <row r="692" spans="2:4">
      <c r="B692" s="66" t="s">
        <v>289</v>
      </c>
      <c r="C692" s="117">
        <v>0</v>
      </c>
      <c r="D692" s="117">
        <v>0</v>
      </c>
    </row>
    <row r="693" spans="2:4">
      <c r="B693" s="67" t="s">
        <v>1640</v>
      </c>
      <c r="C693" s="116">
        <v>0</v>
      </c>
      <c r="D693" s="116">
        <v>0</v>
      </c>
    </row>
    <row r="694" spans="2:4">
      <c r="B694" s="68" t="s">
        <v>1641</v>
      </c>
      <c r="C694" s="116">
        <v>0</v>
      </c>
      <c r="D694" s="116">
        <v>0</v>
      </c>
    </row>
    <row r="695" spans="2:4">
      <c r="B695" s="64" t="s">
        <v>297</v>
      </c>
      <c r="C695" s="116">
        <v>976293202</v>
      </c>
      <c r="D695" s="116">
        <v>394979183.18000001</v>
      </c>
    </row>
    <row r="696" spans="2:4">
      <c r="B696" s="66" t="s">
        <v>287</v>
      </c>
      <c r="C696" s="117">
        <v>976293202</v>
      </c>
      <c r="D696" s="117">
        <v>394979183.18000001</v>
      </c>
    </row>
    <row r="697" spans="2:4">
      <c r="B697" s="67" t="s">
        <v>1642</v>
      </c>
      <c r="C697" s="116">
        <v>0</v>
      </c>
      <c r="D697" s="116">
        <v>0</v>
      </c>
    </row>
    <row r="698" spans="2:4">
      <c r="B698" s="68" t="s">
        <v>1643</v>
      </c>
      <c r="C698" s="116">
        <v>0</v>
      </c>
      <c r="D698" s="116">
        <v>0</v>
      </c>
    </row>
    <row r="699" spans="2:4">
      <c r="B699" s="67" t="s">
        <v>1644</v>
      </c>
      <c r="C699" s="116">
        <v>0</v>
      </c>
      <c r="D699" s="116">
        <v>0</v>
      </c>
    </row>
    <row r="700" spans="2:4">
      <c r="B700" s="68" t="s">
        <v>1645</v>
      </c>
      <c r="C700" s="116">
        <v>0</v>
      </c>
      <c r="D700" s="116">
        <v>0</v>
      </c>
    </row>
    <row r="701" spans="2:4">
      <c r="B701" s="67" t="s">
        <v>460</v>
      </c>
      <c r="C701" s="116">
        <v>43183012</v>
      </c>
      <c r="D701" s="116">
        <v>0</v>
      </c>
    </row>
    <row r="702" spans="2:4">
      <c r="B702" s="68" t="s">
        <v>950</v>
      </c>
      <c r="C702" s="116">
        <v>43183012</v>
      </c>
      <c r="D702" s="116">
        <v>0</v>
      </c>
    </row>
    <row r="703" spans="2:4">
      <c r="B703" s="67" t="s">
        <v>461</v>
      </c>
      <c r="C703" s="116">
        <v>40000000</v>
      </c>
      <c r="D703" s="116">
        <v>0</v>
      </c>
    </row>
    <row r="704" spans="2:4">
      <c r="B704" s="68" t="s">
        <v>951</v>
      </c>
      <c r="C704" s="116">
        <v>40000000</v>
      </c>
      <c r="D704" s="116">
        <v>0</v>
      </c>
    </row>
    <row r="705" spans="2:4">
      <c r="B705" s="67" t="s">
        <v>462</v>
      </c>
      <c r="C705" s="116">
        <v>47964708</v>
      </c>
      <c r="D705" s="116">
        <v>18331615.309999999</v>
      </c>
    </row>
    <row r="706" spans="2:4">
      <c r="B706" s="68" t="s">
        <v>952</v>
      </c>
      <c r="C706" s="116">
        <v>4231239</v>
      </c>
      <c r="D706" s="116">
        <v>0</v>
      </c>
    </row>
    <row r="707" spans="2:4">
      <c r="B707" s="68" t="s">
        <v>953</v>
      </c>
      <c r="C707" s="116">
        <v>43733469</v>
      </c>
      <c r="D707" s="116">
        <v>18331615.309999999</v>
      </c>
    </row>
    <row r="708" spans="2:4">
      <c r="B708" s="67" t="s">
        <v>463</v>
      </c>
      <c r="C708" s="116">
        <v>29805991</v>
      </c>
      <c r="D708" s="116">
        <v>36113505.509999998</v>
      </c>
    </row>
    <row r="709" spans="2:4">
      <c r="B709" s="68" t="s">
        <v>954</v>
      </c>
      <c r="C709" s="116">
        <v>29805991</v>
      </c>
      <c r="D709" s="116">
        <v>36113505.509999998</v>
      </c>
    </row>
    <row r="710" spans="2:4">
      <c r="B710" s="67" t="s">
        <v>464</v>
      </c>
      <c r="C710" s="116">
        <v>6453123</v>
      </c>
      <c r="D710" s="116">
        <v>2857492.23</v>
      </c>
    </row>
    <row r="711" spans="2:4">
      <c r="B711" s="68" t="s">
        <v>955</v>
      </c>
      <c r="C711" s="116">
        <v>6453123</v>
      </c>
      <c r="D711" s="116">
        <v>2857492.23</v>
      </c>
    </row>
    <row r="712" spans="2:4">
      <c r="B712" s="67" t="s">
        <v>465</v>
      </c>
      <c r="C712" s="116">
        <v>6247638</v>
      </c>
      <c r="D712" s="116">
        <v>40709040.789999999</v>
      </c>
    </row>
    <row r="713" spans="2:4">
      <c r="B713" s="68" t="s">
        <v>956</v>
      </c>
      <c r="C713" s="116">
        <v>6247638</v>
      </c>
      <c r="D713" s="116">
        <v>40709040.789999999</v>
      </c>
    </row>
    <row r="714" spans="2:4">
      <c r="B714" s="67" t="s">
        <v>466</v>
      </c>
      <c r="C714" s="116">
        <v>5114956</v>
      </c>
      <c r="D714" s="116">
        <v>2665820</v>
      </c>
    </row>
    <row r="715" spans="2:4">
      <c r="B715" s="68" t="s">
        <v>957</v>
      </c>
      <c r="C715" s="116">
        <v>5114956</v>
      </c>
      <c r="D715" s="116">
        <v>2665820</v>
      </c>
    </row>
    <row r="716" spans="2:4">
      <c r="B716" s="67" t="s">
        <v>467</v>
      </c>
      <c r="C716" s="116">
        <v>37000061</v>
      </c>
      <c r="D716" s="116">
        <v>0</v>
      </c>
    </row>
    <row r="717" spans="2:4">
      <c r="B717" s="68" t="s">
        <v>958</v>
      </c>
      <c r="C717" s="116">
        <v>37000061</v>
      </c>
      <c r="D717" s="116">
        <v>0</v>
      </c>
    </row>
    <row r="718" spans="2:4">
      <c r="B718" s="67" t="s">
        <v>468</v>
      </c>
      <c r="C718" s="116">
        <v>405227030</v>
      </c>
      <c r="D718" s="116">
        <v>0</v>
      </c>
    </row>
    <row r="719" spans="2:4">
      <c r="B719" s="68" t="s">
        <v>959</v>
      </c>
      <c r="C719" s="116">
        <v>405227030</v>
      </c>
      <c r="D719" s="116">
        <v>0</v>
      </c>
    </row>
    <row r="720" spans="2:4">
      <c r="B720" s="67" t="s">
        <v>469</v>
      </c>
      <c r="C720" s="116">
        <v>19870660</v>
      </c>
      <c r="D720" s="116">
        <v>13669555.34</v>
      </c>
    </row>
    <row r="721" spans="2:4">
      <c r="B721" s="68" t="s">
        <v>960</v>
      </c>
      <c r="C721" s="116">
        <v>19870660</v>
      </c>
      <c r="D721" s="116">
        <v>13669555.34</v>
      </c>
    </row>
    <row r="722" spans="2:4">
      <c r="B722" s="67" t="s">
        <v>470</v>
      </c>
      <c r="C722" s="116">
        <v>255937916</v>
      </c>
      <c r="D722" s="116">
        <v>225632154</v>
      </c>
    </row>
    <row r="723" spans="2:4">
      <c r="B723" s="68" t="s">
        <v>961</v>
      </c>
      <c r="C723" s="116">
        <v>255937916</v>
      </c>
      <c r="D723" s="116">
        <v>225632154</v>
      </c>
    </row>
    <row r="724" spans="2:4">
      <c r="B724" s="67" t="s">
        <v>471</v>
      </c>
      <c r="C724" s="116">
        <v>749089</v>
      </c>
      <c r="D724" s="116">
        <v>0</v>
      </c>
    </row>
    <row r="725" spans="2:4">
      <c r="B725" s="68" t="s">
        <v>962</v>
      </c>
      <c r="C725" s="116">
        <v>749089</v>
      </c>
      <c r="D725" s="116">
        <v>0</v>
      </c>
    </row>
    <row r="726" spans="2:4">
      <c r="B726" s="67" t="s">
        <v>472</v>
      </c>
      <c r="C726" s="116">
        <v>1739769</v>
      </c>
      <c r="D726" s="116">
        <v>0</v>
      </c>
    </row>
    <row r="727" spans="2:4">
      <c r="B727" s="68" t="s">
        <v>963</v>
      </c>
      <c r="C727" s="116">
        <v>1739769</v>
      </c>
      <c r="D727" s="116">
        <v>0</v>
      </c>
    </row>
    <row r="728" spans="2:4">
      <c r="B728" s="67" t="s">
        <v>473</v>
      </c>
      <c r="C728" s="116">
        <v>76999249</v>
      </c>
      <c r="D728" s="116">
        <v>55000000</v>
      </c>
    </row>
    <row r="729" spans="2:4">
      <c r="B729" s="68" t="s">
        <v>964</v>
      </c>
      <c r="C729" s="116">
        <v>76999249</v>
      </c>
      <c r="D729" s="116">
        <v>55000000</v>
      </c>
    </row>
    <row r="730" spans="2:4">
      <c r="B730" s="66" t="s">
        <v>305</v>
      </c>
      <c r="C730" s="117">
        <v>0</v>
      </c>
      <c r="D730" s="117">
        <v>0</v>
      </c>
    </row>
    <row r="731" spans="2:4">
      <c r="B731" s="67" t="s">
        <v>1457</v>
      </c>
      <c r="C731" s="116">
        <v>0</v>
      </c>
      <c r="D731" s="116">
        <v>0</v>
      </c>
    </row>
    <row r="732" spans="2:4">
      <c r="B732" s="68" t="s">
        <v>1458</v>
      </c>
      <c r="C732" s="116">
        <v>0</v>
      </c>
      <c r="D732" s="116">
        <v>0</v>
      </c>
    </row>
    <row r="733" spans="2:4">
      <c r="B733" s="64" t="s">
        <v>474</v>
      </c>
      <c r="C733" s="116">
        <v>989650540</v>
      </c>
      <c r="D733" s="116">
        <v>329884500.11000001</v>
      </c>
    </row>
    <row r="734" spans="2:4">
      <c r="B734" s="66" t="s">
        <v>287</v>
      </c>
      <c r="C734" s="117">
        <v>989650540</v>
      </c>
      <c r="D734" s="117">
        <v>319884500.11000001</v>
      </c>
    </row>
    <row r="735" spans="2:4">
      <c r="B735" s="67" t="s">
        <v>475</v>
      </c>
      <c r="C735" s="116">
        <v>221707859</v>
      </c>
      <c r="D735" s="116">
        <v>0</v>
      </c>
    </row>
    <row r="736" spans="2:4">
      <c r="B736" s="68" t="s">
        <v>965</v>
      </c>
      <c r="C736" s="116">
        <v>221707859</v>
      </c>
      <c r="D736" s="116">
        <v>0</v>
      </c>
    </row>
    <row r="737" spans="2:4">
      <c r="B737" s="67" t="s">
        <v>476</v>
      </c>
      <c r="C737" s="116">
        <v>6867669</v>
      </c>
      <c r="D737" s="116">
        <v>0</v>
      </c>
    </row>
    <row r="738" spans="2:4">
      <c r="B738" s="68" t="s">
        <v>966</v>
      </c>
      <c r="C738" s="116">
        <v>6867669</v>
      </c>
      <c r="D738" s="116">
        <v>0</v>
      </c>
    </row>
    <row r="739" spans="2:4">
      <c r="B739" s="67" t="s">
        <v>477</v>
      </c>
      <c r="C739" s="116">
        <v>715000000</v>
      </c>
      <c r="D739" s="116">
        <v>64530064</v>
      </c>
    </row>
    <row r="740" spans="2:4">
      <c r="B740" s="68" t="s">
        <v>967</v>
      </c>
      <c r="C740" s="116">
        <v>715000000</v>
      </c>
      <c r="D740" s="116">
        <v>64530064</v>
      </c>
    </row>
    <row r="741" spans="2:4">
      <c r="B741" s="67" t="s">
        <v>1646</v>
      </c>
      <c r="C741" s="116">
        <v>0</v>
      </c>
      <c r="D741" s="116">
        <v>0</v>
      </c>
    </row>
    <row r="742" spans="2:4">
      <c r="B742" s="68" t="s">
        <v>1647</v>
      </c>
      <c r="C742" s="116">
        <v>0</v>
      </c>
      <c r="D742" s="116">
        <v>0</v>
      </c>
    </row>
    <row r="743" spans="2:4">
      <c r="B743" s="67" t="s">
        <v>1648</v>
      </c>
      <c r="C743" s="116">
        <v>0</v>
      </c>
      <c r="D743" s="116">
        <v>0</v>
      </c>
    </row>
    <row r="744" spans="2:4">
      <c r="B744" s="68" t="s">
        <v>1649</v>
      </c>
      <c r="C744" s="116">
        <v>0</v>
      </c>
      <c r="D744" s="116">
        <v>0</v>
      </c>
    </row>
    <row r="745" spans="2:4">
      <c r="B745" s="67" t="s">
        <v>1650</v>
      </c>
      <c r="C745" s="116">
        <v>0</v>
      </c>
      <c r="D745" s="116">
        <v>0</v>
      </c>
    </row>
    <row r="746" spans="2:4">
      <c r="B746" s="68" t="s">
        <v>1651</v>
      </c>
      <c r="C746" s="116">
        <v>0</v>
      </c>
      <c r="D746" s="116">
        <v>0</v>
      </c>
    </row>
    <row r="747" spans="2:4">
      <c r="B747" s="67" t="s">
        <v>1652</v>
      </c>
      <c r="C747" s="116">
        <v>0</v>
      </c>
      <c r="D747" s="116">
        <v>0</v>
      </c>
    </row>
    <row r="748" spans="2:4">
      <c r="B748" s="68" t="s">
        <v>1653</v>
      </c>
      <c r="C748" s="116">
        <v>0</v>
      </c>
      <c r="D748" s="116">
        <v>0</v>
      </c>
    </row>
    <row r="749" spans="2:4">
      <c r="B749" s="67" t="s">
        <v>1654</v>
      </c>
      <c r="C749" s="116">
        <v>0</v>
      </c>
      <c r="D749" s="116">
        <v>0</v>
      </c>
    </row>
    <row r="750" spans="2:4">
      <c r="B750" s="68" t="s">
        <v>1655</v>
      </c>
      <c r="C750" s="116">
        <v>0</v>
      </c>
      <c r="D750" s="116">
        <v>0</v>
      </c>
    </row>
    <row r="751" spans="2:4">
      <c r="B751" s="67" t="s">
        <v>1656</v>
      </c>
      <c r="C751" s="116">
        <v>0</v>
      </c>
      <c r="D751" s="116">
        <v>0</v>
      </c>
    </row>
    <row r="752" spans="2:4">
      <c r="B752" s="68" t="s">
        <v>1657</v>
      </c>
      <c r="C752" s="116">
        <v>0</v>
      </c>
      <c r="D752" s="116">
        <v>0</v>
      </c>
    </row>
    <row r="753" spans="2:4">
      <c r="B753" s="67" t="s">
        <v>478</v>
      </c>
      <c r="C753" s="116">
        <v>11487076</v>
      </c>
      <c r="D753" s="116">
        <v>0</v>
      </c>
    </row>
    <row r="754" spans="2:4">
      <c r="B754" s="68" t="s">
        <v>968</v>
      </c>
      <c r="C754" s="116">
        <v>2115619</v>
      </c>
      <c r="D754" s="116">
        <v>0</v>
      </c>
    </row>
    <row r="755" spans="2:4">
      <c r="B755" s="68" t="s">
        <v>969</v>
      </c>
      <c r="C755" s="116">
        <v>9371457</v>
      </c>
      <c r="D755" s="116">
        <v>0</v>
      </c>
    </row>
    <row r="756" spans="2:4">
      <c r="B756" s="68" t="s">
        <v>1658</v>
      </c>
      <c r="C756" s="116">
        <v>0</v>
      </c>
      <c r="D756" s="116">
        <v>0</v>
      </c>
    </row>
    <row r="757" spans="2:4">
      <c r="B757" s="67" t="s">
        <v>1659</v>
      </c>
      <c r="C757" s="116">
        <v>0</v>
      </c>
      <c r="D757" s="116">
        <v>0</v>
      </c>
    </row>
    <row r="758" spans="2:4">
      <c r="B758" s="68" t="s">
        <v>1660</v>
      </c>
      <c r="C758" s="116">
        <v>0</v>
      </c>
      <c r="D758" s="116">
        <v>0</v>
      </c>
    </row>
    <row r="759" spans="2:4">
      <c r="B759" s="67" t="s">
        <v>479</v>
      </c>
      <c r="C759" s="116">
        <v>2466670</v>
      </c>
      <c r="D759" s="116">
        <v>0</v>
      </c>
    </row>
    <row r="760" spans="2:4">
      <c r="B760" s="68" t="s">
        <v>970</v>
      </c>
      <c r="C760" s="116">
        <v>2466670</v>
      </c>
      <c r="D760" s="116">
        <v>0</v>
      </c>
    </row>
    <row r="761" spans="2:4">
      <c r="B761" s="67" t="s">
        <v>480</v>
      </c>
      <c r="C761" s="116">
        <v>4967665</v>
      </c>
      <c r="D761" s="116">
        <v>0</v>
      </c>
    </row>
    <row r="762" spans="2:4">
      <c r="B762" s="68" t="s">
        <v>971</v>
      </c>
      <c r="C762" s="116">
        <v>4967665</v>
      </c>
      <c r="D762" s="116">
        <v>0</v>
      </c>
    </row>
    <row r="763" spans="2:4">
      <c r="B763" s="67" t="s">
        <v>1353</v>
      </c>
      <c r="C763" s="116">
        <v>0</v>
      </c>
      <c r="D763" s="116">
        <v>0</v>
      </c>
    </row>
    <row r="764" spans="2:4">
      <c r="B764" s="68" t="s">
        <v>1354</v>
      </c>
      <c r="C764" s="116">
        <v>0</v>
      </c>
      <c r="D764" s="116">
        <v>0</v>
      </c>
    </row>
    <row r="765" spans="2:4">
      <c r="B765" s="67" t="s">
        <v>1355</v>
      </c>
      <c r="C765" s="116">
        <v>0</v>
      </c>
      <c r="D765" s="116">
        <v>22135276</v>
      </c>
    </row>
    <row r="766" spans="2:4">
      <c r="B766" s="68" t="s">
        <v>1356</v>
      </c>
      <c r="C766" s="116">
        <v>0</v>
      </c>
      <c r="D766" s="116">
        <v>22135276</v>
      </c>
    </row>
    <row r="767" spans="2:4">
      <c r="B767" s="67" t="s">
        <v>1357</v>
      </c>
      <c r="C767" s="116">
        <v>0</v>
      </c>
      <c r="D767" s="116">
        <v>0</v>
      </c>
    </row>
    <row r="768" spans="2:4">
      <c r="B768" s="68" t="s">
        <v>1358</v>
      </c>
      <c r="C768" s="116">
        <v>0</v>
      </c>
      <c r="D768" s="116">
        <v>0</v>
      </c>
    </row>
    <row r="769" spans="2:4">
      <c r="B769" s="67" t="s">
        <v>1359</v>
      </c>
      <c r="C769" s="116">
        <v>0</v>
      </c>
      <c r="D769" s="116">
        <v>0</v>
      </c>
    </row>
    <row r="770" spans="2:4">
      <c r="B770" s="68" t="s">
        <v>1360</v>
      </c>
      <c r="C770" s="116">
        <v>0</v>
      </c>
      <c r="D770" s="116">
        <v>0</v>
      </c>
    </row>
    <row r="771" spans="2:4">
      <c r="B771" s="67" t="s">
        <v>1361</v>
      </c>
      <c r="C771" s="116">
        <v>0</v>
      </c>
      <c r="D771" s="116">
        <v>4645286</v>
      </c>
    </row>
    <row r="772" spans="2:4">
      <c r="B772" s="68" t="s">
        <v>1362</v>
      </c>
      <c r="C772" s="116">
        <v>0</v>
      </c>
      <c r="D772" s="116">
        <v>4645286</v>
      </c>
    </row>
    <row r="773" spans="2:4">
      <c r="B773" s="67" t="s">
        <v>1363</v>
      </c>
      <c r="C773" s="116">
        <v>0</v>
      </c>
      <c r="D773" s="116">
        <v>0</v>
      </c>
    </row>
    <row r="774" spans="2:4">
      <c r="B774" s="68" t="s">
        <v>1364</v>
      </c>
      <c r="C774" s="116">
        <v>0</v>
      </c>
      <c r="D774" s="116">
        <v>0</v>
      </c>
    </row>
    <row r="775" spans="2:4">
      <c r="B775" s="67" t="s">
        <v>1365</v>
      </c>
      <c r="C775" s="116">
        <v>0</v>
      </c>
      <c r="D775" s="116">
        <v>0</v>
      </c>
    </row>
    <row r="776" spans="2:4">
      <c r="B776" s="68" t="s">
        <v>1366</v>
      </c>
      <c r="C776" s="116">
        <v>0</v>
      </c>
      <c r="D776" s="116">
        <v>0</v>
      </c>
    </row>
    <row r="777" spans="2:4">
      <c r="B777" s="67" t="s">
        <v>481</v>
      </c>
      <c r="C777" s="116">
        <v>12597926</v>
      </c>
      <c r="D777" s="116">
        <v>0</v>
      </c>
    </row>
    <row r="778" spans="2:4">
      <c r="B778" s="68" t="s">
        <v>972</v>
      </c>
      <c r="C778" s="116">
        <v>12597926</v>
      </c>
      <c r="D778" s="116">
        <v>0</v>
      </c>
    </row>
    <row r="779" spans="2:4">
      <c r="B779" s="68" t="s">
        <v>1367</v>
      </c>
      <c r="C779" s="116">
        <v>0</v>
      </c>
      <c r="D779" s="116">
        <v>0</v>
      </c>
    </row>
    <row r="780" spans="2:4">
      <c r="B780" s="67" t="s">
        <v>1368</v>
      </c>
      <c r="C780" s="116">
        <v>0</v>
      </c>
      <c r="D780" s="116">
        <v>0</v>
      </c>
    </row>
    <row r="781" spans="2:4">
      <c r="B781" s="68" t="s">
        <v>1369</v>
      </c>
      <c r="C781" s="116">
        <v>0</v>
      </c>
      <c r="D781" s="116">
        <v>0</v>
      </c>
    </row>
    <row r="782" spans="2:4">
      <c r="B782" s="67" t="s">
        <v>482</v>
      </c>
      <c r="C782" s="116">
        <v>9316238</v>
      </c>
      <c r="D782" s="116">
        <v>12759412.109999999</v>
      </c>
    </row>
    <row r="783" spans="2:4">
      <c r="B783" s="68" t="s">
        <v>974</v>
      </c>
      <c r="C783" s="116">
        <v>3725749</v>
      </c>
      <c r="D783" s="116">
        <v>0</v>
      </c>
    </row>
    <row r="784" spans="2:4">
      <c r="B784" s="68" t="s">
        <v>975</v>
      </c>
      <c r="C784" s="116">
        <v>2466670</v>
      </c>
      <c r="D784" s="116">
        <v>0</v>
      </c>
    </row>
    <row r="785" spans="2:4">
      <c r="B785" s="68" t="s">
        <v>973</v>
      </c>
      <c r="C785" s="116">
        <v>3123819</v>
      </c>
      <c r="D785" s="116">
        <v>12759412.109999999</v>
      </c>
    </row>
    <row r="786" spans="2:4">
      <c r="B786" s="67" t="s">
        <v>483</v>
      </c>
      <c r="C786" s="116">
        <v>1499668</v>
      </c>
      <c r="D786" s="116">
        <v>0</v>
      </c>
    </row>
    <row r="787" spans="2:4">
      <c r="B787" s="68" t="s">
        <v>976</v>
      </c>
      <c r="C787" s="116">
        <v>1499668</v>
      </c>
      <c r="D787" s="116">
        <v>0</v>
      </c>
    </row>
    <row r="788" spans="2:4">
      <c r="B788" s="67" t="s">
        <v>1370</v>
      </c>
      <c r="C788" s="116">
        <v>0</v>
      </c>
      <c r="D788" s="116">
        <v>8039668.7300000004</v>
      </c>
    </row>
    <row r="789" spans="2:4">
      <c r="B789" s="68" t="s">
        <v>1788</v>
      </c>
      <c r="C789" s="116">
        <v>0</v>
      </c>
      <c r="D789" s="116">
        <v>8039668.7300000004</v>
      </c>
    </row>
    <row r="790" spans="2:4">
      <c r="B790" s="68" t="s">
        <v>1371</v>
      </c>
      <c r="C790" s="116">
        <v>0</v>
      </c>
      <c r="D790" s="116">
        <v>0</v>
      </c>
    </row>
    <row r="791" spans="2:4">
      <c r="B791" s="67" t="s">
        <v>1372</v>
      </c>
      <c r="C791" s="116">
        <v>0</v>
      </c>
      <c r="D791" s="116">
        <v>42721107</v>
      </c>
    </row>
    <row r="792" spans="2:4">
      <c r="B792" s="68" t="s">
        <v>1373</v>
      </c>
      <c r="C792" s="116">
        <v>0</v>
      </c>
      <c r="D792" s="116">
        <v>42721107</v>
      </c>
    </row>
    <row r="793" spans="2:4">
      <c r="B793" s="67" t="s">
        <v>484</v>
      </c>
      <c r="C793" s="116">
        <v>3739769</v>
      </c>
      <c r="D793" s="116">
        <v>165053686.26999998</v>
      </c>
    </row>
    <row r="794" spans="2:4">
      <c r="B794" s="68" t="s">
        <v>977</v>
      </c>
      <c r="C794" s="116">
        <v>3739769</v>
      </c>
      <c r="D794" s="116">
        <v>3450560.82</v>
      </c>
    </row>
    <row r="795" spans="2:4">
      <c r="B795" s="68" t="s">
        <v>1374</v>
      </c>
      <c r="C795" s="116">
        <v>0</v>
      </c>
      <c r="D795" s="116">
        <v>161603125.44999999</v>
      </c>
    </row>
    <row r="796" spans="2:4">
      <c r="B796" s="66" t="s">
        <v>305</v>
      </c>
      <c r="C796" s="117">
        <v>0</v>
      </c>
      <c r="D796" s="117">
        <v>10000000</v>
      </c>
    </row>
    <row r="797" spans="2:4">
      <c r="B797" s="67" t="s">
        <v>1459</v>
      </c>
      <c r="C797" s="116">
        <v>0</v>
      </c>
      <c r="D797" s="116">
        <v>10000000</v>
      </c>
    </row>
    <row r="798" spans="2:4">
      <c r="B798" s="68" t="s">
        <v>1460</v>
      </c>
      <c r="C798" s="116">
        <v>0</v>
      </c>
      <c r="D798" s="116">
        <v>10000000</v>
      </c>
    </row>
    <row r="799" spans="2:4">
      <c r="B799" s="64" t="s">
        <v>485</v>
      </c>
      <c r="C799" s="116">
        <v>3902570017</v>
      </c>
      <c r="D799" s="116">
        <v>353473136.13</v>
      </c>
    </row>
    <row r="800" spans="2:4">
      <c r="B800" s="66" t="s">
        <v>287</v>
      </c>
      <c r="C800" s="117">
        <v>1282870018</v>
      </c>
      <c r="D800" s="117">
        <v>349469902.83999997</v>
      </c>
    </row>
    <row r="801" spans="2:4">
      <c r="B801" s="67" t="s">
        <v>486</v>
      </c>
      <c r="C801" s="116">
        <v>184339491</v>
      </c>
      <c r="D801" s="116">
        <v>0</v>
      </c>
    </row>
    <row r="802" spans="2:4">
      <c r="B802" s="68" t="s">
        <v>978</v>
      </c>
      <c r="C802" s="116">
        <v>184339491</v>
      </c>
      <c r="D802" s="116">
        <v>0</v>
      </c>
    </row>
    <row r="803" spans="2:4">
      <c r="B803" s="68" t="s">
        <v>1661</v>
      </c>
      <c r="C803" s="116">
        <v>0</v>
      </c>
      <c r="D803" s="116">
        <v>0</v>
      </c>
    </row>
    <row r="804" spans="2:4">
      <c r="B804" s="67" t="s">
        <v>1662</v>
      </c>
      <c r="C804" s="116">
        <v>0</v>
      </c>
      <c r="D804" s="116">
        <v>0</v>
      </c>
    </row>
    <row r="805" spans="2:4">
      <c r="B805" s="68" t="s">
        <v>1663</v>
      </c>
      <c r="C805" s="116">
        <v>0</v>
      </c>
      <c r="D805" s="116">
        <v>0</v>
      </c>
    </row>
    <row r="806" spans="2:4">
      <c r="B806" s="67" t="s">
        <v>487</v>
      </c>
      <c r="C806" s="116">
        <v>900000000</v>
      </c>
      <c r="D806" s="116">
        <v>162921224</v>
      </c>
    </row>
    <row r="807" spans="2:4">
      <c r="B807" s="68" t="s">
        <v>979</v>
      </c>
      <c r="C807" s="116">
        <v>900000000</v>
      </c>
      <c r="D807" s="116">
        <v>162921224</v>
      </c>
    </row>
    <row r="808" spans="2:4">
      <c r="B808" s="68" t="s">
        <v>1375</v>
      </c>
      <c r="C808" s="116">
        <v>0</v>
      </c>
      <c r="D808" s="116">
        <v>0</v>
      </c>
    </row>
    <row r="809" spans="2:4">
      <c r="B809" s="68" t="s">
        <v>1664</v>
      </c>
      <c r="C809" s="116">
        <v>0</v>
      </c>
      <c r="D809" s="116">
        <v>0</v>
      </c>
    </row>
    <row r="810" spans="2:4">
      <c r="B810" s="67" t="s">
        <v>488</v>
      </c>
      <c r="C810" s="116">
        <v>21255924</v>
      </c>
      <c r="D810" s="116">
        <v>0</v>
      </c>
    </row>
    <row r="811" spans="2:4">
      <c r="B811" s="68" t="s">
        <v>980</v>
      </c>
      <c r="C811" s="116">
        <v>21255924</v>
      </c>
      <c r="D811" s="116">
        <v>0</v>
      </c>
    </row>
    <row r="812" spans="2:4">
      <c r="B812" s="68" t="s">
        <v>1665</v>
      </c>
      <c r="C812" s="116">
        <v>0</v>
      </c>
      <c r="D812" s="116">
        <v>0</v>
      </c>
    </row>
    <row r="813" spans="2:4">
      <c r="B813" s="67" t="s">
        <v>1666</v>
      </c>
      <c r="C813" s="116">
        <v>0</v>
      </c>
      <c r="D813" s="116">
        <v>0</v>
      </c>
    </row>
    <row r="814" spans="2:4">
      <c r="B814" s="68" t="s">
        <v>1667</v>
      </c>
      <c r="C814" s="116">
        <v>0</v>
      </c>
      <c r="D814" s="116">
        <v>0</v>
      </c>
    </row>
    <row r="815" spans="2:4">
      <c r="B815" s="67" t="s">
        <v>1668</v>
      </c>
      <c r="C815" s="116">
        <v>0</v>
      </c>
      <c r="D815" s="116">
        <v>0</v>
      </c>
    </row>
    <row r="816" spans="2:4">
      <c r="B816" s="68" t="s">
        <v>1669</v>
      </c>
      <c r="C816" s="116">
        <v>0</v>
      </c>
      <c r="D816" s="116">
        <v>0</v>
      </c>
    </row>
    <row r="817" spans="2:4">
      <c r="B817" s="67" t="s">
        <v>1670</v>
      </c>
      <c r="C817" s="116">
        <v>0</v>
      </c>
      <c r="D817" s="116">
        <v>0</v>
      </c>
    </row>
    <row r="818" spans="2:4">
      <c r="B818" s="68" t="s">
        <v>1671</v>
      </c>
      <c r="C818" s="116">
        <v>0</v>
      </c>
      <c r="D818" s="116">
        <v>0</v>
      </c>
    </row>
    <row r="819" spans="2:4">
      <c r="B819" s="67" t="s">
        <v>1672</v>
      </c>
      <c r="C819" s="116">
        <v>0</v>
      </c>
      <c r="D819" s="116">
        <v>0</v>
      </c>
    </row>
    <row r="820" spans="2:4">
      <c r="B820" s="68" t="s">
        <v>1673</v>
      </c>
      <c r="C820" s="116">
        <v>0</v>
      </c>
      <c r="D820" s="116">
        <v>0</v>
      </c>
    </row>
    <row r="821" spans="2:4">
      <c r="B821" s="67" t="s">
        <v>1433</v>
      </c>
      <c r="C821" s="116">
        <v>0</v>
      </c>
      <c r="D821" s="116">
        <v>2217699.79</v>
      </c>
    </row>
    <row r="822" spans="2:4">
      <c r="B822" s="68" t="s">
        <v>1434</v>
      </c>
      <c r="C822" s="116">
        <v>0</v>
      </c>
      <c r="D822" s="116">
        <v>2217699.79</v>
      </c>
    </row>
    <row r="823" spans="2:4">
      <c r="B823" s="67" t="s">
        <v>489</v>
      </c>
      <c r="C823" s="116">
        <v>9371457</v>
      </c>
      <c r="D823" s="116">
        <v>15346777.859999999</v>
      </c>
    </row>
    <row r="824" spans="2:4">
      <c r="B824" s="68" t="s">
        <v>981</v>
      </c>
      <c r="C824" s="116">
        <v>9371457</v>
      </c>
      <c r="D824" s="116">
        <v>15346777.859999999</v>
      </c>
    </row>
    <row r="825" spans="2:4">
      <c r="B825" s="67" t="s">
        <v>490</v>
      </c>
      <c r="C825" s="116">
        <v>2115619</v>
      </c>
      <c r="D825" s="116">
        <v>0</v>
      </c>
    </row>
    <row r="826" spans="2:4">
      <c r="B826" s="68" t="s">
        <v>982</v>
      </c>
      <c r="C826" s="116">
        <v>2115619</v>
      </c>
      <c r="D826" s="116">
        <v>0</v>
      </c>
    </row>
    <row r="827" spans="2:4">
      <c r="B827" s="67" t="s">
        <v>491</v>
      </c>
      <c r="C827" s="116">
        <v>2466670</v>
      </c>
      <c r="D827" s="116">
        <v>0</v>
      </c>
    </row>
    <row r="828" spans="2:4">
      <c r="B828" s="68" t="s">
        <v>983</v>
      </c>
      <c r="C828" s="116">
        <v>2466670</v>
      </c>
      <c r="D828" s="116">
        <v>0</v>
      </c>
    </row>
    <row r="829" spans="2:4">
      <c r="B829" s="67" t="s">
        <v>492</v>
      </c>
      <c r="C829" s="116">
        <v>1241916</v>
      </c>
      <c r="D829" s="116">
        <v>0</v>
      </c>
    </row>
    <row r="830" spans="2:4">
      <c r="B830" s="68" t="s">
        <v>984</v>
      </c>
      <c r="C830" s="116">
        <v>1241916</v>
      </c>
      <c r="D830" s="116">
        <v>0</v>
      </c>
    </row>
    <row r="831" spans="2:4">
      <c r="B831" s="67" t="s">
        <v>493</v>
      </c>
      <c r="C831" s="116">
        <v>13967116</v>
      </c>
      <c r="D831" s="116">
        <v>0</v>
      </c>
    </row>
    <row r="832" spans="2:4">
      <c r="B832" s="68" t="s">
        <v>985</v>
      </c>
      <c r="C832" s="116">
        <v>13967116</v>
      </c>
      <c r="D832" s="116">
        <v>0</v>
      </c>
    </row>
    <row r="833" spans="2:4">
      <c r="B833" s="67" t="s">
        <v>494</v>
      </c>
      <c r="C833" s="116">
        <v>124911080</v>
      </c>
      <c r="D833" s="116">
        <v>168984201.19</v>
      </c>
    </row>
    <row r="834" spans="2:4">
      <c r="B834" s="68" t="s">
        <v>986</v>
      </c>
      <c r="C834" s="116">
        <v>124911080</v>
      </c>
      <c r="D834" s="116">
        <v>168984201.19</v>
      </c>
    </row>
    <row r="835" spans="2:4">
      <c r="B835" s="67" t="s">
        <v>495</v>
      </c>
      <c r="C835" s="116">
        <v>7400012</v>
      </c>
      <c r="D835" s="116">
        <v>0</v>
      </c>
    </row>
    <row r="836" spans="2:4">
      <c r="B836" s="68" t="s">
        <v>987</v>
      </c>
      <c r="C836" s="116">
        <v>7400012</v>
      </c>
      <c r="D836" s="116">
        <v>0</v>
      </c>
    </row>
    <row r="837" spans="2:4">
      <c r="B837" s="67" t="s">
        <v>496</v>
      </c>
      <c r="C837" s="116">
        <v>1499668</v>
      </c>
      <c r="D837" s="116">
        <v>0</v>
      </c>
    </row>
    <row r="838" spans="2:4">
      <c r="B838" s="68" t="s">
        <v>988</v>
      </c>
      <c r="C838" s="116">
        <v>1499668</v>
      </c>
      <c r="D838" s="116">
        <v>0</v>
      </c>
    </row>
    <row r="839" spans="2:4">
      <c r="B839" s="67" t="s">
        <v>497</v>
      </c>
      <c r="C839" s="116">
        <v>11177246</v>
      </c>
      <c r="D839" s="116">
        <v>0</v>
      </c>
    </row>
    <row r="840" spans="2:4">
      <c r="B840" s="68" t="s">
        <v>989</v>
      </c>
      <c r="C840" s="116">
        <v>11177246</v>
      </c>
      <c r="D840" s="116">
        <v>0</v>
      </c>
    </row>
    <row r="841" spans="2:4">
      <c r="B841" s="67" t="s">
        <v>498</v>
      </c>
      <c r="C841" s="116">
        <v>3123819</v>
      </c>
      <c r="D841" s="116">
        <v>0</v>
      </c>
    </row>
    <row r="842" spans="2:4">
      <c r="B842" s="68" t="s">
        <v>990</v>
      </c>
      <c r="C842" s="116">
        <v>3123819</v>
      </c>
      <c r="D842" s="116">
        <v>0</v>
      </c>
    </row>
    <row r="843" spans="2:4">
      <c r="B843" s="66" t="s">
        <v>289</v>
      </c>
      <c r="C843" s="117">
        <v>0</v>
      </c>
      <c r="D843" s="117">
        <v>0</v>
      </c>
    </row>
    <row r="844" spans="2:4">
      <c r="B844" s="67" t="s">
        <v>1670</v>
      </c>
      <c r="C844" s="116">
        <v>0</v>
      </c>
      <c r="D844" s="116">
        <v>0</v>
      </c>
    </row>
    <row r="845" spans="2:4">
      <c r="B845" s="68" t="s">
        <v>1674</v>
      </c>
      <c r="C845" s="116">
        <v>0</v>
      </c>
      <c r="D845" s="116">
        <v>0</v>
      </c>
    </row>
    <row r="846" spans="2:4">
      <c r="B846" s="67" t="s">
        <v>1461</v>
      </c>
      <c r="C846" s="116">
        <v>0</v>
      </c>
      <c r="D846" s="116">
        <v>0</v>
      </c>
    </row>
    <row r="847" spans="2:4">
      <c r="B847" s="68" t="s">
        <v>1462</v>
      </c>
      <c r="C847" s="116">
        <v>0</v>
      </c>
      <c r="D847" s="116">
        <v>0</v>
      </c>
    </row>
    <row r="848" spans="2:4">
      <c r="B848" s="66" t="s">
        <v>290</v>
      </c>
      <c r="C848" s="117">
        <v>2619699999</v>
      </c>
      <c r="D848" s="117">
        <v>4003233.29</v>
      </c>
    </row>
    <row r="849" spans="2:4">
      <c r="B849" s="67" t="s">
        <v>486</v>
      </c>
      <c r="C849" s="116">
        <v>2619699999</v>
      </c>
      <c r="D849" s="116">
        <v>4003233.29</v>
      </c>
    </row>
    <row r="850" spans="2:4">
      <c r="B850" s="68" t="s">
        <v>978</v>
      </c>
      <c r="C850" s="116">
        <v>2619699999</v>
      </c>
      <c r="D850" s="116">
        <v>4003233.29</v>
      </c>
    </row>
    <row r="851" spans="2:4">
      <c r="B851" s="64" t="s">
        <v>499</v>
      </c>
      <c r="C851" s="116">
        <v>383266082</v>
      </c>
      <c r="D851" s="116">
        <v>17976783.43</v>
      </c>
    </row>
    <row r="852" spans="2:4">
      <c r="B852" s="66" t="s">
        <v>287</v>
      </c>
      <c r="C852" s="117">
        <v>367884646</v>
      </c>
      <c r="D852" s="117">
        <v>17976783.43</v>
      </c>
    </row>
    <row r="853" spans="2:4">
      <c r="B853" s="67" t="s">
        <v>500</v>
      </c>
      <c r="C853" s="116">
        <v>2855017</v>
      </c>
      <c r="D853" s="116">
        <v>0</v>
      </c>
    </row>
    <row r="854" spans="2:4">
      <c r="B854" s="68" t="s">
        <v>991</v>
      </c>
      <c r="C854" s="116">
        <v>2855017</v>
      </c>
      <c r="D854" s="116">
        <v>0</v>
      </c>
    </row>
    <row r="855" spans="2:4">
      <c r="B855" s="67" t="s">
        <v>501</v>
      </c>
      <c r="C855" s="116">
        <v>3931943</v>
      </c>
      <c r="D855" s="116">
        <v>0</v>
      </c>
    </row>
    <row r="856" spans="2:4">
      <c r="B856" s="68" t="s">
        <v>992</v>
      </c>
      <c r="C856" s="116">
        <v>3931943</v>
      </c>
      <c r="D856" s="116">
        <v>0</v>
      </c>
    </row>
    <row r="857" spans="2:4">
      <c r="B857" s="67" t="s">
        <v>1675</v>
      </c>
      <c r="C857" s="116">
        <v>0</v>
      </c>
      <c r="D857" s="116">
        <v>0</v>
      </c>
    </row>
    <row r="858" spans="2:4">
      <c r="B858" s="68" t="s">
        <v>1676</v>
      </c>
      <c r="C858" s="116">
        <v>0</v>
      </c>
      <c r="D858" s="116">
        <v>0</v>
      </c>
    </row>
    <row r="859" spans="2:4">
      <c r="B859" s="67" t="s">
        <v>1677</v>
      </c>
      <c r="C859" s="116">
        <v>0</v>
      </c>
      <c r="D859" s="116">
        <v>0</v>
      </c>
    </row>
    <row r="860" spans="2:4">
      <c r="B860" s="68" t="s">
        <v>1678</v>
      </c>
      <c r="C860" s="116">
        <v>0</v>
      </c>
      <c r="D860" s="116">
        <v>0</v>
      </c>
    </row>
    <row r="861" spans="2:4">
      <c r="B861" s="67" t="s">
        <v>1679</v>
      </c>
      <c r="C861" s="116">
        <v>0</v>
      </c>
      <c r="D861" s="116">
        <v>0</v>
      </c>
    </row>
    <row r="862" spans="2:4">
      <c r="B862" s="68" t="s">
        <v>1680</v>
      </c>
      <c r="C862" s="116">
        <v>0</v>
      </c>
      <c r="D862" s="116">
        <v>0</v>
      </c>
    </row>
    <row r="863" spans="2:4">
      <c r="B863" s="67" t="s">
        <v>502</v>
      </c>
      <c r="C863" s="116">
        <v>4624657</v>
      </c>
      <c r="D863" s="116">
        <v>0</v>
      </c>
    </row>
    <row r="864" spans="2:4">
      <c r="B864" s="68" t="s">
        <v>993</v>
      </c>
      <c r="C864" s="116">
        <v>4624657</v>
      </c>
      <c r="D864" s="116">
        <v>0</v>
      </c>
    </row>
    <row r="865" spans="2:4">
      <c r="B865" s="67" t="s">
        <v>503</v>
      </c>
      <c r="C865" s="116">
        <v>2489528</v>
      </c>
      <c r="D865" s="116">
        <v>2473290.25</v>
      </c>
    </row>
    <row r="866" spans="2:4">
      <c r="B866" s="68" t="s">
        <v>994</v>
      </c>
      <c r="C866" s="116">
        <v>2489528</v>
      </c>
      <c r="D866" s="116">
        <v>2473290.25</v>
      </c>
    </row>
    <row r="867" spans="2:4">
      <c r="B867" s="67" t="s">
        <v>1832</v>
      </c>
      <c r="C867" s="116">
        <v>0</v>
      </c>
      <c r="D867" s="116">
        <v>0</v>
      </c>
    </row>
    <row r="868" spans="2:4">
      <c r="B868" s="68" t="s">
        <v>1833</v>
      </c>
      <c r="C868" s="116">
        <v>0</v>
      </c>
      <c r="D868" s="116">
        <v>0</v>
      </c>
    </row>
    <row r="869" spans="2:4">
      <c r="B869" s="67" t="s">
        <v>1834</v>
      </c>
      <c r="C869" s="116">
        <v>0</v>
      </c>
      <c r="D869" s="116">
        <v>0</v>
      </c>
    </row>
    <row r="870" spans="2:4">
      <c r="B870" s="68" t="s">
        <v>1835</v>
      </c>
      <c r="C870" s="116">
        <v>0</v>
      </c>
      <c r="D870" s="116">
        <v>0</v>
      </c>
    </row>
    <row r="871" spans="2:4">
      <c r="B871" s="67" t="s">
        <v>504</v>
      </c>
      <c r="C871" s="116">
        <v>350000000</v>
      </c>
      <c r="D871" s="116">
        <v>0</v>
      </c>
    </row>
    <row r="872" spans="2:4">
      <c r="B872" s="68" t="s">
        <v>995</v>
      </c>
      <c r="C872" s="116">
        <v>350000000</v>
      </c>
      <c r="D872" s="116">
        <v>0</v>
      </c>
    </row>
    <row r="873" spans="2:4">
      <c r="B873" s="67" t="s">
        <v>505</v>
      </c>
      <c r="C873" s="116">
        <v>2483832</v>
      </c>
      <c r="D873" s="116">
        <v>0</v>
      </c>
    </row>
    <row r="874" spans="2:4">
      <c r="B874" s="68" t="s">
        <v>996</v>
      </c>
      <c r="C874" s="116">
        <v>2483832</v>
      </c>
      <c r="D874" s="116">
        <v>0</v>
      </c>
    </row>
    <row r="875" spans="2:4">
      <c r="B875" s="67" t="s">
        <v>1376</v>
      </c>
      <c r="C875" s="116">
        <v>0</v>
      </c>
      <c r="D875" s="116">
        <v>15503493.18</v>
      </c>
    </row>
    <row r="876" spans="2:4">
      <c r="B876" s="68" t="s">
        <v>1377</v>
      </c>
      <c r="C876" s="116">
        <v>0</v>
      </c>
      <c r="D876" s="116">
        <v>15503493.18</v>
      </c>
    </row>
    <row r="877" spans="2:4">
      <c r="B877" s="67" t="s">
        <v>506</v>
      </c>
      <c r="C877" s="116">
        <v>1499669</v>
      </c>
      <c r="D877" s="116">
        <v>0</v>
      </c>
    </row>
    <row r="878" spans="2:4">
      <c r="B878" s="68" t="s">
        <v>997</v>
      </c>
      <c r="C878" s="116">
        <v>1499669</v>
      </c>
      <c r="D878" s="116">
        <v>0</v>
      </c>
    </row>
    <row r="879" spans="2:4">
      <c r="B879" s="66" t="s">
        <v>305</v>
      </c>
      <c r="C879" s="117">
        <v>0</v>
      </c>
      <c r="D879" s="117">
        <v>0</v>
      </c>
    </row>
    <row r="880" spans="2:4">
      <c r="B880" s="67" t="s">
        <v>1463</v>
      </c>
      <c r="C880" s="116">
        <v>0</v>
      </c>
      <c r="D880" s="116">
        <v>0</v>
      </c>
    </row>
    <row r="881" spans="2:4">
      <c r="B881" s="68" t="s">
        <v>1464</v>
      </c>
      <c r="C881" s="116">
        <v>0</v>
      </c>
      <c r="D881" s="116">
        <v>0</v>
      </c>
    </row>
    <row r="882" spans="2:4">
      <c r="B882" s="66" t="s">
        <v>291</v>
      </c>
      <c r="C882" s="117">
        <v>15381436</v>
      </c>
      <c r="D882" s="117">
        <v>0</v>
      </c>
    </row>
    <row r="883" spans="2:4">
      <c r="B883" s="67" t="s">
        <v>288</v>
      </c>
      <c r="C883" s="116">
        <v>11755940</v>
      </c>
      <c r="D883" s="116">
        <v>0</v>
      </c>
    </row>
    <row r="884" spans="2:4">
      <c r="B884" s="68" t="s">
        <v>998</v>
      </c>
      <c r="C884" s="116">
        <v>234000</v>
      </c>
      <c r="D884" s="116">
        <v>0</v>
      </c>
    </row>
    <row r="885" spans="2:4">
      <c r="B885" s="68" t="s">
        <v>999</v>
      </c>
      <c r="C885" s="116">
        <v>11521940</v>
      </c>
      <c r="D885" s="116">
        <v>0</v>
      </c>
    </row>
    <row r="886" spans="2:4">
      <c r="B886" s="67" t="s">
        <v>500</v>
      </c>
      <c r="C886" s="116">
        <v>3625496</v>
      </c>
      <c r="D886" s="116">
        <v>0</v>
      </c>
    </row>
    <row r="887" spans="2:4">
      <c r="B887" s="68" t="s">
        <v>1000</v>
      </c>
      <c r="C887" s="116">
        <v>3625496</v>
      </c>
      <c r="D887" s="116">
        <v>0</v>
      </c>
    </row>
    <row r="888" spans="2:4">
      <c r="B888" s="64" t="s">
        <v>507</v>
      </c>
      <c r="C888" s="116">
        <v>1787798715</v>
      </c>
      <c r="D888" s="116">
        <v>441695843.91000003</v>
      </c>
    </row>
    <row r="889" spans="2:4">
      <c r="B889" s="66" t="s">
        <v>287</v>
      </c>
      <c r="C889" s="117">
        <v>1774470715</v>
      </c>
      <c r="D889" s="117">
        <v>441695843.91000003</v>
      </c>
    </row>
    <row r="890" spans="2:4">
      <c r="B890" s="67" t="s">
        <v>288</v>
      </c>
      <c r="C890" s="116">
        <v>2050000</v>
      </c>
      <c r="D890" s="116">
        <v>0</v>
      </c>
    </row>
    <row r="891" spans="2:4">
      <c r="B891" s="68" t="s">
        <v>1001</v>
      </c>
      <c r="C891" s="116">
        <v>2050000</v>
      </c>
      <c r="D891" s="116">
        <v>0</v>
      </c>
    </row>
    <row r="892" spans="2:4">
      <c r="B892" s="67" t="s">
        <v>508</v>
      </c>
      <c r="C892" s="116">
        <v>791959</v>
      </c>
      <c r="D892" s="116">
        <v>712762.92</v>
      </c>
    </row>
    <row r="893" spans="2:4">
      <c r="B893" s="68" t="s">
        <v>1002</v>
      </c>
      <c r="C893" s="116">
        <v>791959</v>
      </c>
      <c r="D893" s="116">
        <v>712762.92</v>
      </c>
    </row>
    <row r="894" spans="2:4">
      <c r="B894" s="68" t="s">
        <v>1681</v>
      </c>
      <c r="C894" s="116">
        <v>0</v>
      </c>
      <c r="D894" s="116">
        <v>0</v>
      </c>
    </row>
    <row r="895" spans="2:4">
      <c r="B895" s="67" t="s">
        <v>1682</v>
      </c>
      <c r="C895" s="116">
        <v>0</v>
      </c>
      <c r="D895" s="116">
        <v>0</v>
      </c>
    </row>
    <row r="896" spans="2:4">
      <c r="B896" s="68" t="s">
        <v>1683</v>
      </c>
      <c r="C896" s="116">
        <v>0</v>
      </c>
      <c r="D896" s="116">
        <v>0</v>
      </c>
    </row>
    <row r="897" spans="2:4">
      <c r="B897" s="67" t="s">
        <v>1684</v>
      </c>
      <c r="C897" s="116">
        <v>0</v>
      </c>
      <c r="D897" s="116">
        <v>0</v>
      </c>
    </row>
    <row r="898" spans="2:4">
      <c r="B898" s="68" t="s">
        <v>1685</v>
      </c>
      <c r="C898" s="116">
        <v>0</v>
      </c>
      <c r="D898" s="116">
        <v>0</v>
      </c>
    </row>
    <row r="899" spans="2:4">
      <c r="B899" s="67" t="s">
        <v>1686</v>
      </c>
      <c r="C899" s="116">
        <v>0</v>
      </c>
      <c r="D899" s="116">
        <v>0</v>
      </c>
    </row>
    <row r="900" spans="2:4">
      <c r="B900" s="68" t="s">
        <v>1687</v>
      </c>
      <c r="C900" s="116">
        <v>0</v>
      </c>
      <c r="D900" s="116">
        <v>0</v>
      </c>
    </row>
    <row r="901" spans="2:4">
      <c r="B901" s="67" t="s">
        <v>1688</v>
      </c>
      <c r="C901" s="116">
        <v>0</v>
      </c>
      <c r="D901" s="116">
        <v>0</v>
      </c>
    </row>
    <row r="902" spans="2:4">
      <c r="B902" s="68" t="s">
        <v>1689</v>
      </c>
      <c r="C902" s="116">
        <v>0</v>
      </c>
      <c r="D902" s="116">
        <v>0</v>
      </c>
    </row>
    <row r="903" spans="2:4">
      <c r="B903" s="67" t="s">
        <v>1690</v>
      </c>
      <c r="C903" s="116">
        <v>0</v>
      </c>
      <c r="D903" s="116">
        <v>0</v>
      </c>
    </row>
    <row r="904" spans="2:4">
      <c r="B904" s="68" t="s">
        <v>1691</v>
      </c>
      <c r="C904" s="116">
        <v>0</v>
      </c>
      <c r="D904" s="116">
        <v>0</v>
      </c>
    </row>
    <row r="905" spans="2:4">
      <c r="B905" s="67" t="s">
        <v>1692</v>
      </c>
      <c r="C905" s="116">
        <v>0</v>
      </c>
      <c r="D905" s="116">
        <v>0</v>
      </c>
    </row>
    <row r="906" spans="2:4">
      <c r="B906" s="68" t="s">
        <v>1693</v>
      </c>
      <c r="C906" s="116">
        <v>0</v>
      </c>
      <c r="D906" s="116">
        <v>0</v>
      </c>
    </row>
    <row r="907" spans="2:4">
      <c r="B907" s="67" t="s">
        <v>1694</v>
      </c>
      <c r="C907" s="116">
        <v>0</v>
      </c>
      <c r="D907" s="116">
        <v>0</v>
      </c>
    </row>
    <row r="908" spans="2:4">
      <c r="B908" s="68" t="s">
        <v>1695</v>
      </c>
      <c r="C908" s="116">
        <v>0</v>
      </c>
      <c r="D908" s="116">
        <v>0</v>
      </c>
    </row>
    <row r="909" spans="2:4">
      <c r="B909" s="67" t="s">
        <v>1696</v>
      </c>
      <c r="C909" s="116">
        <v>0</v>
      </c>
      <c r="D909" s="116">
        <v>0</v>
      </c>
    </row>
    <row r="910" spans="2:4">
      <c r="B910" s="68" t="s">
        <v>1697</v>
      </c>
      <c r="C910" s="116">
        <v>0</v>
      </c>
      <c r="D910" s="116">
        <v>0</v>
      </c>
    </row>
    <row r="911" spans="2:4">
      <c r="B911" s="67" t="s">
        <v>1698</v>
      </c>
      <c r="C911" s="116">
        <v>0</v>
      </c>
      <c r="D911" s="116">
        <v>0</v>
      </c>
    </row>
    <row r="912" spans="2:4">
      <c r="B912" s="68" t="s">
        <v>1699</v>
      </c>
      <c r="C912" s="116">
        <v>0</v>
      </c>
      <c r="D912" s="116">
        <v>0</v>
      </c>
    </row>
    <row r="913" spans="2:4">
      <c r="B913" s="67" t="s">
        <v>509</v>
      </c>
      <c r="C913" s="116">
        <v>1071015</v>
      </c>
      <c r="D913" s="116">
        <v>0</v>
      </c>
    </row>
    <row r="914" spans="2:4">
      <c r="B914" s="68" t="s">
        <v>1003</v>
      </c>
      <c r="C914" s="116">
        <v>1071015</v>
      </c>
      <c r="D914" s="116">
        <v>0</v>
      </c>
    </row>
    <row r="915" spans="2:4">
      <c r="B915" s="67" t="s">
        <v>510</v>
      </c>
      <c r="C915" s="116">
        <v>9371457</v>
      </c>
      <c r="D915" s="116">
        <v>7634484.1200000001</v>
      </c>
    </row>
    <row r="916" spans="2:4">
      <c r="B916" s="68" t="s">
        <v>1004</v>
      </c>
      <c r="C916" s="116">
        <v>9371457</v>
      </c>
      <c r="D916" s="116">
        <v>7634484.1200000001</v>
      </c>
    </row>
    <row r="917" spans="2:4">
      <c r="B917" s="67" t="s">
        <v>511</v>
      </c>
      <c r="C917" s="116">
        <v>583800000</v>
      </c>
      <c r="D917" s="116">
        <v>76077236.640000001</v>
      </c>
    </row>
    <row r="918" spans="2:4">
      <c r="B918" s="68" t="s">
        <v>1005</v>
      </c>
      <c r="C918" s="116">
        <v>583800000</v>
      </c>
      <c r="D918" s="116">
        <v>76077236.640000001</v>
      </c>
    </row>
    <row r="919" spans="2:4">
      <c r="B919" s="67" t="s">
        <v>512</v>
      </c>
      <c r="C919" s="116">
        <v>2115619</v>
      </c>
      <c r="D919" s="116">
        <v>0</v>
      </c>
    </row>
    <row r="920" spans="2:4">
      <c r="B920" s="68" t="s">
        <v>1006</v>
      </c>
      <c r="C920" s="116">
        <v>2115619</v>
      </c>
      <c r="D920" s="116">
        <v>0</v>
      </c>
    </row>
    <row r="921" spans="2:4">
      <c r="B921" s="67" t="s">
        <v>513</v>
      </c>
      <c r="C921" s="116">
        <v>8693414</v>
      </c>
      <c r="D921" s="116">
        <v>0</v>
      </c>
    </row>
    <row r="922" spans="2:4">
      <c r="B922" s="68" t="s">
        <v>1007</v>
      </c>
      <c r="C922" s="116">
        <v>8693414</v>
      </c>
      <c r="D922" s="116">
        <v>0</v>
      </c>
    </row>
    <row r="923" spans="2:4">
      <c r="B923" s="67" t="s">
        <v>514</v>
      </c>
      <c r="C923" s="116">
        <v>250254236</v>
      </c>
      <c r="D923" s="116">
        <v>193673354.18000001</v>
      </c>
    </row>
    <row r="924" spans="2:4">
      <c r="B924" s="68" t="s">
        <v>1008</v>
      </c>
      <c r="C924" s="116">
        <v>250254236</v>
      </c>
      <c r="D924" s="116">
        <v>193673354.18000001</v>
      </c>
    </row>
    <row r="925" spans="2:4">
      <c r="B925" s="67" t="s">
        <v>515</v>
      </c>
      <c r="C925" s="116">
        <v>12333353</v>
      </c>
      <c r="D925" s="116">
        <v>0</v>
      </c>
    </row>
    <row r="926" spans="2:4">
      <c r="B926" s="68" t="s">
        <v>1009</v>
      </c>
      <c r="C926" s="116">
        <v>12333353</v>
      </c>
      <c r="D926" s="116">
        <v>0</v>
      </c>
    </row>
    <row r="927" spans="2:4">
      <c r="B927" s="67" t="s">
        <v>516</v>
      </c>
      <c r="C927" s="116">
        <v>3615287</v>
      </c>
      <c r="D927" s="116">
        <v>0</v>
      </c>
    </row>
    <row r="928" spans="2:4">
      <c r="B928" s="68" t="s">
        <v>1010</v>
      </c>
      <c r="C928" s="116">
        <v>3615287</v>
      </c>
      <c r="D928" s="116">
        <v>0</v>
      </c>
    </row>
    <row r="929" spans="2:4">
      <c r="B929" s="67" t="s">
        <v>517</v>
      </c>
      <c r="C929" s="116">
        <v>891026954</v>
      </c>
      <c r="D929" s="116">
        <v>163598006.05000001</v>
      </c>
    </row>
    <row r="930" spans="2:4">
      <c r="B930" s="68" t="s">
        <v>1011</v>
      </c>
      <c r="C930" s="116">
        <v>891026954</v>
      </c>
      <c r="D930" s="116">
        <v>163598006.05000001</v>
      </c>
    </row>
    <row r="931" spans="2:4">
      <c r="B931" s="67" t="s">
        <v>518</v>
      </c>
      <c r="C931" s="116">
        <v>2483832</v>
      </c>
      <c r="D931" s="116">
        <v>0</v>
      </c>
    </row>
    <row r="932" spans="2:4">
      <c r="B932" s="68" t="s">
        <v>1012</v>
      </c>
      <c r="C932" s="116">
        <v>2483832</v>
      </c>
      <c r="D932" s="116">
        <v>0</v>
      </c>
    </row>
    <row r="933" spans="2:4">
      <c r="B933" s="67" t="s">
        <v>519</v>
      </c>
      <c r="C933" s="116">
        <v>6863589</v>
      </c>
      <c r="D933" s="116">
        <v>0</v>
      </c>
    </row>
    <row r="934" spans="2:4">
      <c r="B934" s="68" t="s">
        <v>1013</v>
      </c>
      <c r="C934" s="116">
        <v>6863589</v>
      </c>
      <c r="D934" s="116">
        <v>0</v>
      </c>
    </row>
    <row r="935" spans="2:4">
      <c r="B935" s="66" t="s">
        <v>291</v>
      </c>
      <c r="C935" s="117">
        <v>13328000</v>
      </c>
      <c r="D935" s="117">
        <v>0</v>
      </c>
    </row>
    <row r="936" spans="2:4">
      <c r="B936" s="67" t="s">
        <v>288</v>
      </c>
      <c r="C936" s="116">
        <v>13328000</v>
      </c>
      <c r="D936" s="116">
        <v>0</v>
      </c>
    </row>
    <row r="937" spans="2:4">
      <c r="B937" s="68" t="s">
        <v>1001</v>
      </c>
      <c r="C937" s="116">
        <v>13328000</v>
      </c>
      <c r="D937" s="116">
        <v>0</v>
      </c>
    </row>
    <row r="938" spans="2:4">
      <c r="B938" s="64" t="s">
        <v>520</v>
      </c>
      <c r="C938" s="116">
        <v>1155833545</v>
      </c>
      <c r="D938" s="116">
        <v>250211770.98999998</v>
      </c>
    </row>
    <row r="939" spans="2:4">
      <c r="B939" s="66" t="s">
        <v>287</v>
      </c>
      <c r="C939" s="117">
        <v>1155833545</v>
      </c>
      <c r="D939" s="117">
        <v>250211770.98999998</v>
      </c>
    </row>
    <row r="940" spans="2:4">
      <c r="B940" s="67" t="s">
        <v>521</v>
      </c>
      <c r="C940" s="116">
        <v>58001108</v>
      </c>
      <c r="D940" s="116">
        <v>29339530.32</v>
      </c>
    </row>
    <row r="941" spans="2:4">
      <c r="B941" s="68" t="s">
        <v>1014</v>
      </c>
      <c r="C941" s="116">
        <v>30000000</v>
      </c>
      <c r="D941" s="116">
        <v>4387128.97</v>
      </c>
    </row>
    <row r="942" spans="2:4">
      <c r="B942" s="68" t="s">
        <v>1015</v>
      </c>
      <c r="C942" s="116">
        <v>28001108</v>
      </c>
      <c r="D942" s="116">
        <v>24952401.350000001</v>
      </c>
    </row>
    <row r="943" spans="2:4">
      <c r="B943" s="67" t="s">
        <v>522</v>
      </c>
      <c r="C943" s="116">
        <v>137862646</v>
      </c>
      <c r="D943" s="116">
        <v>0</v>
      </c>
    </row>
    <row r="944" spans="2:4">
      <c r="B944" s="68" t="s">
        <v>1016</v>
      </c>
      <c r="C944" s="116">
        <v>137862646</v>
      </c>
      <c r="D944" s="116">
        <v>0</v>
      </c>
    </row>
    <row r="945" spans="2:4">
      <c r="B945" s="67" t="s">
        <v>1700</v>
      </c>
      <c r="C945" s="116">
        <v>0</v>
      </c>
      <c r="D945" s="116">
        <v>0</v>
      </c>
    </row>
    <row r="946" spans="2:4">
      <c r="B946" s="68" t="s">
        <v>1701</v>
      </c>
      <c r="C946" s="116">
        <v>0</v>
      </c>
      <c r="D946" s="116">
        <v>0</v>
      </c>
    </row>
    <row r="947" spans="2:4">
      <c r="B947" s="67" t="s">
        <v>523</v>
      </c>
      <c r="C947" s="116">
        <v>35000000</v>
      </c>
      <c r="D947" s="116">
        <v>0</v>
      </c>
    </row>
    <row r="948" spans="2:4">
      <c r="B948" s="68" t="s">
        <v>1017</v>
      </c>
      <c r="C948" s="116">
        <v>35000000</v>
      </c>
      <c r="D948" s="116">
        <v>0</v>
      </c>
    </row>
    <row r="949" spans="2:4">
      <c r="B949" s="68" t="s">
        <v>1702</v>
      </c>
      <c r="C949" s="116">
        <v>0</v>
      </c>
      <c r="D949" s="116">
        <v>0</v>
      </c>
    </row>
    <row r="950" spans="2:4">
      <c r="B950" s="67" t="s">
        <v>1703</v>
      </c>
      <c r="C950" s="116">
        <v>0</v>
      </c>
      <c r="D950" s="116">
        <v>0</v>
      </c>
    </row>
    <row r="951" spans="2:4">
      <c r="B951" s="68" t="s">
        <v>1704</v>
      </c>
      <c r="C951" s="116">
        <v>0</v>
      </c>
      <c r="D951" s="116">
        <v>0</v>
      </c>
    </row>
    <row r="952" spans="2:4">
      <c r="B952" s="67" t="s">
        <v>1705</v>
      </c>
      <c r="C952" s="116">
        <v>0</v>
      </c>
      <c r="D952" s="116">
        <v>0</v>
      </c>
    </row>
    <row r="953" spans="2:4">
      <c r="B953" s="68" t="s">
        <v>1706</v>
      </c>
      <c r="C953" s="116">
        <v>0</v>
      </c>
      <c r="D953" s="116">
        <v>0</v>
      </c>
    </row>
    <row r="954" spans="2:4">
      <c r="B954" s="67" t="s">
        <v>1707</v>
      </c>
      <c r="C954" s="116">
        <v>0</v>
      </c>
      <c r="D954" s="116">
        <v>0</v>
      </c>
    </row>
    <row r="955" spans="2:4">
      <c r="B955" s="68" t="s">
        <v>1708</v>
      </c>
      <c r="C955" s="116">
        <v>0</v>
      </c>
      <c r="D955" s="116">
        <v>0</v>
      </c>
    </row>
    <row r="956" spans="2:4">
      <c r="B956" s="67" t="s">
        <v>1709</v>
      </c>
      <c r="C956" s="116">
        <v>0</v>
      </c>
      <c r="D956" s="116">
        <v>0</v>
      </c>
    </row>
    <row r="957" spans="2:4">
      <c r="B957" s="68" t="s">
        <v>1710</v>
      </c>
      <c r="C957" s="116">
        <v>0</v>
      </c>
      <c r="D957" s="116">
        <v>0</v>
      </c>
    </row>
    <row r="958" spans="2:4">
      <c r="B958" s="67" t="s">
        <v>1711</v>
      </c>
      <c r="C958" s="116">
        <v>0</v>
      </c>
      <c r="D958" s="116">
        <v>0</v>
      </c>
    </row>
    <row r="959" spans="2:4">
      <c r="B959" s="68" t="s">
        <v>1712</v>
      </c>
      <c r="C959" s="116">
        <v>0</v>
      </c>
      <c r="D959" s="116">
        <v>0</v>
      </c>
    </row>
    <row r="960" spans="2:4">
      <c r="B960" s="67" t="s">
        <v>524</v>
      </c>
      <c r="C960" s="116">
        <v>52195946</v>
      </c>
      <c r="D960" s="116">
        <v>9797248.2800000012</v>
      </c>
    </row>
    <row r="961" spans="2:4">
      <c r="B961" s="68" t="s">
        <v>1018</v>
      </c>
      <c r="C961" s="116">
        <v>8462477</v>
      </c>
      <c r="D961" s="116">
        <v>0</v>
      </c>
    </row>
    <row r="962" spans="2:4">
      <c r="B962" s="68" t="s">
        <v>1019</v>
      </c>
      <c r="C962" s="116">
        <v>43733469</v>
      </c>
      <c r="D962" s="116">
        <v>9797248.2800000012</v>
      </c>
    </row>
    <row r="963" spans="2:4">
      <c r="B963" s="67" t="s">
        <v>1306</v>
      </c>
      <c r="C963" s="116">
        <v>0</v>
      </c>
      <c r="D963" s="116">
        <v>819294.4</v>
      </c>
    </row>
    <row r="964" spans="2:4">
      <c r="B964" s="68" t="s">
        <v>1307</v>
      </c>
      <c r="C964" s="116">
        <v>0</v>
      </c>
      <c r="D964" s="116">
        <v>819294.4</v>
      </c>
    </row>
    <row r="965" spans="2:4">
      <c r="B965" s="67" t="s">
        <v>525</v>
      </c>
      <c r="C965" s="116">
        <v>2466670</v>
      </c>
      <c r="D965" s="116">
        <v>0</v>
      </c>
    </row>
    <row r="966" spans="2:4">
      <c r="B966" s="68" t="s">
        <v>1020</v>
      </c>
      <c r="C966" s="116">
        <v>2466670</v>
      </c>
      <c r="D966" s="116">
        <v>0</v>
      </c>
    </row>
    <row r="967" spans="2:4">
      <c r="B967" s="67" t="s">
        <v>526</v>
      </c>
      <c r="C967" s="116">
        <v>17386828</v>
      </c>
      <c r="D967" s="116">
        <v>0</v>
      </c>
    </row>
    <row r="968" spans="2:4">
      <c r="B968" s="68" t="s">
        <v>1021</v>
      </c>
      <c r="C968" s="116">
        <v>17386828</v>
      </c>
      <c r="D968" s="116">
        <v>0</v>
      </c>
    </row>
    <row r="969" spans="2:4">
      <c r="B969" s="67" t="s">
        <v>527</v>
      </c>
      <c r="C969" s="116">
        <v>6247638</v>
      </c>
      <c r="D969" s="116">
        <v>3262465.02</v>
      </c>
    </row>
    <row r="970" spans="2:4">
      <c r="B970" s="68" t="s">
        <v>1022</v>
      </c>
      <c r="C970" s="116">
        <v>6247638</v>
      </c>
      <c r="D970" s="116">
        <v>3262465.02</v>
      </c>
    </row>
    <row r="971" spans="2:4">
      <c r="B971" s="67" t="s">
        <v>1308</v>
      </c>
      <c r="C971" s="116">
        <v>0</v>
      </c>
      <c r="D971" s="116">
        <v>0</v>
      </c>
    </row>
    <row r="972" spans="2:4">
      <c r="B972" s="68" t="s">
        <v>1309</v>
      </c>
      <c r="C972" s="116">
        <v>0</v>
      </c>
      <c r="D972" s="116">
        <v>0</v>
      </c>
    </row>
    <row r="973" spans="2:4">
      <c r="B973" s="67" t="s">
        <v>528</v>
      </c>
      <c r="C973" s="116">
        <v>39224310</v>
      </c>
      <c r="D973" s="116">
        <v>11284734.699999999</v>
      </c>
    </row>
    <row r="974" spans="2:4">
      <c r="B974" s="68" t="s">
        <v>1023</v>
      </c>
      <c r="C974" s="116">
        <v>5114956</v>
      </c>
      <c r="D974" s="116">
        <v>0</v>
      </c>
    </row>
    <row r="975" spans="2:4">
      <c r="B975" s="68" t="s">
        <v>1024</v>
      </c>
      <c r="C975" s="116">
        <v>34109354</v>
      </c>
      <c r="D975" s="116">
        <v>11284734.699999999</v>
      </c>
    </row>
    <row r="976" spans="2:4">
      <c r="B976" s="67" t="s">
        <v>529</v>
      </c>
      <c r="C976" s="116">
        <v>54534447</v>
      </c>
      <c r="D976" s="116">
        <v>13393731.59</v>
      </c>
    </row>
    <row r="977" spans="2:4">
      <c r="B977" s="68" t="s">
        <v>1025</v>
      </c>
      <c r="C977" s="116">
        <v>54534447</v>
      </c>
      <c r="D977" s="116">
        <v>13393731.59</v>
      </c>
    </row>
    <row r="978" spans="2:4">
      <c r="B978" s="67" t="s">
        <v>530</v>
      </c>
      <c r="C978" s="116">
        <v>29147590</v>
      </c>
      <c r="D978" s="116">
        <v>12049977.58</v>
      </c>
    </row>
    <row r="979" spans="2:4">
      <c r="B979" s="68" t="s">
        <v>1026</v>
      </c>
      <c r="C979" s="116">
        <v>29147590</v>
      </c>
      <c r="D979" s="116">
        <v>12049977.58</v>
      </c>
    </row>
    <row r="980" spans="2:4">
      <c r="B980" s="67" t="s">
        <v>531</v>
      </c>
      <c r="C980" s="116">
        <v>60570241</v>
      </c>
      <c r="D980" s="116">
        <v>1434827.99</v>
      </c>
    </row>
    <row r="981" spans="2:4">
      <c r="B981" s="68" t="s">
        <v>1027</v>
      </c>
      <c r="C981" s="116">
        <v>24666707</v>
      </c>
      <c r="D981" s="116">
        <v>0</v>
      </c>
    </row>
    <row r="982" spans="2:4">
      <c r="B982" s="68" t="s">
        <v>1028</v>
      </c>
      <c r="C982" s="116">
        <v>35903534</v>
      </c>
      <c r="D982" s="116">
        <v>1434827.99</v>
      </c>
    </row>
    <row r="983" spans="2:4">
      <c r="B983" s="67" t="s">
        <v>532</v>
      </c>
      <c r="C983" s="116">
        <v>11177246</v>
      </c>
      <c r="D983" s="116">
        <v>0</v>
      </c>
    </row>
    <row r="984" spans="2:4">
      <c r="B984" s="68" t="s">
        <v>1029</v>
      </c>
      <c r="C984" s="116">
        <v>11177246</v>
      </c>
      <c r="D984" s="116">
        <v>0</v>
      </c>
    </row>
    <row r="985" spans="2:4">
      <c r="B985" s="67" t="s">
        <v>533</v>
      </c>
      <c r="C985" s="116">
        <v>274181210</v>
      </c>
      <c r="D985" s="116">
        <v>76630524.310000002</v>
      </c>
    </row>
    <row r="986" spans="2:4">
      <c r="B986" s="68" t="s">
        <v>1030</v>
      </c>
      <c r="C986" s="116">
        <v>274181210</v>
      </c>
      <c r="D986" s="116">
        <v>76630524.310000002</v>
      </c>
    </row>
    <row r="987" spans="2:4">
      <c r="B987" s="67" t="s">
        <v>534</v>
      </c>
      <c r="C987" s="116">
        <v>1123819</v>
      </c>
      <c r="D987" s="116">
        <v>0</v>
      </c>
    </row>
    <row r="988" spans="2:4">
      <c r="B988" s="68" t="s">
        <v>1031</v>
      </c>
      <c r="C988" s="116">
        <v>1123819</v>
      </c>
      <c r="D988" s="116">
        <v>0</v>
      </c>
    </row>
    <row r="989" spans="2:4">
      <c r="B989" s="67" t="s">
        <v>1378</v>
      </c>
      <c r="C989" s="116">
        <v>0</v>
      </c>
      <c r="D989" s="116">
        <v>70000000</v>
      </c>
    </row>
    <row r="990" spans="2:4">
      <c r="B990" s="68" t="s">
        <v>1379</v>
      </c>
      <c r="C990" s="116">
        <v>0</v>
      </c>
      <c r="D990" s="116">
        <v>70000000</v>
      </c>
    </row>
    <row r="991" spans="2:4">
      <c r="B991" s="67" t="s">
        <v>535</v>
      </c>
      <c r="C991" s="116">
        <v>4661704</v>
      </c>
      <c r="D991" s="116">
        <v>0</v>
      </c>
    </row>
    <row r="992" spans="2:4">
      <c r="B992" s="68" t="s">
        <v>1032</v>
      </c>
      <c r="C992" s="116">
        <v>4661704</v>
      </c>
      <c r="D992" s="116">
        <v>0</v>
      </c>
    </row>
    <row r="993" spans="2:4">
      <c r="B993" s="67" t="s">
        <v>536</v>
      </c>
      <c r="C993" s="116">
        <v>8242449</v>
      </c>
      <c r="D993" s="116">
        <v>0</v>
      </c>
    </row>
    <row r="994" spans="2:4">
      <c r="B994" s="68" t="s">
        <v>1033</v>
      </c>
      <c r="C994" s="116">
        <v>8242449</v>
      </c>
      <c r="D994" s="116">
        <v>0</v>
      </c>
    </row>
    <row r="995" spans="2:4">
      <c r="B995" s="67" t="s">
        <v>537</v>
      </c>
      <c r="C995" s="116">
        <v>11886978</v>
      </c>
      <c r="D995" s="116">
        <v>10639053.699999999</v>
      </c>
    </row>
    <row r="996" spans="2:4">
      <c r="B996" s="68" t="s">
        <v>1034</v>
      </c>
      <c r="C996" s="116">
        <v>11886978</v>
      </c>
      <c r="D996" s="116">
        <v>10639053.699999999</v>
      </c>
    </row>
    <row r="997" spans="2:4">
      <c r="B997" s="67" t="s">
        <v>538</v>
      </c>
      <c r="C997" s="116">
        <v>939251</v>
      </c>
      <c r="D997" s="116">
        <v>0</v>
      </c>
    </row>
    <row r="998" spans="2:4">
      <c r="B998" s="68" t="s">
        <v>1035</v>
      </c>
      <c r="C998" s="116">
        <v>939251</v>
      </c>
      <c r="D998" s="116">
        <v>0</v>
      </c>
    </row>
    <row r="999" spans="2:4">
      <c r="B999" s="67" t="s">
        <v>539</v>
      </c>
      <c r="C999" s="116">
        <v>56622348</v>
      </c>
      <c r="D999" s="116">
        <v>11560383.1</v>
      </c>
    </row>
    <row r="1000" spans="2:4">
      <c r="B1000" s="68" t="s">
        <v>1036</v>
      </c>
      <c r="C1000" s="116">
        <v>56622348</v>
      </c>
      <c r="D1000" s="116">
        <v>11560383.1</v>
      </c>
    </row>
    <row r="1001" spans="2:4">
      <c r="B1001" s="67" t="s">
        <v>540</v>
      </c>
      <c r="C1001" s="116">
        <v>4137182</v>
      </c>
      <c r="D1001" s="116">
        <v>0</v>
      </c>
    </row>
    <row r="1002" spans="2:4">
      <c r="B1002" s="68" t="s">
        <v>1037</v>
      </c>
      <c r="C1002" s="116">
        <v>4137182</v>
      </c>
      <c r="D1002" s="116">
        <v>0</v>
      </c>
    </row>
    <row r="1003" spans="2:4">
      <c r="B1003" s="67" t="s">
        <v>541</v>
      </c>
      <c r="C1003" s="116">
        <v>290223934</v>
      </c>
      <c r="D1003" s="116">
        <v>0</v>
      </c>
    </row>
    <row r="1004" spans="2:4">
      <c r="B1004" s="68" t="s">
        <v>1038</v>
      </c>
      <c r="C1004" s="116">
        <v>290223934</v>
      </c>
      <c r="D1004" s="116">
        <v>0</v>
      </c>
    </row>
    <row r="1005" spans="2:4">
      <c r="B1005" s="66" t="s">
        <v>289</v>
      </c>
      <c r="C1005" s="117">
        <v>0</v>
      </c>
      <c r="D1005" s="117">
        <v>0</v>
      </c>
    </row>
    <row r="1006" spans="2:4">
      <c r="B1006" s="67" t="s">
        <v>1713</v>
      </c>
      <c r="C1006" s="116">
        <v>0</v>
      </c>
      <c r="D1006" s="116">
        <v>0</v>
      </c>
    </row>
    <row r="1007" spans="2:4">
      <c r="B1007" s="68" t="s">
        <v>1714</v>
      </c>
      <c r="C1007" s="116">
        <v>0</v>
      </c>
      <c r="D1007" s="116">
        <v>0</v>
      </c>
    </row>
    <row r="1008" spans="2:4">
      <c r="B1008" s="66" t="s">
        <v>305</v>
      </c>
      <c r="C1008" s="117">
        <v>0</v>
      </c>
      <c r="D1008" s="117">
        <v>0</v>
      </c>
    </row>
    <row r="1009" spans="2:4">
      <c r="B1009" s="67" t="s">
        <v>1465</v>
      </c>
      <c r="C1009" s="116">
        <v>0</v>
      </c>
      <c r="D1009" s="116">
        <v>0</v>
      </c>
    </row>
    <row r="1010" spans="2:4">
      <c r="B1010" s="68" t="s">
        <v>1466</v>
      </c>
      <c r="C1010" s="116">
        <v>0</v>
      </c>
      <c r="D1010" s="116">
        <v>0</v>
      </c>
    </row>
    <row r="1011" spans="2:4">
      <c r="B1011" s="64" t="s">
        <v>542</v>
      </c>
      <c r="C1011" s="116">
        <v>266283091</v>
      </c>
      <c r="D1011" s="116">
        <v>75527743.710000008</v>
      </c>
    </row>
    <row r="1012" spans="2:4">
      <c r="B1012" s="66" t="s">
        <v>287</v>
      </c>
      <c r="C1012" s="117">
        <v>266283091</v>
      </c>
      <c r="D1012" s="117">
        <v>75527743.710000008</v>
      </c>
    </row>
    <row r="1013" spans="2:4">
      <c r="B1013" s="67" t="s">
        <v>1715</v>
      </c>
      <c r="C1013" s="116">
        <v>0</v>
      </c>
      <c r="D1013" s="116">
        <v>0</v>
      </c>
    </row>
    <row r="1014" spans="2:4">
      <c r="B1014" s="68" t="s">
        <v>1716</v>
      </c>
      <c r="C1014" s="116">
        <v>0</v>
      </c>
      <c r="D1014" s="116">
        <v>0</v>
      </c>
    </row>
    <row r="1015" spans="2:4">
      <c r="B1015" s="67" t="s">
        <v>1717</v>
      </c>
      <c r="C1015" s="116">
        <v>0</v>
      </c>
      <c r="D1015" s="116">
        <v>0</v>
      </c>
    </row>
    <row r="1016" spans="2:4">
      <c r="B1016" s="68" t="s">
        <v>1718</v>
      </c>
      <c r="C1016" s="116">
        <v>0</v>
      </c>
      <c r="D1016" s="116">
        <v>0</v>
      </c>
    </row>
    <row r="1017" spans="2:4">
      <c r="B1017" s="67" t="s">
        <v>1719</v>
      </c>
      <c r="C1017" s="116">
        <v>0</v>
      </c>
      <c r="D1017" s="116">
        <v>0</v>
      </c>
    </row>
    <row r="1018" spans="2:4">
      <c r="B1018" s="68" t="s">
        <v>1720</v>
      </c>
      <c r="C1018" s="116">
        <v>0</v>
      </c>
      <c r="D1018" s="116">
        <v>0</v>
      </c>
    </row>
    <row r="1019" spans="2:4">
      <c r="B1019" s="67" t="s">
        <v>1721</v>
      </c>
      <c r="C1019" s="116">
        <v>0</v>
      </c>
      <c r="D1019" s="116">
        <v>0</v>
      </c>
    </row>
    <row r="1020" spans="2:4">
      <c r="B1020" s="68" t="s">
        <v>1722</v>
      </c>
      <c r="C1020" s="116">
        <v>0</v>
      </c>
      <c r="D1020" s="116">
        <v>0</v>
      </c>
    </row>
    <row r="1021" spans="2:4">
      <c r="B1021" s="67" t="s">
        <v>1723</v>
      </c>
      <c r="C1021" s="116">
        <v>0</v>
      </c>
      <c r="D1021" s="116">
        <v>0</v>
      </c>
    </row>
    <row r="1022" spans="2:4">
      <c r="B1022" s="68" t="s">
        <v>1724</v>
      </c>
      <c r="C1022" s="116">
        <v>0</v>
      </c>
      <c r="D1022" s="116">
        <v>0</v>
      </c>
    </row>
    <row r="1023" spans="2:4">
      <c r="B1023" s="67" t="s">
        <v>543</v>
      </c>
      <c r="C1023" s="116">
        <v>2115619</v>
      </c>
      <c r="D1023" s="116">
        <v>0</v>
      </c>
    </row>
    <row r="1024" spans="2:4">
      <c r="B1024" s="68" t="s">
        <v>1039</v>
      </c>
      <c r="C1024" s="116">
        <v>2115619</v>
      </c>
      <c r="D1024" s="116">
        <v>0</v>
      </c>
    </row>
    <row r="1025" spans="2:4">
      <c r="B1025" s="67" t="s">
        <v>544</v>
      </c>
      <c r="C1025" s="116">
        <v>150000000</v>
      </c>
      <c r="D1025" s="116">
        <v>0</v>
      </c>
    </row>
    <row r="1026" spans="2:4">
      <c r="B1026" s="68" t="s">
        <v>1040</v>
      </c>
      <c r="C1026" s="116">
        <v>150000000</v>
      </c>
      <c r="D1026" s="116">
        <v>0</v>
      </c>
    </row>
    <row r="1027" spans="2:4">
      <c r="B1027" s="67" t="s">
        <v>545</v>
      </c>
      <c r="C1027" s="116">
        <v>6247638</v>
      </c>
      <c r="D1027" s="116">
        <v>0</v>
      </c>
    </row>
    <row r="1028" spans="2:4">
      <c r="B1028" s="68" t="s">
        <v>1041</v>
      </c>
      <c r="C1028" s="116">
        <v>6247638</v>
      </c>
      <c r="D1028" s="116">
        <v>0</v>
      </c>
    </row>
    <row r="1029" spans="2:4">
      <c r="B1029" s="67" t="s">
        <v>546</v>
      </c>
      <c r="C1029" s="116">
        <v>3725748</v>
      </c>
      <c r="D1029" s="116">
        <v>4737402.83</v>
      </c>
    </row>
    <row r="1030" spans="2:4">
      <c r="B1030" s="68" t="s">
        <v>1042</v>
      </c>
      <c r="C1030" s="116">
        <v>3725748</v>
      </c>
      <c r="D1030" s="116">
        <v>4737402.83</v>
      </c>
    </row>
    <row r="1031" spans="2:4">
      <c r="B1031" s="67" t="s">
        <v>547</v>
      </c>
      <c r="C1031" s="116">
        <v>621176</v>
      </c>
      <c r="D1031" s="116">
        <v>0</v>
      </c>
    </row>
    <row r="1032" spans="2:4">
      <c r="B1032" s="68" t="s">
        <v>1043</v>
      </c>
      <c r="C1032" s="116">
        <v>621176</v>
      </c>
      <c r="D1032" s="116">
        <v>0</v>
      </c>
    </row>
    <row r="1033" spans="2:4">
      <c r="B1033" s="67" t="s">
        <v>548</v>
      </c>
      <c r="C1033" s="116">
        <v>6247638</v>
      </c>
      <c r="D1033" s="116">
        <v>0</v>
      </c>
    </row>
    <row r="1034" spans="2:4">
      <c r="B1034" s="68" t="s">
        <v>1044</v>
      </c>
      <c r="C1034" s="116">
        <v>6247638</v>
      </c>
      <c r="D1034" s="116">
        <v>0</v>
      </c>
    </row>
    <row r="1035" spans="2:4">
      <c r="B1035" s="67" t="s">
        <v>549</v>
      </c>
      <c r="C1035" s="116">
        <v>89000072</v>
      </c>
      <c r="D1035" s="116">
        <v>60790340.88000001</v>
      </c>
    </row>
    <row r="1036" spans="2:4">
      <c r="B1036" s="68" t="s">
        <v>1045</v>
      </c>
      <c r="C1036" s="116">
        <v>4933341</v>
      </c>
      <c r="D1036" s="116">
        <v>7743967.8399999999</v>
      </c>
    </row>
    <row r="1037" spans="2:4">
      <c r="B1037" s="68" t="s">
        <v>1046</v>
      </c>
      <c r="C1037" s="116">
        <v>84066731</v>
      </c>
      <c r="D1037" s="116">
        <v>53046373.040000007</v>
      </c>
    </row>
    <row r="1038" spans="2:4">
      <c r="B1038" s="67" t="s">
        <v>550</v>
      </c>
      <c r="C1038" s="116">
        <v>2115619</v>
      </c>
      <c r="D1038" s="116">
        <v>0</v>
      </c>
    </row>
    <row r="1039" spans="2:4">
      <c r="B1039" s="68" t="s">
        <v>1047</v>
      </c>
      <c r="C1039" s="116">
        <v>2115619</v>
      </c>
      <c r="D1039" s="116">
        <v>0</v>
      </c>
    </row>
    <row r="1040" spans="2:4">
      <c r="B1040" s="67" t="s">
        <v>551</v>
      </c>
      <c r="C1040" s="116">
        <v>6209581</v>
      </c>
      <c r="D1040" s="116">
        <v>0</v>
      </c>
    </row>
    <row r="1041" spans="2:4">
      <c r="B1041" s="68" t="s">
        <v>1048</v>
      </c>
      <c r="C1041" s="116">
        <v>6209581</v>
      </c>
      <c r="D1041" s="116">
        <v>0</v>
      </c>
    </row>
    <row r="1042" spans="2:4">
      <c r="B1042" s="67" t="s">
        <v>1467</v>
      </c>
      <c r="C1042" s="116">
        <v>0</v>
      </c>
      <c r="D1042" s="116">
        <v>10000000</v>
      </c>
    </row>
    <row r="1043" spans="2:4">
      <c r="B1043" s="68" t="s">
        <v>1468</v>
      </c>
      <c r="C1043" s="116">
        <v>0</v>
      </c>
      <c r="D1043" s="116">
        <v>10000000</v>
      </c>
    </row>
    <row r="1044" spans="2:4">
      <c r="B1044" s="64" t="s">
        <v>552</v>
      </c>
      <c r="C1044" s="116">
        <v>258585387</v>
      </c>
      <c r="D1044" s="116">
        <v>93838950.160000011</v>
      </c>
    </row>
    <row r="1045" spans="2:4">
      <c r="B1045" s="66" t="s">
        <v>287</v>
      </c>
      <c r="C1045" s="117">
        <v>258585387</v>
      </c>
      <c r="D1045" s="117">
        <v>78838950.160000011</v>
      </c>
    </row>
    <row r="1046" spans="2:4">
      <c r="B1046" s="67" t="s">
        <v>553</v>
      </c>
      <c r="C1046" s="116">
        <v>19253539</v>
      </c>
      <c r="D1046" s="116">
        <v>0</v>
      </c>
    </row>
    <row r="1047" spans="2:4">
      <c r="B1047" s="68" t="s">
        <v>1049</v>
      </c>
      <c r="C1047" s="116">
        <v>19253539</v>
      </c>
      <c r="D1047" s="116">
        <v>0</v>
      </c>
    </row>
    <row r="1048" spans="2:4">
      <c r="B1048" s="67" t="s">
        <v>554</v>
      </c>
      <c r="C1048" s="116">
        <v>66644131</v>
      </c>
      <c r="D1048" s="116">
        <v>0</v>
      </c>
    </row>
    <row r="1049" spans="2:4">
      <c r="B1049" s="68" t="s">
        <v>1050</v>
      </c>
      <c r="C1049" s="116">
        <v>64295885</v>
      </c>
      <c r="D1049" s="116">
        <v>0</v>
      </c>
    </row>
    <row r="1050" spans="2:4">
      <c r="B1050" s="68" t="s">
        <v>1051</v>
      </c>
      <c r="C1050" s="116">
        <v>2348246</v>
      </c>
      <c r="D1050" s="116">
        <v>0</v>
      </c>
    </row>
    <row r="1051" spans="2:4">
      <c r="B1051" s="67" t="s">
        <v>555</v>
      </c>
      <c r="C1051" s="116">
        <v>36949121</v>
      </c>
      <c r="D1051" s="116">
        <v>0</v>
      </c>
    </row>
    <row r="1052" spans="2:4">
      <c r="B1052" s="68" t="s">
        <v>1052</v>
      </c>
      <c r="C1052" s="116">
        <v>31270996</v>
      </c>
      <c r="D1052" s="116">
        <v>0</v>
      </c>
    </row>
    <row r="1053" spans="2:4">
      <c r="B1053" s="68" t="s">
        <v>1053</v>
      </c>
      <c r="C1053" s="116">
        <v>5678125</v>
      </c>
      <c r="D1053" s="116">
        <v>0</v>
      </c>
    </row>
    <row r="1054" spans="2:4">
      <c r="B1054" s="67" t="s">
        <v>556</v>
      </c>
      <c r="C1054" s="116">
        <v>20000000</v>
      </c>
      <c r="D1054" s="116">
        <v>0</v>
      </c>
    </row>
    <row r="1055" spans="2:4">
      <c r="B1055" s="68" t="s">
        <v>1054</v>
      </c>
      <c r="C1055" s="116">
        <v>20000000</v>
      </c>
      <c r="D1055" s="116">
        <v>0</v>
      </c>
    </row>
    <row r="1056" spans="2:4">
      <c r="B1056" s="67" t="s">
        <v>557</v>
      </c>
      <c r="C1056" s="116">
        <v>75000000</v>
      </c>
      <c r="D1056" s="116">
        <v>71348526.5</v>
      </c>
    </row>
    <row r="1057" spans="2:4">
      <c r="B1057" s="68" t="s">
        <v>1055</v>
      </c>
      <c r="C1057" s="116">
        <v>75000000</v>
      </c>
      <c r="D1057" s="116">
        <v>71348526.5</v>
      </c>
    </row>
    <row r="1058" spans="2:4">
      <c r="B1058" s="67" t="s">
        <v>1725</v>
      </c>
      <c r="C1058" s="116">
        <v>0</v>
      </c>
      <c r="D1058" s="116">
        <v>0</v>
      </c>
    </row>
    <row r="1059" spans="2:4">
      <c r="B1059" s="68" t="s">
        <v>1726</v>
      </c>
      <c r="C1059" s="116">
        <v>0</v>
      </c>
      <c r="D1059" s="116">
        <v>0</v>
      </c>
    </row>
    <row r="1060" spans="2:4">
      <c r="B1060" s="67" t="s">
        <v>1727</v>
      </c>
      <c r="C1060" s="116">
        <v>0</v>
      </c>
      <c r="D1060" s="116">
        <v>0</v>
      </c>
    </row>
    <row r="1061" spans="2:4">
      <c r="B1061" s="68" t="s">
        <v>1728</v>
      </c>
      <c r="C1061" s="116">
        <v>0</v>
      </c>
      <c r="D1061" s="116">
        <v>0</v>
      </c>
    </row>
    <row r="1062" spans="2:4">
      <c r="B1062" s="67" t="s">
        <v>1729</v>
      </c>
      <c r="C1062" s="116">
        <v>0</v>
      </c>
      <c r="D1062" s="116">
        <v>0</v>
      </c>
    </row>
    <row r="1063" spans="2:4">
      <c r="B1063" s="68" t="s">
        <v>1730</v>
      </c>
      <c r="C1063" s="116">
        <v>0</v>
      </c>
      <c r="D1063" s="116">
        <v>0</v>
      </c>
    </row>
    <row r="1064" spans="2:4">
      <c r="B1064" s="67" t="s">
        <v>1731</v>
      </c>
      <c r="C1064" s="116">
        <v>0</v>
      </c>
      <c r="D1064" s="116">
        <v>0</v>
      </c>
    </row>
    <row r="1065" spans="2:4">
      <c r="B1065" s="68" t="s">
        <v>1732</v>
      </c>
      <c r="C1065" s="116">
        <v>0</v>
      </c>
      <c r="D1065" s="116">
        <v>0</v>
      </c>
    </row>
    <row r="1066" spans="2:4">
      <c r="B1066" s="67" t="s">
        <v>558</v>
      </c>
      <c r="C1066" s="116">
        <v>11487076</v>
      </c>
      <c r="D1066" s="116">
        <v>2397346.9300000002</v>
      </c>
    </row>
    <row r="1067" spans="2:4">
      <c r="B1067" s="68" t="s">
        <v>1056</v>
      </c>
      <c r="C1067" s="116">
        <v>2115619</v>
      </c>
      <c r="D1067" s="116">
        <v>0</v>
      </c>
    </row>
    <row r="1068" spans="2:4">
      <c r="B1068" s="68" t="s">
        <v>1057</v>
      </c>
      <c r="C1068" s="116">
        <v>9371457</v>
      </c>
      <c r="D1068" s="116">
        <v>2397346.9300000002</v>
      </c>
    </row>
    <row r="1069" spans="2:4">
      <c r="B1069" s="68" t="s">
        <v>1733</v>
      </c>
      <c r="C1069" s="116">
        <v>0</v>
      </c>
      <c r="D1069" s="116">
        <v>0</v>
      </c>
    </row>
    <row r="1070" spans="2:4">
      <c r="B1070" s="67" t="s">
        <v>559</v>
      </c>
      <c r="C1070" s="116">
        <v>4967665</v>
      </c>
      <c r="D1070" s="116">
        <v>3928280.75</v>
      </c>
    </row>
    <row r="1071" spans="2:4">
      <c r="B1071" s="68" t="s">
        <v>1058</v>
      </c>
      <c r="C1071" s="116">
        <v>4967665</v>
      </c>
      <c r="D1071" s="116">
        <v>3928280.75</v>
      </c>
    </row>
    <row r="1072" spans="2:4">
      <c r="B1072" s="67" t="s">
        <v>560</v>
      </c>
      <c r="C1072" s="116">
        <v>12333353</v>
      </c>
      <c r="D1072" s="116">
        <v>0</v>
      </c>
    </row>
    <row r="1073" spans="2:4">
      <c r="B1073" s="68" t="s">
        <v>1059</v>
      </c>
      <c r="C1073" s="116">
        <v>12333353</v>
      </c>
      <c r="D1073" s="116">
        <v>0</v>
      </c>
    </row>
    <row r="1074" spans="2:4">
      <c r="B1074" s="67" t="s">
        <v>561</v>
      </c>
      <c r="C1074" s="116">
        <v>4499005</v>
      </c>
      <c r="D1074" s="116">
        <v>0</v>
      </c>
    </row>
    <row r="1075" spans="2:4">
      <c r="B1075" s="68" t="s">
        <v>1060</v>
      </c>
      <c r="C1075" s="116">
        <v>4499005</v>
      </c>
      <c r="D1075" s="116">
        <v>0</v>
      </c>
    </row>
    <row r="1076" spans="2:4">
      <c r="B1076" s="67" t="s">
        <v>562</v>
      </c>
      <c r="C1076" s="116">
        <v>7451497</v>
      </c>
      <c r="D1076" s="116">
        <v>1164795.98</v>
      </c>
    </row>
    <row r="1077" spans="2:4">
      <c r="B1077" s="68" t="s">
        <v>1061</v>
      </c>
      <c r="C1077" s="116">
        <v>7451497</v>
      </c>
      <c r="D1077" s="116">
        <v>1164795.98</v>
      </c>
    </row>
    <row r="1078" spans="2:4">
      <c r="B1078" s="66" t="s">
        <v>289</v>
      </c>
      <c r="C1078" s="117">
        <v>0</v>
      </c>
      <c r="D1078" s="117">
        <v>0</v>
      </c>
    </row>
    <row r="1079" spans="2:4">
      <c r="B1079" s="67" t="s">
        <v>1469</v>
      </c>
      <c r="C1079" s="116">
        <v>0</v>
      </c>
      <c r="D1079" s="116">
        <v>0</v>
      </c>
    </row>
    <row r="1080" spans="2:4">
      <c r="B1080" s="68" t="s">
        <v>1734</v>
      </c>
      <c r="C1080" s="116">
        <v>0</v>
      </c>
      <c r="D1080" s="116">
        <v>0</v>
      </c>
    </row>
    <row r="1081" spans="2:4">
      <c r="B1081" s="67" t="s">
        <v>554</v>
      </c>
      <c r="C1081" s="116">
        <v>0</v>
      </c>
      <c r="D1081" s="116">
        <v>0</v>
      </c>
    </row>
    <row r="1082" spans="2:4">
      <c r="B1082" s="68" t="s">
        <v>1735</v>
      </c>
      <c r="C1082" s="116">
        <v>0</v>
      </c>
      <c r="D1082" s="116">
        <v>0</v>
      </c>
    </row>
    <row r="1083" spans="2:4">
      <c r="B1083" s="67" t="s">
        <v>555</v>
      </c>
      <c r="C1083" s="116">
        <v>0</v>
      </c>
      <c r="D1083" s="116">
        <v>0</v>
      </c>
    </row>
    <row r="1084" spans="2:4">
      <c r="B1084" s="68" t="s">
        <v>1736</v>
      </c>
      <c r="C1084" s="116">
        <v>0</v>
      </c>
      <c r="D1084" s="116">
        <v>0</v>
      </c>
    </row>
    <row r="1085" spans="2:4">
      <c r="B1085" s="67" t="s">
        <v>556</v>
      </c>
      <c r="C1085" s="116">
        <v>0</v>
      </c>
      <c r="D1085" s="116">
        <v>0</v>
      </c>
    </row>
    <row r="1086" spans="2:4">
      <c r="B1086" s="68" t="s">
        <v>1737</v>
      </c>
      <c r="C1086" s="116">
        <v>0</v>
      </c>
      <c r="D1086" s="116">
        <v>0</v>
      </c>
    </row>
    <row r="1087" spans="2:4">
      <c r="B1087" s="66" t="s">
        <v>305</v>
      </c>
      <c r="C1087" s="117">
        <v>0</v>
      </c>
      <c r="D1087" s="117">
        <v>15000000</v>
      </c>
    </row>
    <row r="1088" spans="2:4">
      <c r="B1088" s="67" t="s">
        <v>1469</v>
      </c>
      <c r="C1088" s="116">
        <v>0</v>
      </c>
      <c r="D1088" s="116">
        <v>15000000</v>
      </c>
    </row>
    <row r="1089" spans="2:4">
      <c r="B1089" s="68" t="s">
        <v>1470</v>
      </c>
      <c r="C1089" s="116">
        <v>0</v>
      </c>
      <c r="D1089" s="116">
        <v>15000000</v>
      </c>
    </row>
    <row r="1090" spans="2:4">
      <c r="B1090" s="64" t="s">
        <v>298</v>
      </c>
      <c r="C1090" s="116">
        <v>786584488</v>
      </c>
      <c r="D1090" s="116">
        <v>321185219.86999995</v>
      </c>
    </row>
    <row r="1091" spans="2:4">
      <c r="B1091" s="66" t="s">
        <v>287</v>
      </c>
      <c r="C1091" s="117">
        <v>786584488</v>
      </c>
      <c r="D1091" s="117">
        <v>321185219.86999995</v>
      </c>
    </row>
    <row r="1092" spans="2:4">
      <c r="B1092" s="67" t="s">
        <v>563</v>
      </c>
      <c r="C1092" s="116">
        <v>24388744</v>
      </c>
      <c r="D1092" s="116">
        <v>0</v>
      </c>
    </row>
    <row r="1093" spans="2:4">
      <c r="B1093" s="68" t="s">
        <v>1062</v>
      </c>
      <c r="C1093" s="116">
        <v>24388744</v>
      </c>
      <c r="D1093" s="116">
        <v>0</v>
      </c>
    </row>
    <row r="1094" spans="2:4">
      <c r="B1094" s="67" t="s">
        <v>564</v>
      </c>
      <c r="C1094" s="116">
        <v>24860157</v>
      </c>
      <c r="D1094" s="116">
        <v>0</v>
      </c>
    </row>
    <row r="1095" spans="2:4">
      <c r="B1095" s="68" t="s">
        <v>1063</v>
      </c>
      <c r="C1095" s="116">
        <v>24860157</v>
      </c>
      <c r="D1095" s="116">
        <v>0</v>
      </c>
    </row>
    <row r="1096" spans="2:4">
      <c r="B1096" s="67" t="s">
        <v>565</v>
      </c>
      <c r="C1096" s="116">
        <v>9000000</v>
      </c>
      <c r="D1096" s="116">
        <v>3756190.15</v>
      </c>
    </row>
    <row r="1097" spans="2:4">
      <c r="B1097" s="68" t="s">
        <v>1064</v>
      </c>
      <c r="C1097" s="116">
        <v>9000000</v>
      </c>
      <c r="D1097" s="116">
        <v>3756190.15</v>
      </c>
    </row>
    <row r="1098" spans="2:4">
      <c r="B1098" s="67" t="s">
        <v>1424</v>
      </c>
      <c r="C1098" s="116">
        <v>0</v>
      </c>
      <c r="D1098" s="116">
        <v>0</v>
      </c>
    </row>
    <row r="1099" spans="2:4">
      <c r="B1099" s="68" t="s">
        <v>1425</v>
      </c>
      <c r="C1099" s="116">
        <v>0</v>
      </c>
      <c r="D1099" s="116">
        <v>0</v>
      </c>
    </row>
    <row r="1100" spans="2:4">
      <c r="B1100" s="67" t="s">
        <v>566</v>
      </c>
      <c r="C1100" s="116">
        <v>21288889</v>
      </c>
      <c r="D1100" s="116">
        <v>0</v>
      </c>
    </row>
    <row r="1101" spans="2:4">
      <c r="B1101" s="68" t="s">
        <v>1065</v>
      </c>
      <c r="C1101" s="116">
        <v>21288889</v>
      </c>
      <c r="D1101" s="116">
        <v>0</v>
      </c>
    </row>
    <row r="1102" spans="2:4">
      <c r="B1102" s="67" t="s">
        <v>567</v>
      </c>
      <c r="C1102" s="116">
        <v>25000000</v>
      </c>
      <c r="D1102" s="116">
        <v>0</v>
      </c>
    </row>
    <row r="1103" spans="2:4">
      <c r="B1103" s="68" t="s">
        <v>1066</v>
      </c>
      <c r="C1103" s="116">
        <v>25000000</v>
      </c>
      <c r="D1103" s="116">
        <v>0</v>
      </c>
    </row>
    <row r="1104" spans="2:4">
      <c r="B1104" s="67" t="s">
        <v>568</v>
      </c>
      <c r="C1104" s="116">
        <v>313032930</v>
      </c>
      <c r="D1104" s="116">
        <v>43418000</v>
      </c>
    </row>
    <row r="1105" spans="2:4">
      <c r="B1105" s="68" t="s">
        <v>1067</v>
      </c>
      <c r="C1105" s="116">
        <v>313032930</v>
      </c>
      <c r="D1105" s="116">
        <v>43418000</v>
      </c>
    </row>
    <row r="1106" spans="2:4">
      <c r="B1106" s="67" t="s">
        <v>1380</v>
      </c>
      <c r="C1106" s="116">
        <v>0</v>
      </c>
      <c r="D1106" s="116">
        <v>0</v>
      </c>
    </row>
    <row r="1107" spans="2:4">
      <c r="B1107" s="68" t="s">
        <v>1062</v>
      </c>
      <c r="C1107" s="116">
        <v>0</v>
      </c>
      <c r="D1107" s="116">
        <v>0</v>
      </c>
    </row>
    <row r="1108" spans="2:4">
      <c r="B1108" s="67" t="s">
        <v>569</v>
      </c>
      <c r="C1108" s="116">
        <v>8462477</v>
      </c>
      <c r="D1108" s="116">
        <v>4684544.1099999994</v>
      </c>
    </row>
    <row r="1109" spans="2:4">
      <c r="B1109" s="68" t="s">
        <v>1068</v>
      </c>
      <c r="C1109" s="116">
        <v>8462477</v>
      </c>
      <c r="D1109" s="116">
        <v>4684544.1099999994</v>
      </c>
    </row>
    <row r="1110" spans="2:4">
      <c r="B1110" s="67" t="s">
        <v>570</v>
      </c>
      <c r="C1110" s="116">
        <v>71847842</v>
      </c>
      <c r="D1110" s="116">
        <v>38689177.759999998</v>
      </c>
    </row>
    <row r="1111" spans="2:4">
      <c r="B1111" s="68" t="s">
        <v>1069</v>
      </c>
      <c r="C1111" s="116">
        <v>71847842</v>
      </c>
      <c r="D1111" s="116">
        <v>38689177.759999998</v>
      </c>
    </row>
    <row r="1112" spans="2:4">
      <c r="B1112" s="67" t="s">
        <v>571</v>
      </c>
      <c r="C1112" s="116">
        <v>2130267</v>
      </c>
      <c r="D1112" s="116">
        <v>1917240.66</v>
      </c>
    </row>
    <row r="1113" spans="2:4">
      <c r="B1113" s="68" t="s">
        <v>1070</v>
      </c>
      <c r="C1113" s="116">
        <v>2130267</v>
      </c>
      <c r="D1113" s="116">
        <v>1917240.66</v>
      </c>
    </row>
    <row r="1114" spans="2:4">
      <c r="B1114" s="67" t="s">
        <v>572</v>
      </c>
      <c r="C1114" s="116">
        <v>2130267</v>
      </c>
      <c r="D1114" s="116">
        <v>1917240.66</v>
      </c>
    </row>
    <row r="1115" spans="2:4">
      <c r="B1115" s="68" t="s">
        <v>1071</v>
      </c>
      <c r="C1115" s="116">
        <v>2130267</v>
      </c>
      <c r="D1115" s="116">
        <v>1917240.66</v>
      </c>
    </row>
    <row r="1116" spans="2:4">
      <c r="B1116" s="67" t="s">
        <v>573</v>
      </c>
      <c r="C1116" s="116">
        <v>4596937</v>
      </c>
      <c r="D1116" s="116">
        <v>15771451.869999999</v>
      </c>
    </row>
    <row r="1117" spans="2:4">
      <c r="B1117" s="68" t="s">
        <v>1072</v>
      </c>
      <c r="C1117" s="116">
        <v>2466670</v>
      </c>
      <c r="D1117" s="116">
        <v>13720435.869999999</v>
      </c>
    </row>
    <row r="1118" spans="2:4">
      <c r="B1118" s="68" t="s">
        <v>1073</v>
      </c>
      <c r="C1118" s="116">
        <v>2130267</v>
      </c>
      <c r="D1118" s="116">
        <v>2051016</v>
      </c>
    </row>
    <row r="1119" spans="2:4">
      <c r="B1119" s="67" t="s">
        <v>574</v>
      </c>
      <c r="C1119" s="116">
        <v>2130267</v>
      </c>
      <c r="D1119" s="116">
        <v>1917240.66</v>
      </c>
    </row>
    <row r="1120" spans="2:4">
      <c r="B1120" s="68" t="s">
        <v>1074</v>
      </c>
      <c r="C1120" s="116">
        <v>2130267</v>
      </c>
      <c r="D1120" s="116">
        <v>1917240.66</v>
      </c>
    </row>
    <row r="1121" spans="2:4">
      <c r="B1121" s="67" t="s">
        <v>575</v>
      </c>
      <c r="C1121" s="116">
        <v>802464</v>
      </c>
      <c r="D1121" s="116">
        <v>722217.06</v>
      </c>
    </row>
    <row r="1122" spans="2:4">
      <c r="B1122" s="68" t="s">
        <v>1075</v>
      </c>
      <c r="C1122" s="116">
        <v>802464</v>
      </c>
      <c r="D1122" s="116">
        <v>722217.06</v>
      </c>
    </row>
    <row r="1123" spans="2:4">
      <c r="B1123" s="67" t="s">
        <v>576</v>
      </c>
      <c r="C1123" s="116">
        <v>802463</v>
      </c>
      <c r="D1123" s="116">
        <v>727377.04</v>
      </c>
    </row>
    <row r="1124" spans="2:4">
      <c r="B1124" s="68" t="s">
        <v>1076</v>
      </c>
      <c r="C1124" s="116">
        <v>802463</v>
      </c>
      <c r="D1124" s="116">
        <v>727377.04</v>
      </c>
    </row>
    <row r="1125" spans="2:4">
      <c r="B1125" s="67" t="s">
        <v>577</v>
      </c>
      <c r="C1125" s="116">
        <v>23156957</v>
      </c>
      <c r="D1125" s="116">
        <v>29157454.959999997</v>
      </c>
    </row>
    <row r="1126" spans="2:4">
      <c r="B1126" s="68" t="s">
        <v>1078</v>
      </c>
      <c r="C1126" s="116">
        <v>22354493</v>
      </c>
      <c r="D1126" s="116">
        <v>28435237.899999999</v>
      </c>
    </row>
    <row r="1127" spans="2:4">
      <c r="B1127" s="68" t="s">
        <v>1077</v>
      </c>
      <c r="C1127" s="116">
        <v>802464</v>
      </c>
      <c r="D1127" s="116">
        <v>722217.06</v>
      </c>
    </row>
    <row r="1128" spans="2:4">
      <c r="B1128" s="67" t="s">
        <v>578</v>
      </c>
      <c r="C1128" s="116">
        <v>802464</v>
      </c>
      <c r="D1128" s="116">
        <v>727377.04</v>
      </c>
    </row>
    <row r="1129" spans="2:4">
      <c r="B1129" s="68" t="s">
        <v>1079</v>
      </c>
      <c r="C1129" s="116">
        <v>802464</v>
      </c>
      <c r="D1129" s="116">
        <v>727377.04</v>
      </c>
    </row>
    <row r="1130" spans="2:4">
      <c r="B1130" s="67" t="s">
        <v>579</v>
      </c>
      <c r="C1130" s="116">
        <v>8114294</v>
      </c>
      <c r="D1130" s="116">
        <v>0</v>
      </c>
    </row>
    <row r="1131" spans="2:4">
      <c r="B1131" s="68" t="s">
        <v>1080</v>
      </c>
      <c r="C1131" s="116">
        <v>8114294</v>
      </c>
      <c r="D1131" s="116">
        <v>0</v>
      </c>
    </row>
    <row r="1132" spans="2:4">
      <c r="B1132" s="67" t="s">
        <v>580</v>
      </c>
      <c r="C1132" s="116">
        <v>139932800</v>
      </c>
      <c r="D1132" s="116">
        <v>133219556.30000001</v>
      </c>
    </row>
    <row r="1133" spans="2:4">
      <c r="B1133" s="68" t="s">
        <v>1081</v>
      </c>
      <c r="C1133" s="116">
        <v>139932800</v>
      </c>
      <c r="D1133" s="116">
        <v>133219556.30000001</v>
      </c>
    </row>
    <row r="1134" spans="2:4">
      <c r="B1134" s="67" t="s">
        <v>581</v>
      </c>
      <c r="C1134" s="116">
        <v>49333414</v>
      </c>
      <c r="D1134" s="116">
        <v>22838785.32</v>
      </c>
    </row>
    <row r="1135" spans="2:4">
      <c r="B1135" s="68" t="s">
        <v>1082</v>
      </c>
      <c r="C1135" s="116">
        <v>49333414</v>
      </c>
      <c r="D1135" s="116">
        <v>22838785.32</v>
      </c>
    </row>
    <row r="1136" spans="2:4">
      <c r="B1136" s="67" t="s">
        <v>582</v>
      </c>
      <c r="C1136" s="116">
        <v>14902995</v>
      </c>
      <c r="D1136" s="116">
        <v>0</v>
      </c>
    </row>
    <row r="1137" spans="2:4">
      <c r="B1137" s="68" t="s">
        <v>1083</v>
      </c>
      <c r="C1137" s="116">
        <v>14902995</v>
      </c>
      <c r="D1137" s="116">
        <v>0</v>
      </c>
    </row>
    <row r="1138" spans="2:4">
      <c r="B1138" s="67" t="s">
        <v>583</v>
      </c>
      <c r="C1138" s="116">
        <v>3123819</v>
      </c>
      <c r="D1138" s="116">
        <v>0</v>
      </c>
    </row>
    <row r="1139" spans="2:4">
      <c r="B1139" s="68" t="s">
        <v>1084</v>
      </c>
      <c r="C1139" s="116">
        <v>3123819</v>
      </c>
      <c r="D1139" s="116">
        <v>0</v>
      </c>
    </row>
    <row r="1140" spans="2:4">
      <c r="B1140" s="67" t="s">
        <v>584</v>
      </c>
      <c r="C1140" s="116">
        <v>1241916</v>
      </c>
      <c r="D1140" s="116">
        <v>0</v>
      </c>
    </row>
    <row r="1141" spans="2:4">
      <c r="B1141" s="68" t="s">
        <v>1085</v>
      </c>
      <c r="C1141" s="116">
        <v>1241916</v>
      </c>
      <c r="D1141" s="116">
        <v>0</v>
      </c>
    </row>
    <row r="1142" spans="2:4">
      <c r="B1142" s="67" t="s">
        <v>585</v>
      </c>
      <c r="C1142" s="116">
        <v>1241916</v>
      </c>
      <c r="D1142" s="116">
        <v>12492225.01</v>
      </c>
    </row>
    <row r="1143" spans="2:4">
      <c r="B1143" s="68" t="s">
        <v>1086</v>
      </c>
      <c r="C1143" s="116">
        <v>1241916</v>
      </c>
      <c r="D1143" s="116">
        <v>12492225.01</v>
      </c>
    </row>
    <row r="1144" spans="2:4">
      <c r="B1144" s="67" t="s">
        <v>586</v>
      </c>
      <c r="C1144" s="116">
        <v>5517208</v>
      </c>
      <c r="D1144" s="116">
        <v>1621373.56</v>
      </c>
    </row>
    <row r="1145" spans="2:4">
      <c r="B1145" s="68" t="s">
        <v>1087</v>
      </c>
      <c r="C1145" s="116">
        <v>5517208</v>
      </c>
      <c r="D1145" s="116">
        <v>1621373.56</v>
      </c>
    </row>
    <row r="1146" spans="2:4">
      <c r="B1146" s="67" t="s">
        <v>587</v>
      </c>
      <c r="C1146" s="116">
        <v>5517208</v>
      </c>
      <c r="D1146" s="116">
        <v>1460437.38</v>
      </c>
    </row>
    <row r="1147" spans="2:4">
      <c r="B1147" s="68" t="s">
        <v>1088</v>
      </c>
      <c r="C1147" s="116">
        <v>5517208</v>
      </c>
      <c r="D1147" s="116">
        <v>1460437.38</v>
      </c>
    </row>
    <row r="1148" spans="2:4">
      <c r="B1148" s="67" t="s">
        <v>588</v>
      </c>
      <c r="C1148" s="116">
        <v>17708585</v>
      </c>
      <c r="D1148" s="116">
        <v>4686892.95</v>
      </c>
    </row>
    <row r="1149" spans="2:4">
      <c r="B1149" s="68" t="s">
        <v>1089</v>
      </c>
      <c r="C1149" s="116">
        <v>17708585</v>
      </c>
      <c r="D1149" s="116">
        <v>4686892.95</v>
      </c>
    </row>
    <row r="1150" spans="2:4">
      <c r="B1150" s="67" t="s">
        <v>589</v>
      </c>
      <c r="C1150" s="116">
        <v>5517208</v>
      </c>
      <c r="D1150" s="116">
        <v>1460437.38</v>
      </c>
    </row>
    <row r="1151" spans="2:4">
      <c r="B1151" s="68" t="s">
        <v>1090</v>
      </c>
      <c r="C1151" s="116">
        <v>5517208</v>
      </c>
      <c r="D1151" s="116">
        <v>1460437.38</v>
      </c>
    </row>
    <row r="1152" spans="2:4">
      <c r="B1152" s="66" t="s">
        <v>305</v>
      </c>
      <c r="C1152" s="117">
        <v>0</v>
      </c>
      <c r="D1152" s="117">
        <v>0</v>
      </c>
    </row>
    <row r="1153" spans="2:4">
      <c r="B1153" s="67" t="s">
        <v>583</v>
      </c>
      <c r="C1153" s="116">
        <v>0</v>
      </c>
      <c r="D1153" s="116">
        <v>0</v>
      </c>
    </row>
    <row r="1154" spans="2:4">
      <c r="B1154" s="68" t="s">
        <v>1471</v>
      </c>
      <c r="C1154" s="116">
        <v>0</v>
      </c>
      <c r="D1154" s="116">
        <v>0</v>
      </c>
    </row>
    <row r="1155" spans="2:4">
      <c r="B1155" s="64" t="s">
        <v>299</v>
      </c>
      <c r="C1155" s="116">
        <v>527597081</v>
      </c>
      <c r="D1155" s="116">
        <v>231126673.38999999</v>
      </c>
    </row>
    <row r="1156" spans="2:4">
      <c r="B1156" s="66" t="s">
        <v>287</v>
      </c>
      <c r="C1156" s="117">
        <v>351400482</v>
      </c>
      <c r="D1156" s="117">
        <v>194093016.96999997</v>
      </c>
    </row>
    <row r="1157" spans="2:4">
      <c r="B1157" s="67" t="s">
        <v>1738</v>
      </c>
      <c r="C1157" s="116">
        <v>0</v>
      </c>
      <c r="D1157" s="116">
        <v>0</v>
      </c>
    </row>
    <row r="1158" spans="2:4">
      <c r="B1158" s="68" t="s">
        <v>1739</v>
      </c>
      <c r="C1158" s="116">
        <v>0</v>
      </c>
      <c r="D1158" s="116">
        <v>0</v>
      </c>
    </row>
    <row r="1159" spans="2:4">
      <c r="B1159" s="67" t="s">
        <v>590</v>
      </c>
      <c r="C1159" s="116">
        <v>2154043</v>
      </c>
      <c r="D1159" s="116">
        <v>0</v>
      </c>
    </row>
    <row r="1160" spans="2:4">
      <c r="B1160" s="68" t="s">
        <v>1091</v>
      </c>
      <c r="C1160" s="116">
        <v>2154043</v>
      </c>
      <c r="D1160" s="116">
        <v>0</v>
      </c>
    </row>
    <row r="1161" spans="2:4">
      <c r="B1161" s="68" t="s">
        <v>1740</v>
      </c>
      <c r="C1161" s="116">
        <v>0</v>
      </c>
      <c r="D1161" s="116">
        <v>0</v>
      </c>
    </row>
    <row r="1162" spans="2:4">
      <c r="B1162" s="67" t="s">
        <v>591</v>
      </c>
      <c r="C1162" s="116">
        <v>1595659</v>
      </c>
      <c r="D1162" s="116">
        <v>718046.64</v>
      </c>
    </row>
    <row r="1163" spans="2:4">
      <c r="B1163" s="68" t="s">
        <v>1092</v>
      </c>
      <c r="C1163" s="116">
        <v>1595659</v>
      </c>
      <c r="D1163" s="116">
        <v>718046.64</v>
      </c>
    </row>
    <row r="1164" spans="2:4">
      <c r="B1164" s="68" t="s">
        <v>1741</v>
      </c>
      <c r="C1164" s="116">
        <v>0</v>
      </c>
      <c r="D1164" s="116">
        <v>0</v>
      </c>
    </row>
    <row r="1165" spans="2:4">
      <c r="B1165" s="67" t="s">
        <v>592</v>
      </c>
      <c r="C1165" s="116">
        <v>2154043</v>
      </c>
      <c r="D1165" s="116">
        <v>1938638.52</v>
      </c>
    </row>
    <row r="1166" spans="2:4">
      <c r="B1166" s="68" t="s">
        <v>1093</v>
      </c>
      <c r="C1166" s="116">
        <v>2154043</v>
      </c>
      <c r="D1166" s="116">
        <v>1938638.52</v>
      </c>
    </row>
    <row r="1167" spans="2:4">
      <c r="B1167" s="68" t="s">
        <v>1742</v>
      </c>
      <c r="C1167" s="116">
        <v>0</v>
      </c>
      <c r="D1167" s="116">
        <v>0</v>
      </c>
    </row>
    <row r="1168" spans="2:4">
      <c r="B1168" s="67" t="s">
        <v>593</v>
      </c>
      <c r="C1168" s="116">
        <v>2154043</v>
      </c>
      <c r="D1168" s="116">
        <v>23002380.940000001</v>
      </c>
    </row>
    <row r="1169" spans="2:4">
      <c r="B1169" s="68" t="s">
        <v>1094</v>
      </c>
      <c r="C1169" s="116">
        <v>2154043</v>
      </c>
      <c r="D1169" s="116">
        <v>1938638.52</v>
      </c>
    </row>
    <row r="1170" spans="2:4">
      <c r="B1170" s="68" t="s">
        <v>1435</v>
      </c>
      <c r="C1170" s="116">
        <v>0</v>
      </c>
      <c r="D1170" s="116">
        <v>21063742.420000002</v>
      </c>
    </row>
    <row r="1171" spans="2:4">
      <c r="B1171" s="68" t="s">
        <v>1743</v>
      </c>
      <c r="C1171" s="116">
        <v>0</v>
      </c>
      <c r="D1171" s="116">
        <v>0</v>
      </c>
    </row>
    <row r="1172" spans="2:4">
      <c r="B1172" s="67" t="s">
        <v>594</v>
      </c>
      <c r="C1172" s="116">
        <v>1595659</v>
      </c>
      <c r="D1172" s="116">
        <v>718046.65</v>
      </c>
    </row>
    <row r="1173" spans="2:4">
      <c r="B1173" s="68" t="s">
        <v>1095</v>
      </c>
      <c r="C1173" s="116">
        <v>1595659</v>
      </c>
      <c r="D1173" s="116">
        <v>718046.65</v>
      </c>
    </row>
    <row r="1174" spans="2:4">
      <c r="B1174" s="68" t="s">
        <v>1744</v>
      </c>
      <c r="C1174" s="116">
        <v>0</v>
      </c>
      <c r="D1174" s="116">
        <v>0</v>
      </c>
    </row>
    <row r="1175" spans="2:4">
      <c r="B1175" s="67" t="s">
        <v>1745</v>
      </c>
      <c r="C1175" s="116">
        <v>0</v>
      </c>
      <c r="D1175" s="116">
        <v>0</v>
      </c>
    </row>
    <row r="1176" spans="2:4">
      <c r="B1176" s="68" t="s">
        <v>1746</v>
      </c>
      <c r="C1176" s="116">
        <v>0</v>
      </c>
      <c r="D1176" s="116">
        <v>0</v>
      </c>
    </row>
    <row r="1177" spans="2:4">
      <c r="B1177" s="67" t="s">
        <v>1381</v>
      </c>
      <c r="C1177" s="116">
        <v>0</v>
      </c>
      <c r="D1177" s="116">
        <v>5132410.29</v>
      </c>
    </row>
    <row r="1178" spans="2:4">
      <c r="B1178" s="68" t="s">
        <v>1382</v>
      </c>
      <c r="C1178" s="116">
        <v>0</v>
      </c>
      <c r="D1178" s="116">
        <v>5132410.29</v>
      </c>
    </row>
    <row r="1179" spans="2:4">
      <c r="B1179" s="67" t="s">
        <v>595</v>
      </c>
      <c r="C1179" s="116">
        <v>4231239</v>
      </c>
      <c r="D1179" s="116">
        <v>0</v>
      </c>
    </row>
    <row r="1180" spans="2:4">
      <c r="B1180" s="68" t="s">
        <v>1096</v>
      </c>
      <c r="C1180" s="116">
        <v>4231239</v>
      </c>
      <c r="D1180" s="116">
        <v>0</v>
      </c>
    </row>
    <row r="1181" spans="2:4">
      <c r="B1181" s="67" t="s">
        <v>596</v>
      </c>
      <c r="C1181" s="116">
        <v>3859232</v>
      </c>
      <c r="D1181" s="116">
        <v>0</v>
      </c>
    </row>
    <row r="1182" spans="2:4">
      <c r="B1182" s="68" t="s">
        <v>1097</v>
      </c>
      <c r="C1182" s="116">
        <v>3859232</v>
      </c>
      <c r="D1182" s="116">
        <v>0</v>
      </c>
    </row>
    <row r="1183" spans="2:4">
      <c r="B1183" s="67" t="s">
        <v>1836</v>
      </c>
      <c r="C1183" s="116">
        <v>0</v>
      </c>
      <c r="D1183" s="116">
        <v>0</v>
      </c>
    </row>
    <row r="1184" spans="2:4">
      <c r="B1184" s="68" t="s">
        <v>1837</v>
      </c>
      <c r="C1184" s="116">
        <v>0</v>
      </c>
      <c r="D1184" s="116">
        <v>0</v>
      </c>
    </row>
    <row r="1185" spans="2:4">
      <c r="B1185" s="67" t="s">
        <v>1838</v>
      </c>
      <c r="C1185" s="116">
        <v>0</v>
      </c>
      <c r="D1185" s="116">
        <v>0</v>
      </c>
    </row>
    <row r="1186" spans="2:4">
      <c r="B1186" s="68" t="s">
        <v>1839</v>
      </c>
      <c r="C1186" s="116">
        <v>0</v>
      </c>
      <c r="D1186" s="116">
        <v>0</v>
      </c>
    </row>
    <row r="1187" spans="2:4">
      <c r="B1187" s="67" t="s">
        <v>1840</v>
      </c>
      <c r="C1187" s="116">
        <v>0</v>
      </c>
      <c r="D1187" s="116">
        <v>0</v>
      </c>
    </row>
    <row r="1188" spans="2:4">
      <c r="B1188" s="68" t="s">
        <v>1841</v>
      </c>
      <c r="C1188" s="116">
        <v>0</v>
      </c>
      <c r="D1188" s="116">
        <v>0</v>
      </c>
    </row>
    <row r="1189" spans="2:4">
      <c r="B1189" s="67" t="s">
        <v>1842</v>
      </c>
      <c r="C1189" s="116">
        <v>0</v>
      </c>
      <c r="D1189" s="116">
        <v>0</v>
      </c>
    </row>
    <row r="1190" spans="2:4">
      <c r="B1190" s="68" t="s">
        <v>1843</v>
      </c>
      <c r="C1190" s="116">
        <v>0</v>
      </c>
      <c r="D1190" s="116">
        <v>0</v>
      </c>
    </row>
    <row r="1191" spans="2:4">
      <c r="B1191" s="67" t="s">
        <v>1844</v>
      </c>
      <c r="C1191" s="116">
        <v>0</v>
      </c>
      <c r="D1191" s="116">
        <v>0</v>
      </c>
    </row>
    <row r="1192" spans="2:4">
      <c r="B1192" s="68" t="s">
        <v>1845</v>
      </c>
      <c r="C1192" s="116">
        <v>0</v>
      </c>
      <c r="D1192" s="116">
        <v>0</v>
      </c>
    </row>
    <row r="1193" spans="2:4">
      <c r="B1193" s="67" t="s">
        <v>1846</v>
      </c>
      <c r="C1193" s="116">
        <v>0</v>
      </c>
      <c r="D1193" s="116">
        <v>0</v>
      </c>
    </row>
    <row r="1194" spans="2:4">
      <c r="B1194" s="68" t="s">
        <v>1847</v>
      </c>
      <c r="C1194" s="116">
        <v>0</v>
      </c>
      <c r="D1194" s="116">
        <v>0</v>
      </c>
    </row>
    <row r="1195" spans="2:4">
      <c r="B1195" s="67" t="s">
        <v>1848</v>
      </c>
      <c r="C1195" s="116">
        <v>0</v>
      </c>
      <c r="D1195" s="116">
        <v>0</v>
      </c>
    </row>
    <row r="1196" spans="2:4">
      <c r="B1196" s="68" t="s">
        <v>1849</v>
      </c>
      <c r="C1196" s="116">
        <v>0</v>
      </c>
      <c r="D1196" s="116">
        <v>0</v>
      </c>
    </row>
    <row r="1197" spans="2:4">
      <c r="B1197" s="67" t="s">
        <v>597</v>
      </c>
      <c r="C1197" s="116">
        <v>7500000</v>
      </c>
      <c r="D1197" s="116">
        <v>7491555.8200000003</v>
      </c>
    </row>
    <row r="1198" spans="2:4">
      <c r="B1198" s="68" t="s">
        <v>1098</v>
      </c>
      <c r="C1198" s="116">
        <v>7500000</v>
      </c>
      <c r="D1198" s="116">
        <v>7491555.8200000003</v>
      </c>
    </row>
    <row r="1199" spans="2:4">
      <c r="B1199" s="67" t="s">
        <v>598</v>
      </c>
      <c r="C1199" s="116">
        <v>19551565</v>
      </c>
      <c r="D1199" s="116">
        <v>5087028.07</v>
      </c>
    </row>
    <row r="1200" spans="2:4">
      <c r="B1200" s="68" t="s">
        <v>1099</v>
      </c>
      <c r="C1200" s="116">
        <v>6209581</v>
      </c>
      <c r="D1200" s="116">
        <v>2310087.73</v>
      </c>
    </row>
    <row r="1201" spans="2:4">
      <c r="B1201" s="68" t="s">
        <v>1100</v>
      </c>
      <c r="C1201" s="116">
        <v>13341984</v>
      </c>
      <c r="D1201" s="116">
        <v>2776940.34</v>
      </c>
    </row>
    <row r="1202" spans="2:4">
      <c r="B1202" s="67" t="s">
        <v>599</v>
      </c>
      <c r="C1202" s="116">
        <v>3615288</v>
      </c>
      <c r="D1202" s="116">
        <v>0</v>
      </c>
    </row>
    <row r="1203" spans="2:4">
      <c r="B1203" s="68" t="s">
        <v>1101</v>
      </c>
      <c r="C1203" s="116">
        <v>3615288</v>
      </c>
      <c r="D1203" s="116">
        <v>0</v>
      </c>
    </row>
    <row r="1204" spans="2:4">
      <c r="B1204" s="67" t="s">
        <v>600</v>
      </c>
      <c r="C1204" s="116">
        <v>52029853</v>
      </c>
      <c r="D1204" s="116">
        <v>33384517.640000001</v>
      </c>
    </row>
    <row r="1205" spans="2:4">
      <c r="B1205" s="68" t="s">
        <v>1102</v>
      </c>
      <c r="C1205" s="116">
        <v>52029853</v>
      </c>
      <c r="D1205" s="116">
        <v>33384517.640000001</v>
      </c>
    </row>
    <row r="1206" spans="2:4">
      <c r="B1206" s="67" t="s">
        <v>601</v>
      </c>
      <c r="C1206" s="116">
        <v>198855096</v>
      </c>
      <c r="D1206" s="116">
        <v>107541369.45999999</v>
      </c>
    </row>
    <row r="1207" spans="2:4">
      <c r="B1207" s="68" t="s">
        <v>1103</v>
      </c>
      <c r="C1207" s="116">
        <v>14800024</v>
      </c>
      <c r="D1207" s="116">
        <v>0</v>
      </c>
    </row>
    <row r="1208" spans="2:4">
      <c r="B1208" s="68" t="s">
        <v>1104</v>
      </c>
      <c r="C1208" s="116">
        <v>184055072</v>
      </c>
      <c r="D1208" s="116">
        <v>107541369.45999999</v>
      </c>
    </row>
    <row r="1209" spans="2:4">
      <c r="B1209" s="67" t="s">
        <v>602</v>
      </c>
      <c r="C1209" s="116">
        <v>12495276</v>
      </c>
      <c r="D1209" s="116">
        <v>2862603.59</v>
      </c>
    </row>
    <row r="1210" spans="2:4">
      <c r="B1210" s="68" t="s">
        <v>1105</v>
      </c>
      <c r="C1210" s="116">
        <v>12495276</v>
      </c>
      <c r="D1210" s="116">
        <v>2862603.59</v>
      </c>
    </row>
    <row r="1211" spans="2:4">
      <c r="B1211" s="67" t="s">
        <v>603</v>
      </c>
      <c r="C1211" s="116">
        <v>4967665</v>
      </c>
      <c r="D1211" s="116">
        <v>0</v>
      </c>
    </row>
    <row r="1212" spans="2:4">
      <c r="B1212" s="68" t="s">
        <v>1106</v>
      </c>
      <c r="C1212" s="116">
        <v>4967665</v>
      </c>
      <c r="D1212" s="116">
        <v>0</v>
      </c>
    </row>
    <row r="1213" spans="2:4">
      <c r="B1213" s="67" t="s">
        <v>604</v>
      </c>
      <c r="C1213" s="116">
        <v>5578785</v>
      </c>
      <c r="D1213" s="116">
        <v>1476737.1</v>
      </c>
    </row>
    <row r="1214" spans="2:4">
      <c r="B1214" s="68" t="s">
        <v>1107</v>
      </c>
      <c r="C1214" s="116">
        <v>5578785</v>
      </c>
      <c r="D1214" s="116">
        <v>1476737.1</v>
      </c>
    </row>
    <row r="1215" spans="2:4">
      <c r="B1215" s="67" t="s">
        <v>605</v>
      </c>
      <c r="C1215" s="116">
        <v>5578785</v>
      </c>
      <c r="D1215" s="116">
        <v>0</v>
      </c>
    </row>
    <row r="1216" spans="2:4">
      <c r="B1216" s="68" t="s">
        <v>1108</v>
      </c>
      <c r="C1216" s="116">
        <v>5578785</v>
      </c>
      <c r="D1216" s="116">
        <v>0</v>
      </c>
    </row>
    <row r="1217" spans="2:4">
      <c r="B1217" s="67" t="s">
        <v>606</v>
      </c>
      <c r="C1217" s="116">
        <v>5578785</v>
      </c>
      <c r="D1217" s="116">
        <v>0</v>
      </c>
    </row>
    <row r="1218" spans="2:4">
      <c r="B1218" s="68" t="s">
        <v>1109</v>
      </c>
      <c r="C1218" s="116">
        <v>5578785</v>
      </c>
      <c r="D1218" s="116">
        <v>0</v>
      </c>
    </row>
    <row r="1219" spans="2:4">
      <c r="B1219" s="67" t="s">
        <v>607</v>
      </c>
      <c r="C1219" s="116">
        <v>17905466</v>
      </c>
      <c r="D1219" s="116">
        <v>4739682.25</v>
      </c>
    </row>
    <row r="1220" spans="2:4">
      <c r="B1220" s="68" t="s">
        <v>1110</v>
      </c>
      <c r="C1220" s="116">
        <v>17905466</v>
      </c>
      <c r="D1220" s="116">
        <v>4739682.25</v>
      </c>
    </row>
    <row r="1221" spans="2:4">
      <c r="B1221" s="66" t="s">
        <v>305</v>
      </c>
      <c r="C1221" s="117">
        <v>0</v>
      </c>
      <c r="D1221" s="117">
        <v>200000</v>
      </c>
    </row>
    <row r="1222" spans="2:4">
      <c r="B1222" s="67" t="s">
        <v>1472</v>
      </c>
      <c r="C1222" s="116">
        <v>0</v>
      </c>
      <c r="D1222" s="116">
        <v>200000</v>
      </c>
    </row>
    <row r="1223" spans="2:4">
      <c r="B1223" s="68" t="s">
        <v>1473</v>
      </c>
      <c r="C1223" s="116">
        <v>0</v>
      </c>
      <c r="D1223" s="116">
        <v>200000</v>
      </c>
    </row>
    <row r="1224" spans="2:4">
      <c r="B1224" s="66" t="s">
        <v>290</v>
      </c>
      <c r="C1224" s="117">
        <v>176196599</v>
      </c>
      <c r="D1224" s="117">
        <v>36833656.420000002</v>
      </c>
    </row>
    <row r="1225" spans="2:4">
      <c r="B1225" s="67" t="s">
        <v>593</v>
      </c>
      <c r="C1225" s="116">
        <v>176196599</v>
      </c>
      <c r="D1225" s="116">
        <v>36833656.420000002</v>
      </c>
    </row>
    <row r="1226" spans="2:4">
      <c r="B1226" s="68" t="s">
        <v>818</v>
      </c>
      <c r="C1226" s="116">
        <v>176196599</v>
      </c>
      <c r="D1226" s="116">
        <v>36833656.420000002</v>
      </c>
    </row>
    <row r="1227" spans="2:4">
      <c r="B1227" s="64" t="s">
        <v>608</v>
      </c>
      <c r="C1227" s="116">
        <v>729280965</v>
      </c>
      <c r="D1227" s="116">
        <v>329692328.0399999</v>
      </c>
    </row>
    <row r="1228" spans="2:4">
      <c r="B1228" s="66" t="s">
        <v>287</v>
      </c>
      <c r="C1228" s="117">
        <v>729280965</v>
      </c>
      <c r="D1228" s="117">
        <v>297642546.01999992</v>
      </c>
    </row>
    <row r="1229" spans="2:4">
      <c r="B1229" s="67" t="s">
        <v>1383</v>
      </c>
      <c r="C1229" s="116">
        <v>0</v>
      </c>
      <c r="D1229" s="116">
        <v>9994831.5099999998</v>
      </c>
    </row>
    <row r="1230" spans="2:4">
      <c r="B1230" s="68" t="s">
        <v>1384</v>
      </c>
      <c r="C1230" s="116">
        <v>0</v>
      </c>
      <c r="D1230" s="116">
        <v>9994831.5099999998</v>
      </c>
    </row>
    <row r="1231" spans="2:4">
      <c r="B1231" s="67" t="s">
        <v>609</v>
      </c>
      <c r="C1231" s="116">
        <v>2609354</v>
      </c>
      <c r="D1231" s="116">
        <v>2566462.21</v>
      </c>
    </row>
    <row r="1232" spans="2:4">
      <c r="B1232" s="68" t="s">
        <v>1111</v>
      </c>
      <c r="C1232" s="116">
        <v>2609354</v>
      </c>
      <c r="D1232" s="116">
        <v>2566462.21</v>
      </c>
    </row>
    <row r="1233" spans="2:4">
      <c r="B1233" s="67" t="s">
        <v>610</v>
      </c>
      <c r="C1233" s="116">
        <v>4933341</v>
      </c>
      <c r="D1233" s="116">
        <v>12228274.789999999</v>
      </c>
    </row>
    <row r="1234" spans="2:4">
      <c r="B1234" s="68" t="s">
        <v>1112</v>
      </c>
      <c r="C1234" s="116">
        <v>4933341</v>
      </c>
      <c r="D1234" s="116">
        <v>12228274.789999999</v>
      </c>
    </row>
    <row r="1235" spans="2:4">
      <c r="B1235" s="67" t="s">
        <v>611</v>
      </c>
      <c r="C1235" s="116">
        <v>134722809</v>
      </c>
      <c r="D1235" s="116">
        <v>0</v>
      </c>
    </row>
    <row r="1236" spans="2:4">
      <c r="B1236" s="68" t="s">
        <v>1114</v>
      </c>
      <c r="C1236" s="116">
        <v>127760000</v>
      </c>
      <c r="D1236" s="116">
        <v>0</v>
      </c>
    </row>
    <row r="1237" spans="2:4">
      <c r="B1237" s="68" t="s">
        <v>1113</v>
      </c>
      <c r="C1237" s="116">
        <v>6962809</v>
      </c>
      <c r="D1237" s="116">
        <v>0</v>
      </c>
    </row>
    <row r="1238" spans="2:4">
      <c r="B1238" s="67" t="s">
        <v>1385</v>
      </c>
      <c r="C1238" s="116">
        <v>0</v>
      </c>
      <c r="D1238" s="116">
        <v>2787139</v>
      </c>
    </row>
    <row r="1239" spans="2:4">
      <c r="B1239" s="68" t="s">
        <v>1386</v>
      </c>
      <c r="C1239" s="116">
        <v>0</v>
      </c>
      <c r="D1239" s="116">
        <v>2787139</v>
      </c>
    </row>
    <row r="1240" spans="2:4">
      <c r="B1240" s="67" t="s">
        <v>612</v>
      </c>
      <c r="C1240" s="116">
        <v>16532462</v>
      </c>
      <c r="D1240" s="116">
        <v>0</v>
      </c>
    </row>
    <row r="1241" spans="2:4">
      <c r="B1241" s="68" t="s">
        <v>1115</v>
      </c>
      <c r="C1241" s="116">
        <v>16532462</v>
      </c>
      <c r="D1241" s="116">
        <v>0</v>
      </c>
    </row>
    <row r="1242" spans="2:4">
      <c r="B1242" s="67" t="s">
        <v>613</v>
      </c>
      <c r="C1242" s="116">
        <v>7451498</v>
      </c>
      <c r="D1242" s="116">
        <v>0</v>
      </c>
    </row>
    <row r="1243" spans="2:4">
      <c r="B1243" s="68" t="s">
        <v>1116</v>
      </c>
      <c r="C1243" s="116">
        <v>7451498</v>
      </c>
      <c r="D1243" s="116">
        <v>0</v>
      </c>
    </row>
    <row r="1244" spans="2:4">
      <c r="B1244" s="67" t="s">
        <v>614</v>
      </c>
      <c r="C1244" s="116">
        <v>5114956</v>
      </c>
      <c r="D1244" s="116">
        <v>4210204.0599999996</v>
      </c>
    </row>
    <row r="1245" spans="2:4">
      <c r="B1245" s="68" t="s">
        <v>1117</v>
      </c>
      <c r="C1245" s="116">
        <v>5114956</v>
      </c>
      <c r="D1245" s="116">
        <v>4210204.0599999996</v>
      </c>
    </row>
    <row r="1246" spans="2:4">
      <c r="B1246" s="67" t="s">
        <v>615</v>
      </c>
      <c r="C1246" s="116">
        <v>221056679</v>
      </c>
      <c r="D1246" s="116">
        <v>187301331.29999998</v>
      </c>
    </row>
    <row r="1247" spans="2:4">
      <c r="B1247" s="68" t="s">
        <v>1118</v>
      </c>
      <c r="C1247" s="116">
        <v>221056679</v>
      </c>
      <c r="D1247" s="116">
        <v>187301331.29999998</v>
      </c>
    </row>
    <row r="1248" spans="2:4">
      <c r="B1248" s="67" t="s">
        <v>616</v>
      </c>
      <c r="C1248" s="116">
        <v>24666707</v>
      </c>
      <c r="D1248" s="116">
        <v>31326580.949999999</v>
      </c>
    </row>
    <row r="1249" spans="2:4">
      <c r="B1249" s="68" t="s">
        <v>1119</v>
      </c>
      <c r="C1249" s="116">
        <v>24666707</v>
      </c>
      <c r="D1249" s="116">
        <v>31326580.949999999</v>
      </c>
    </row>
    <row r="1250" spans="2:4">
      <c r="B1250" s="67" t="s">
        <v>617</v>
      </c>
      <c r="C1250" s="116">
        <v>65053424</v>
      </c>
      <c r="D1250" s="116">
        <v>40692375.870000005</v>
      </c>
    </row>
    <row r="1251" spans="2:4">
      <c r="B1251" s="68" t="s">
        <v>1120</v>
      </c>
      <c r="C1251" s="116">
        <v>65053424</v>
      </c>
      <c r="D1251" s="116">
        <v>40692375.870000005</v>
      </c>
    </row>
    <row r="1252" spans="2:4">
      <c r="B1252" s="67" t="s">
        <v>618</v>
      </c>
      <c r="C1252" s="116">
        <v>18742915</v>
      </c>
      <c r="D1252" s="116">
        <v>6535346.3300000001</v>
      </c>
    </row>
    <row r="1253" spans="2:4">
      <c r="B1253" s="68" t="s">
        <v>1121</v>
      </c>
      <c r="C1253" s="116">
        <v>18742915</v>
      </c>
      <c r="D1253" s="116">
        <v>6535346.3300000001</v>
      </c>
    </row>
    <row r="1254" spans="2:4">
      <c r="B1254" s="67" t="s">
        <v>619</v>
      </c>
      <c r="C1254" s="116">
        <v>9935330</v>
      </c>
      <c r="D1254" s="116">
        <v>0</v>
      </c>
    </row>
    <row r="1255" spans="2:4">
      <c r="B1255" s="68" t="s">
        <v>1122</v>
      </c>
      <c r="C1255" s="116">
        <v>9935330</v>
      </c>
      <c r="D1255" s="116">
        <v>0</v>
      </c>
    </row>
    <row r="1256" spans="2:4">
      <c r="B1256" s="67" t="s">
        <v>1310</v>
      </c>
      <c r="C1256" s="116">
        <v>0</v>
      </c>
      <c r="D1256" s="116">
        <v>0</v>
      </c>
    </row>
    <row r="1257" spans="2:4">
      <c r="B1257" s="68" t="s">
        <v>1311</v>
      </c>
      <c r="C1257" s="116">
        <v>0</v>
      </c>
      <c r="D1257" s="116">
        <v>0</v>
      </c>
    </row>
    <row r="1258" spans="2:4">
      <c r="B1258" s="67" t="s">
        <v>620</v>
      </c>
      <c r="C1258" s="116">
        <v>218461490</v>
      </c>
      <c r="D1258" s="116">
        <v>0</v>
      </c>
    </row>
    <row r="1259" spans="2:4">
      <c r="B1259" s="68" t="s">
        <v>1123</v>
      </c>
      <c r="C1259" s="116">
        <v>218461490</v>
      </c>
      <c r="D1259" s="116">
        <v>0</v>
      </c>
    </row>
    <row r="1260" spans="2:4">
      <c r="B1260" s="66" t="s">
        <v>289</v>
      </c>
      <c r="C1260" s="117">
        <v>0</v>
      </c>
      <c r="D1260" s="117">
        <v>32049782.02</v>
      </c>
    </row>
    <row r="1261" spans="2:4">
      <c r="B1261" s="67" t="s">
        <v>1747</v>
      </c>
      <c r="C1261" s="116">
        <v>0</v>
      </c>
      <c r="D1261" s="116">
        <v>32049782.02</v>
      </c>
    </row>
    <row r="1262" spans="2:4">
      <c r="B1262" s="68" t="s">
        <v>1748</v>
      </c>
      <c r="C1262" s="116">
        <v>0</v>
      </c>
      <c r="D1262" s="116">
        <v>32049782.02</v>
      </c>
    </row>
    <row r="1263" spans="2:4">
      <c r="B1263" s="66" t="s">
        <v>305</v>
      </c>
      <c r="C1263" s="117">
        <v>0</v>
      </c>
      <c r="D1263" s="117">
        <v>0</v>
      </c>
    </row>
    <row r="1264" spans="2:4">
      <c r="B1264" s="67" t="s">
        <v>1474</v>
      </c>
      <c r="C1264" s="116">
        <v>0</v>
      </c>
      <c r="D1264" s="116">
        <v>0</v>
      </c>
    </row>
    <row r="1265" spans="2:4">
      <c r="B1265" s="68" t="s">
        <v>1475</v>
      </c>
      <c r="C1265" s="116">
        <v>0</v>
      </c>
      <c r="D1265" s="116">
        <v>0</v>
      </c>
    </row>
    <row r="1266" spans="2:4">
      <c r="B1266" s="64" t="s">
        <v>621</v>
      </c>
      <c r="C1266" s="116">
        <v>285918584</v>
      </c>
      <c r="D1266" s="116">
        <v>59763786.329999998</v>
      </c>
    </row>
    <row r="1267" spans="2:4">
      <c r="B1267" s="66" t="s">
        <v>287</v>
      </c>
      <c r="C1267" s="117">
        <v>285918584</v>
      </c>
      <c r="D1267" s="117">
        <v>19763786.329999998</v>
      </c>
    </row>
    <row r="1268" spans="2:4">
      <c r="B1268" s="67" t="s">
        <v>622</v>
      </c>
      <c r="C1268" s="116">
        <v>2466670</v>
      </c>
      <c r="D1268" s="116">
        <v>0</v>
      </c>
    </row>
    <row r="1269" spans="2:4">
      <c r="B1269" s="68" t="s">
        <v>1124</v>
      </c>
      <c r="C1269" s="116">
        <v>2466670</v>
      </c>
      <c r="D1269" s="116">
        <v>0</v>
      </c>
    </row>
    <row r="1270" spans="2:4">
      <c r="B1270" s="67" t="s">
        <v>623</v>
      </c>
      <c r="C1270" s="116">
        <v>249525421</v>
      </c>
      <c r="D1270" s="116">
        <v>0</v>
      </c>
    </row>
    <row r="1271" spans="2:4">
      <c r="B1271" s="68" t="s">
        <v>1125</v>
      </c>
      <c r="C1271" s="116">
        <v>249525421</v>
      </c>
      <c r="D1271" s="116">
        <v>0</v>
      </c>
    </row>
    <row r="1272" spans="2:4">
      <c r="B1272" s="67" t="s">
        <v>624</v>
      </c>
      <c r="C1272" s="116">
        <v>1499668</v>
      </c>
      <c r="D1272" s="116">
        <v>0</v>
      </c>
    </row>
    <row r="1273" spans="2:4">
      <c r="B1273" s="68" t="s">
        <v>1126</v>
      </c>
      <c r="C1273" s="116">
        <v>1499668</v>
      </c>
      <c r="D1273" s="116">
        <v>0</v>
      </c>
    </row>
    <row r="1274" spans="2:4">
      <c r="B1274" s="67" t="s">
        <v>625</v>
      </c>
      <c r="C1274" s="116">
        <v>4933341</v>
      </c>
      <c r="D1274" s="116">
        <v>0</v>
      </c>
    </row>
    <row r="1275" spans="2:4">
      <c r="B1275" s="68" t="s">
        <v>1127</v>
      </c>
      <c r="C1275" s="116">
        <v>4933341</v>
      </c>
      <c r="D1275" s="116">
        <v>0</v>
      </c>
    </row>
    <row r="1276" spans="2:4">
      <c r="B1276" s="67" t="s">
        <v>626</v>
      </c>
      <c r="C1276" s="116">
        <v>3123819</v>
      </c>
      <c r="D1276" s="116">
        <v>0</v>
      </c>
    </row>
    <row r="1277" spans="2:4">
      <c r="B1277" s="68" t="s">
        <v>1128</v>
      </c>
      <c r="C1277" s="116">
        <v>3123819</v>
      </c>
      <c r="D1277" s="116">
        <v>0</v>
      </c>
    </row>
    <row r="1278" spans="2:4">
      <c r="B1278" s="67" t="s">
        <v>627</v>
      </c>
      <c r="C1278" s="116">
        <v>4499005</v>
      </c>
      <c r="D1278" s="116">
        <v>0</v>
      </c>
    </row>
    <row r="1279" spans="2:4">
      <c r="B1279" s="68" t="s">
        <v>1129</v>
      </c>
      <c r="C1279" s="116">
        <v>4499005</v>
      </c>
      <c r="D1279" s="116">
        <v>0</v>
      </c>
    </row>
    <row r="1280" spans="2:4">
      <c r="B1280" s="67" t="s">
        <v>628</v>
      </c>
      <c r="C1280" s="116">
        <v>6209581</v>
      </c>
      <c r="D1280" s="116">
        <v>0</v>
      </c>
    </row>
    <row r="1281" spans="2:4">
      <c r="B1281" s="68" t="s">
        <v>1130</v>
      </c>
      <c r="C1281" s="116">
        <v>6209581</v>
      </c>
      <c r="D1281" s="116">
        <v>0</v>
      </c>
    </row>
    <row r="1282" spans="2:4">
      <c r="B1282" s="67" t="s">
        <v>629</v>
      </c>
      <c r="C1282" s="116">
        <v>13661079</v>
      </c>
      <c r="D1282" s="116">
        <v>19763786.329999998</v>
      </c>
    </row>
    <row r="1283" spans="2:4">
      <c r="B1283" s="68" t="s">
        <v>1131</v>
      </c>
      <c r="C1283" s="116">
        <v>13661079</v>
      </c>
      <c r="D1283" s="116">
        <v>19763786.329999998</v>
      </c>
    </row>
    <row r="1284" spans="2:4">
      <c r="B1284" s="66" t="s">
        <v>289</v>
      </c>
      <c r="C1284" s="117">
        <v>0</v>
      </c>
      <c r="D1284" s="117">
        <v>40000000</v>
      </c>
    </row>
    <row r="1285" spans="2:4">
      <c r="B1285" s="67" t="s">
        <v>1476</v>
      </c>
      <c r="C1285" s="116">
        <v>0</v>
      </c>
      <c r="D1285" s="116">
        <v>40000000</v>
      </c>
    </row>
    <row r="1286" spans="2:4">
      <c r="B1286" s="68" t="s">
        <v>1477</v>
      </c>
      <c r="C1286" s="116">
        <v>0</v>
      </c>
      <c r="D1286" s="116">
        <v>40000000</v>
      </c>
    </row>
    <row r="1287" spans="2:4">
      <c r="B1287" s="64" t="s">
        <v>300</v>
      </c>
      <c r="C1287" s="116">
        <v>3261928443</v>
      </c>
      <c r="D1287" s="116">
        <v>1934434265.1600003</v>
      </c>
    </row>
    <row r="1288" spans="2:4">
      <c r="B1288" s="66" t="s">
        <v>287</v>
      </c>
      <c r="C1288" s="117">
        <v>1998949282</v>
      </c>
      <c r="D1288" s="117">
        <v>1314921925.0300002</v>
      </c>
    </row>
    <row r="1289" spans="2:4">
      <c r="B1289" s="67" t="s">
        <v>1387</v>
      </c>
      <c r="C1289" s="116">
        <v>0</v>
      </c>
      <c r="D1289" s="116">
        <v>2963025.39</v>
      </c>
    </row>
    <row r="1290" spans="2:4">
      <c r="B1290" s="68" t="s">
        <v>1388</v>
      </c>
      <c r="C1290" s="116">
        <v>0</v>
      </c>
      <c r="D1290" s="116">
        <v>2963025.39</v>
      </c>
    </row>
    <row r="1291" spans="2:4">
      <c r="B1291" s="67" t="s">
        <v>630</v>
      </c>
      <c r="C1291" s="116">
        <v>5907465</v>
      </c>
      <c r="D1291" s="116">
        <v>5907465</v>
      </c>
    </row>
    <row r="1292" spans="2:4">
      <c r="B1292" s="68" t="s">
        <v>1132</v>
      </c>
      <c r="C1292" s="116">
        <v>5907465</v>
      </c>
      <c r="D1292" s="116">
        <v>5907465</v>
      </c>
    </row>
    <row r="1293" spans="2:4">
      <c r="B1293" s="67" t="s">
        <v>631</v>
      </c>
      <c r="C1293" s="116">
        <v>249497570</v>
      </c>
      <c r="D1293" s="116">
        <v>189967455</v>
      </c>
    </row>
    <row r="1294" spans="2:4">
      <c r="B1294" s="68" t="s">
        <v>1133</v>
      </c>
      <c r="C1294" s="116">
        <v>249497570</v>
      </c>
      <c r="D1294" s="116">
        <v>189967455</v>
      </c>
    </row>
    <row r="1295" spans="2:4">
      <c r="B1295" s="67" t="s">
        <v>632</v>
      </c>
      <c r="C1295" s="116">
        <v>176202365</v>
      </c>
      <c r="D1295" s="116">
        <v>0</v>
      </c>
    </row>
    <row r="1296" spans="2:4">
      <c r="B1296" s="68" t="s">
        <v>1134</v>
      </c>
      <c r="C1296" s="116">
        <v>176202365</v>
      </c>
      <c r="D1296" s="116">
        <v>0</v>
      </c>
    </row>
    <row r="1297" spans="2:4">
      <c r="B1297" s="67" t="s">
        <v>633</v>
      </c>
      <c r="C1297" s="116">
        <v>9696303</v>
      </c>
      <c r="D1297" s="116">
        <v>2181724.44</v>
      </c>
    </row>
    <row r="1298" spans="2:4">
      <c r="B1298" s="68" t="s">
        <v>1135</v>
      </c>
      <c r="C1298" s="116">
        <v>9696303</v>
      </c>
      <c r="D1298" s="116">
        <v>2181724.44</v>
      </c>
    </row>
    <row r="1299" spans="2:4">
      <c r="B1299" s="67" t="s">
        <v>634</v>
      </c>
      <c r="C1299" s="116">
        <v>95946749</v>
      </c>
      <c r="D1299" s="116">
        <v>25036479</v>
      </c>
    </row>
    <row r="1300" spans="2:4">
      <c r="B1300" s="68" t="s">
        <v>1136</v>
      </c>
      <c r="C1300" s="116">
        <v>95946749</v>
      </c>
      <c r="D1300" s="116">
        <v>25036479</v>
      </c>
    </row>
    <row r="1301" spans="2:4">
      <c r="B1301" s="67" t="s">
        <v>635</v>
      </c>
      <c r="C1301" s="116">
        <v>14574704</v>
      </c>
      <c r="D1301" s="116">
        <v>8029547.0499999998</v>
      </c>
    </row>
    <row r="1302" spans="2:4">
      <c r="B1302" s="68" t="s">
        <v>1137</v>
      </c>
      <c r="C1302" s="116">
        <v>1324871</v>
      </c>
      <c r="D1302" s="116">
        <v>2404631.92</v>
      </c>
    </row>
    <row r="1303" spans="2:4">
      <c r="B1303" s="68" t="s">
        <v>1138</v>
      </c>
      <c r="C1303" s="116">
        <v>13249833</v>
      </c>
      <c r="D1303" s="116">
        <v>5624915.1299999999</v>
      </c>
    </row>
    <row r="1304" spans="2:4">
      <c r="B1304" s="67" t="s">
        <v>636</v>
      </c>
      <c r="C1304" s="116">
        <v>12527499</v>
      </c>
      <c r="D1304" s="116">
        <v>3758249.88</v>
      </c>
    </row>
    <row r="1305" spans="2:4">
      <c r="B1305" s="68" t="s">
        <v>1139</v>
      </c>
      <c r="C1305" s="116">
        <v>12527499</v>
      </c>
      <c r="D1305" s="116">
        <v>3758249.88</v>
      </c>
    </row>
    <row r="1306" spans="2:4">
      <c r="B1306" s="67" t="s">
        <v>637</v>
      </c>
      <c r="C1306" s="116">
        <v>11306212</v>
      </c>
      <c r="D1306" s="116">
        <v>3391963.67</v>
      </c>
    </row>
    <row r="1307" spans="2:4">
      <c r="B1307" s="68" t="s">
        <v>1140</v>
      </c>
      <c r="C1307" s="116">
        <v>11306212</v>
      </c>
      <c r="D1307" s="116">
        <v>3391963.67</v>
      </c>
    </row>
    <row r="1308" spans="2:4">
      <c r="B1308" s="67" t="s">
        <v>638</v>
      </c>
      <c r="C1308" s="116">
        <v>28108806</v>
      </c>
      <c r="D1308" s="116">
        <v>7160526.1100000003</v>
      </c>
    </row>
    <row r="1309" spans="2:4">
      <c r="B1309" s="68" t="s">
        <v>1141</v>
      </c>
      <c r="C1309" s="116">
        <v>28108806</v>
      </c>
      <c r="D1309" s="116">
        <v>7160526.1100000003</v>
      </c>
    </row>
    <row r="1310" spans="2:4">
      <c r="B1310" s="67" t="s">
        <v>639</v>
      </c>
      <c r="C1310" s="116">
        <v>4662304</v>
      </c>
      <c r="D1310" s="116">
        <v>3658570.51</v>
      </c>
    </row>
    <row r="1311" spans="2:4">
      <c r="B1311" s="68" t="s">
        <v>1142</v>
      </c>
      <c r="C1311" s="116">
        <v>4662304</v>
      </c>
      <c r="D1311" s="116">
        <v>3658570.51</v>
      </c>
    </row>
    <row r="1312" spans="2:4">
      <c r="B1312" s="67" t="s">
        <v>640</v>
      </c>
      <c r="C1312" s="116">
        <v>7578759</v>
      </c>
      <c r="D1312" s="116">
        <v>7213064.6200000001</v>
      </c>
    </row>
    <row r="1313" spans="2:4">
      <c r="B1313" s="68" t="s">
        <v>1143</v>
      </c>
      <c r="C1313" s="116">
        <v>7578759</v>
      </c>
      <c r="D1313" s="116">
        <v>7213064.6200000001</v>
      </c>
    </row>
    <row r="1314" spans="2:4">
      <c r="B1314" s="67" t="s">
        <v>641</v>
      </c>
      <c r="C1314" s="116">
        <v>293410363</v>
      </c>
      <c r="D1314" s="116">
        <v>162251276.84</v>
      </c>
    </row>
    <row r="1315" spans="2:4">
      <c r="B1315" s="68" t="s">
        <v>1144</v>
      </c>
      <c r="C1315" s="116">
        <v>293410363</v>
      </c>
      <c r="D1315" s="116">
        <v>162251276.84</v>
      </c>
    </row>
    <row r="1316" spans="2:4">
      <c r="B1316" s="67" t="s">
        <v>642</v>
      </c>
      <c r="C1316" s="116">
        <v>12613299</v>
      </c>
      <c r="D1316" s="116">
        <v>0</v>
      </c>
    </row>
    <row r="1317" spans="2:4">
      <c r="B1317" s="68" t="s">
        <v>1145</v>
      </c>
      <c r="C1317" s="116">
        <v>12613299</v>
      </c>
      <c r="D1317" s="116">
        <v>0</v>
      </c>
    </row>
    <row r="1318" spans="2:4">
      <c r="B1318" s="67" t="s">
        <v>643</v>
      </c>
      <c r="C1318" s="116">
        <v>73762735</v>
      </c>
      <c r="D1318" s="116">
        <v>49060397.210000001</v>
      </c>
    </row>
    <row r="1319" spans="2:4">
      <c r="B1319" s="68" t="s">
        <v>1146</v>
      </c>
      <c r="C1319" s="116">
        <v>73762735</v>
      </c>
      <c r="D1319" s="116">
        <v>49060397.210000001</v>
      </c>
    </row>
    <row r="1320" spans="2:4">
      <c r="B1320" s="67" t="s">
        <v>644</v>
      </c>
      <c r="C1320" s="116">
        <v>83205212</v>
      </c>
      <c r="D1320" s="116">
        <v>55765611.549999997</v>
      </c>
    </row>
    <row r="1321" spans="2:4">
      <c r="B1321" s="68" t="s">
        <v>1147</v>
      </c>
      <c r="C1321" s="116">
        <v>83205212</v>
      </c>
      <c r="D1321" s="116">
        <v>55765611.549999997</v>
      </c>
    </row>
    <row r="1322" spans="2:4">
      <c r="B1322" s="67" t="s">
        <v>645</v>
      </c>
      <c r="C1322" s="116">
        <v>21112577</v>
      </c>
      <c r="D1322" s="116">
        <v>3959502.27</v>
      </c>
    </row>
    <row r="1323" spans="2:4">
      <c r="B1323" s="68" t="s">
        <v>1148</v>
      </c>
      <c r="C1323" s="116">
        <v>21112577</v>
      </c>
      <c r="D1323" s="116">
        <v>3959502.27</v>
      </c>
    </row>
    <row r="1324" spans="2:4">
      <c r="B1324" s="67" t="s">
        <v>646</v>
      </c>
      <c r="C1324" s="116">
        <v>138004529</v>
      </c>
      <c r="D1324" s="116">
        <v>117007763.34</v>
      </c>
    </row>
    <row r="1325" spans="2:4">
      <c r="B1325" s="68" t="s">
        <v>1149</v>
      </c>
      <c r="C1325" s="116">
        <v>138004529</v>
      </c>
      <c r="D1325" s="116">
        <v>117007763.34</v>
      </c>
    </row>
    <row r="1326" spans="2:4">
      <c r="B1326" s="67" t="s">
        <v>647</v>
      </c>
      <c r="C1326" s="116">
        <v>600000000</v>
      </c>
      <c r="D1326" s="116">
        <v>500000000</v>
      </c>
    </row>
    <row r="1327" spans="2:4">
      <c r="B1327" s="68" t="s">
        <v>1150</v>
      </c>
      <c r="C1327" s="116">
        <v>600000000</v>
      </c>
      <c r="D1327" s="116">
        <v>500000000</v>
      </c>
    </row>
    <row r="1328" spans="2:4">
      <c r="B1328" s="67" t="s">
        <v>648</v>
      </c>
      <c r="C1328" s="116">
        <v>9371457</v>
      </c>
      <c r="D1328" s="116">
        <v>0</v>
      </c>
    </row>
    <row r="1329" spans="2:4">
      <c r="B1329" s="68" t="s">
        <v>1151</v>
      </c>
      <c r="C1329" s="116">
        <v>9371457</v>
      </c>
      <c r="D1329" s="116">
        <v>0</v>
      </c>
    </row>
    <row r="1330" spans="2:4">
      <c r="B1330" s="67" t="s">
        <v>649</v>
      </c>
      <c r="C1330" s="116">
        <v>46866744</v>
      </c>
      <c r="D1330" s="116">
        <v>29491956.990000002</v>
      </c>
    </row>
    <row r="1331" spans="2:4">
      <c r="B1331" s="68" t="s">
        <v>1152</v>
      </c>
      <c r="C1331" s="116">
        <v>46866744</v>
      </c>
      <c r="D1331" s="116">
        <v>29491956.990000002</v>
      </c>
    </row>
    <row r="1332" spans="2:4">
      <c r="B1332" s="67" t="s">
        <v>650</v>
      </c>
      <c r="C1332" s="116">
        <v>62476384</v>
      </c>
      <c r="D1332" s="116">
        <v>117566459.14</v>
      </c>
    </row>
    <row r="1333" spans="2:4">
      <c r="B1333" s="68" t="s">
        <v>1153</v>
      </c>
      <c r="C1333" s="116">
        <v>62476384</v>
      </c>
      <c r="D1333" s="116">
        <v>117566459.14</v>
      </c>
    </row>
    <row r="1334" spans="2:4">
      <c r="B1334" s="67" t="s">
        <v>651</v>
      </c>
      <c r="C1334" s="116">
        <v>23982417</v>
      </c>
      <c r="D1334" s="116">
        <v>12774210.32</v>
      </c>
    </row>
    <row r="1335" spans="2:4">
      <c r="B1335" s="68" t="s">
        <v>1154</v>
      </c>
      <c r="C1335" s="116">
        <v>23982417</v>
      </c>
      <c r="D1335" s="116">
        <v>12774210.32</v>
      </c>
    </row>
    <row r="1336" spans="2:4">
      <c r="B1336" s="67" t="s">
        <v>652</v>
      </c>
      <c r="C1336" s="116">
        <v>6209581</v>
      </c>
      <c r="D1336" s="116">
        <v>4568340.3899999997</v>
      </c>
    </row>
    <row r="1337" spans="2:4">
      <c r="B1337" s="68" t="s">
        <v>1155</v>
      </c>
      <c r="C1337" s="116">
        <v>6209581</v>
      </c>
      <c r="D1337" s="116">
        <v>4568340.3899999997</v>
      </c>
    </row>
    <row r="1338" spans="2:4">
      <c r="B1338" s="67" t="s">
        <v>653</v>
      </c>
      <c r="C1338" s="116">
        <v>4784138</v>
      </c>
      <c r="D1338" s="116">
        <v>0</v>
      </c>
    </row>
    <row r="1339" spans="2:4">
      <c r="B1339" s="68" t="s">
        <v>1156</v>
      </c>
      <c r="C1339" s="116">
        <v>4784138</v>
      </c>
      <c r="D1339" s="116">
        <v>0</v>
      </c>
    </row>
    <row r="1340" spans="2:4">
      <c r="B1340" s="67" t="s">
        <v>654</v>
      </c>
      <c r="C1340" s="116">
        <v>7141110</v>
      </c>
      <c r="D1340" s="116">
        <v>3208336.31</v>
      </c>
    </row>
    <row r="1341" spans="2:4">
      <c r="B1341" s="68" t="s">
        <v>1157</v>
      </c>
      <c r="C1341" s="116">
        <v>7141110</v>
      </c>
      <c r="D1341" s="116">
        <v>3208336.31</v>
      </c>
    </row>
    <row r="1342" spans="2:4">
      <c r="B1342" s="66" t="s">
        <v>289</v>
      </c>
      <c r="C1342" s="117">
        <v>0</v>
      </c>
      <c r="D1342" s="117">
        <v>59999999.130000003</v>
      </c>
    </row>
    <row r="1343" spans="2:4">
      <c r="B1343" s="67" t="s">
        <v>653</v>
      </c>
      <c r="C1343" s="116">
        <v>0</v>
      </c>
      <c r="D1343" s="116">
        <v>59999999.130000003</v>
      </c>
    </row>
    <row r="1344" spans="2:4">
      <c r="B1344" s="68" t="s">
        <v>1478</v>
      </c>
      <c r="C1344" s="116">
        <v>0</v>
      </c>
      <c r="D1344" s="116">
        <v>59999999.130000003</v>
      </c>
    </row>
    <row r="1345" spans="2:4">
      <c r="B1345" s="66" t="s">
        <v>305</v>
      </c>
      <c r="C1345" s="117">
        <v>1149079161</v>
      </c>
      <c r="D1345" s="117">
        <v>559512341</v>
      </c>
    </row>
    <row r="1346" spans="2:4">
      <c r="B1346" s="67" t="s">
        <v>630</v>
      </c>
      <c r="C1346" s="116">
        <v>391210276</v>
      </c>
      <c r="D1346" s="116">
        <v>559512341</v>
      </c>
    </row>
    <row r="1347" spans="2:4">
      <c r="B1347" s="68" t="s">
        <v>1132</v>
      </c>
      <c r="C1347" s="116">
        <v>391210276</v>
      </c>
      <c r="D1347" s="116">
        <v>559512341</v>
      </c>
    </row>
    <row r="1348" spans="2:4">
      <c r="B1348" s="67" t="s">
        <v>649</v>
      </c>
      <c r="C1348" s="116">
        <v>300000000</v>
      </c>
      <c r="D1348" s="116">
        <v>0</v>
      </c>
    </row>
    <row r="1349" spans="2:4">
      <c r="B1349" s="68" t="s">
        <v>1158</v>
      </c>
      <c r="C1349" s="116">
        <v>300000000</v>
      </c>
      <c r="D1349" s="116">
        <v>0</v>
      </c>
    </row>
    <row r="1350" spans="2:4">
      <c r="B1350" s="67" t="s">
        <v>653</v>
      </c>
      <c r="C1350" s="116">
        <v>175124488</v>
      </c>
      <c r="D1350" s="116">
        <v>0</v>
      </c>
    </row>
    <row r="1351" spans="2:4">
      <c r="B1351" s="68" t="s">
        <v>1156</v>
      </c>
      <c r="C1351" s="116">
        <v>175124488</v>
      </c>
      <c r="D1351" s="116">
        <v>0</v>
      </c>
    </row>
    <row r="1352" spans="2:4">
      <c r="B1352" s="67" t="s">
        <v>655</v>
      </c>
      <c r="C1352" s="116">
        <v>282744397</v>
      </c>
      <c r="D1352" s="116">
        <v>0</v>
      </c>
    </row>
    <row r="1353" spans="2:4">
      <c r="B1353" s="68" t="s">
        <v>1159</v>
      </c>
      <c r="C1353" s="116">
        <v>282744397</v>
      </c>
      <c r="D1353" s="116">
        <v>0</v>
      </c>
    </row>
    <row r="1354" spans="2:4">
      <c r="B1354" s="66" t="s">
        <v>290</v>
      </c>
      <c r="C1354" s="117">
        <v>113900000</v>
      </c>
      <c r="D1354" s="117">
        <v>0</v>
      </c>
    </row>
    <row r="1355" spans="2:4">
      <c r="B1355" s="67" t="s">
        <v>288</v>
      </c>
      <c r="C1355" s="116">
        <v>113900000</v>
      </c>
      <c r="D1355" s="116">
        <v>0</v>
      </c>
    </row>
    <row r="1356" spans="2:4">
      <c r="B1356" s="68" t="s">
        <v>1160</v>
      </c>
      <c r="C1356" s="116">
        <v>113900000</v>
      </c>
      <c r="D1356" s="116">
        <v>0</v>
      </c>
    </row>
    <row r="1357" spans="2:4">
      <c r="B1357" s="64" t="s">
        <v>656</v>
      </c>
      <c r="C1357" s="116">
        <v>196818803</v>
      </c>
      <c r="D1357" s="116">
        <v>355782225.69999999</v>
      </c>
    </row>
    <row r="1358" spans="2:4">
      <c r="B1358" s="66" t="s">
        <v>287</v>
      </c>
      <c r="C1358" s="117">
        <v>196818803</v>
      </c>
      <c r="D1358" s="117">
        <v>24888460.490000002</v>
      </c>
    </row>
    <row r="1359" spans="2:4">
      <c r="B1359" s="67" t="s">
        <v>657</v>
      </c>
      <c r="C1359" s="116">
        <v>2115619</v>
      </c>
      <c r="D1359" s="116">
        <v>0</v>
      </c>
    </row>
    <row r="1360" spans="2:4">
      <c r="B1360" s="68" t="s">
        <v>1161</v>
      </c>
      <c r="C1360" s="116">
        <v>2115619</v>
      </c>
      <c r="D1360" s="116">
        <v>0</v>
      </c>
    </row>
    <row r="1361" spans="2:4">
      <c r="B1361" s="67" t="s">
        <v>658</v>
      </c>
      <c r="C1361" s="116">
        <v>173769725</v>
      </c>
      <c r="D1361" s="116">
        <v>0</v>
      </c>
    </row>
    <row r="1362" spans="2:4">
      <c r="B1362" s="68" t="s">
        <v>1162</v>
      </c>
      <c r="C1362" s="116">
        <v>173769725</v>
      </c>
      <c r="D1362" s="116">
        <v>0</v>
      </c>
    </row>
    <row r="1363" spans="2:4">
      <c r="B1363" s="67" t="s">
        <v>659</v>
      </c>
      <c r="C1363" s="116">
        <v>2999337</v>
      </c>
      <c r="D1363" s="116">
        <v>6293681.8700000001</v>
      </c>
    </row>
    <row r="1364" spans="2:4">
      <c r="B1364" s="68" t="s">
        <v>1163</v>
      </c>
      <c r="C1364" s="116">
        <v>2999337</v>
      </c>
      <c r="D1364" s="116">
        <v>6293681.8700000001</v>
      </c>
    </row>
    <row r="1365" spans="2:4">
      <c r="B1365" s="67" t="s">
        <v>660</v>
      </c>
      <c r="C1365" s="116">
        <v>9866683</v>
      </c>
      <c r="D1365" s="116">
        <v>0</v>
      </c>
    </row>
    <row r="1366" spans="2:4">
      <c r="B1366" s="68" t="s">
        <v>1164</v>
      </c>
      <c r="C1366" s="116">
        <v>9866683</v>
      </c>
      <c r="D1366" s="116">
        <v>0</v>
      </c>
    </row>
    <row r="1367" spans="2:4">
      <c r="B1367" s="67" t="s">
        <v>661</v>
      </c>
      <c r="C1367" s="116">
        <v>3123819</v>
      </c>
      <c r="D1367" s="116">
        <v>0</v>
      </c>
    </row>
    <row r="1368" spans="2:4">
      <c r="B1368" s="68" t="s">
        <v>1165</v>
      </c>
      <c r="C1368" s="116">
        <v>3123819</v>
      </c>
      <c r="D1368" s="116">
        <v>0</v>
      </c>
    </row>
    <row r="1369" spans="2:4">
      <c r="B1369" s="67" t="s">
        <v>1479</v>
      </c>
      <c r="C1369" s="116">
        <v>0</v>
      </c>
      <c r="D1369" s="116">
        <v>15000000</v>
      </c>
    </row>
    <row r="1370" spans="2:4">
      <c r="B1370" s="68" t="s">
        <v>1480</v>
      </c>
      <c r="C1370" s="116">
        <v>0</v>
      </c>
      <c r="D1370" s="116">
        <v>15000000</v>
      </c>
    </row>
    <row r="1371" spans="2:4">
      <c r="B1371" s="67" t="s">
        <v>662</v>
      </c>
      <c r="C1371" s="116">
        <v>4943620</v>
      </c>
      <c r="D1371" s="116">
        <v>3594778.62</v>
      </c>
    </row>
    <row r="1372" spans="2:4">
      <c r="B1372" s="68" t="s">
        <v>1166</v>
      </c>
      <c r="C1372" s="116">
        <v>4943620</v>
      </c>
      <c r="D1372" s="116">
        <v>3594778.62</v>
      </c>
    </row>
    <row r="1373" spans="2:4">
      <c r="B1373" s="66" t="s">
        <v>305</v>
      </c>
      <c r="C1373" s="117">
        <v>0</v>
      </c>
      <c r="D1373" s="117">
        <v>330893765.20999998</v>
      </c>
    </row>
    <row r="1374" spans="2:4">
      <c r="B1374" s="67" t="s">
        <v>1389</v>
      </c>
      <c r="C1374" s="116">
        <v>0</v>
      </c>
      <c r="D1374" s="116">
        <v>330893765.20999998</v>
      </c>
    </row>
    <row r="1375" spans="2:4">
      <c r="B1375" s="68" t="s">
        <v>1390</v>
      </c>
      <c r="C1375" s="116">
        <v>0</v>
      </c>
      <c r="D1375" s="116">
        <v>330893765.20999998</v>
      </c>
    </row>
    <row r="1376" spans="2:4">
      <c r="B1376" s="64" t="s">
        <v>301</v>
      </c>
      <c r="C1376" s="116">
        <v>642352396</v>
      </c>
      <c r="D1376" s="116">
        <v>215112252.65000001</v>
      </c>
    </row>
    <row r="1377" spans="2:4">
      <c r="B1377" s="66" t="s">
        <v>287</v>
      </c>
      <c r="C1377" s="117">
        <v>642352396</v>
      </c>
      <c r="D1377" s="117">
        <v>215112252.65000001</v>
      </c>
    </row>
    <row r="1378" spans="2:4">
      <c r="B1378" s="67" t="s">
        <v>663</v>
      </c>
      <c r="C1378" s="116">
        <v>2466670</v>
      </c>
      <c r="D1378" s="116">
        <v>0</v>
      </c>
    </row>
    <row r="1379" spans="2:4">
      <c r="B1379" s="68" t="s">
        <v>1167</v>
      </c>
      <c r="C1379" s="116">
        <v>2466670</v>
      </c>
      <c r="D1379" s="116">
        <v>0</v>
      </c>
    </row>
    <row r="1380" spans="2:4">
      <c r="B1380" s="67" t="s">
        <v>664</v>
      </c>
      <c r="C1380" s="116">
        <v>2115619</v>
      </c>
      <c r="D1380" s="116">
        <v>0</v>
      </c>
    </row>
    <row r="1381" spans="2:4">
      <c r="B1381" s="68" t="s">
        <v>1168</v>
      </c>
      <c r="C1381" s="116">
        <v>2115619</v>
      </c>
      <c r="D1381" s="116">
        <v>0</v>
      </c>
    </row>
    <row r="1382" spans="2:4">
      <c r="B1382" s="67" t="s">
        <v>665</v>
      </c>
      <c r="C1382" s="116">
        <v>29000000</v>
      </c>
      <c r="D1382" s="116">
        <v>0</v>
      </c>
    </row>
    <row r="1383" spans="2:4">
      <c r="B1383" s="68" t="s">
        <v>1169</v>
      </c>
      <c r="C1383" s="116">
        <v>29000000</v>
      </c>
      <c r="D1383" s="116">
        <v>0</v>
      </c>
    </row>
    <row r="1384" spans="2:4">
      <c r="B1384" s="67" t="s">
        <v>666</v>
      </c>
      <c r="C1384" s="116">
        <v>8693414</v>
      </c>
      <c r="D1384" s="116">
        <v>0</v>
      </c>
    </row>
    <row r="1385" spans="2:4">
      <c r="B1385" s="68" t="s">
        <v>1170</v>
      </c>
      <c r="C1385" s="116">
        <v>8693414</v>
      </c>
      <c r="D1385" s="116">
        <v>0</v>
      </c>
    </row>
    <row r="1386" spans="2:4">
      <c r="B1386" s="67" t="s">
        <v>667</v>
      </c>
      <c r="C1386" s="116">
        <v>94875610</v>
      </c>
      <c r="D1386" s="116">
        <v>54693435.870000005</v>
      </c>
    </row>
    <row r="1387" spans="2:4">
      <c r="B1387" s="68" t="s">
        <v>1171</v>
      </c>
      <c r="C1387" s="116">
        <v>94875610</v>
      </c>
      <c r="D1387" s="116">
        <v>54693435.870000005</v>
      </c>
    </row>
    <row r="1388" spans="2:4">
      <c r="B1388" s="67" t="s">
        <v>668</v>
      </c>
      <c r="C1388" s="116">
        <v>3615288</v>
      </c>
      <c r="D1388" s="116">
        <v>1837208.13</v>
      </c>
    </row>
    <row r="1389" spans="2:4">
      <c r="B1389" s="68" t="s">
        <v>1172</v>
      </c>
      <c r="C1389" s="116">
        <v>3615288</v>
      </c>
      <c r="D1389" s="116">
        <v>1837208.13</v>
      </c>
    </row>
    <row r="1390" spans="2:4">
      <c r="B1390" s="67" t="s">
        <v>669</v>
      </c>
      <c r="C1390" s="116">
        <v>56247488</v>
      </c>
      <c r="D1390" s="116">
        <v>0</v>
      </c>
    </row>
    <row r="1391" spans="2:4">
      <c r="B1391" s="68" t="s">
        <v>1173</v>
      </c>
      <c r="C1391" s="116">
        <v>56247488</v>
      </c>
      <c r="D1391" s="116">
        <v>0</v>
      </c>
    </row>
    <row r="1392" spans="2:4">
      <c r="B1392" s="67" t="s">
        <v>670</v>
      </c>
      <c r="C1392" s="116">
        <v>90165822</v>
      </c>
      <c r="D1392" s="116">
        <v>12000000</v>
      </c>
    </row>
    <row r="1393" spans="2:4">
      <c r="B1393" s="68" t="s">
        <v>1174</v>
      </c>
      <c r="C1393" s="116">
        <v>90165822</v>
      </c>
      <c r="D1393" s="116">
        <v>12000000</v>
      </c>
    </row>
    <row r="1394" spans="2:4">
      <c r="B1394" s="67" t="s">
        <v>671</v>
      </c>
      <c r="C1394" s="116">
        <v>9866683</v>
      </c>
      <c r="D1394" s="116">
        <v>7742820.9199999999</v>
      </c>
    </row>
    <row r="1395" spans="2:4">
      <c r="B1395" s="68" t="s">
        <v>1175</v>
      </c>
      <c r="C1395" s="116">
        <v>9866683</v>
      </c>
      <c r="D1395" s="116">
        <v>7742820.9199999999</v>
      </c>
    </row>
    <row r="1396" spans="2:4">
      <c r="B1396" s="67" t="s">
        <v>672</v>
      </c>
      <c r="C1396" s="116">
        <v>18742915</v>
      </c>
      <c r="D1396" s="116">
        <v>1192885.79</v>
      </c>
    </row>
    <row r="1397" spans="2:4">
      <c r="B1397" s="68" t="s">
        <v>1176</v>
      </c>
      <c r="C1397" s="116">
        <v>18742915</v>
      </c>
      <c r="D1397" s="116">
        <v>1192885.79</v>
      </c>
    </row>
    <row r="1398" spans="2:4">
      <c r="B1398" s="67" t="s">
        <v>673</v>
      </c>
      <c r="C1398" s="116">
        <v>222804317</v>
      </c>
      <c r="D1398" s="116">
        <v>42363412.219999999</v>
      </c>
    </row>
    <row r="1399" spans="2:4">
      <c r="B1399" s="68" t="s">
        <v>1177</v>
      </c>
      <c r="C1399" s="116">
        <v>222804317</v>
      </c>
      <c r="D1399" s="116">
        <v>42363412.219999999</v>
      </c>
    </row>
    <row r="1400" spans="2:4">
      <c r="B1400" s="67" t="s">
        <v>674</v>
      </c>
      <c r="C1400" s="116">
        <v>1241916</v>
      </c>
      <c r="D1400" s="116">
        <v>0</v>
      </c>
    </row>
    <row r="1401" spans="2:4">
      <c r="B1401" s="68" t="s">
        <v>1178</v>
      </c>
      <c r="C1401" s="116">
        <v>1241916</v>
      </c>
      <c r="D1401" s="116">
        <v>0</v>
      </c>
    </row>
    <row r="1402" spans="2:4">
      <c r="B1402" s="67" t="s">
        <v>675</v>
      </c>
      <c r="C1402" s="116">
        <v>102516654</v>
      </c>
      <c r="D1402" s="116">
        <v>95282489.719999999</v>
      </c>
    </row>
    <row r="1403" spans="2:4">
      <c r="B1403" s="68" t="s">
        <v>1179</v>
      </c>
      <c r="C1403" s="116">
        <v>102516654</v>
      </c>
      <c r="D1403" s="116">
        <v>95282489.719999999</v>
      </c>
    </row>
    <row r="1404" spans="2:4">
      <c r="B1404" s="66" t="s">
        <v>305</v>
      </c>
      <c r="C1404" s="117">
        <v>0</v>
      </c>
      <c r="D1404" s="117">
        <v>0</v>
      </c>
    </row>
    <row r="1405" spans="2:4">
      <c r="B1405" s="67" t="s">
        <v>669</v>
      </c>
      <c r="C1405" s="116">
        <v>0</v>
      </c>
      <c r="D1405" s="116">
        <v>0</v>
      </c>
    </row>
    <row r="1406" spans="2:4">
      <c r="B1406" s="68" t="s">
        <v>1173</v>
      </c>
      <c r="C1406" s="116">
        <v>0</v>
      </c>
      <c r="D1406" s="116">
        <v>0</v>
      </c>
    </row>
    <row r="1407" spans="2:4">
      <c r="B1407" s="64" t="s">
        <v>676</v>
      </c>
      <c r="C1407" s="116">
        <v>72214264</v>
      </c>
      <c r="D1407" s="116">
        <v>44931249.030000009</v>
      </c>
    </row>
    <row r="1408" spans="2:4">
      <c r="B1408" s="66" t="s">
        <v>287</v>
      </c>
      <c r="C1408" s="117">
        <v>72214264</v>
      </c>
      <c r="D1408" s="117">
        <v>43511604.820000008</v>
      </c>
    </row>
    <row r="1409" spans="2:4">
      <c r="B1409" s="67" t="s">
        <v>677</v>
      </c>
      <c r="C1409" s="116">
        <v>12495276</v>
      </c>
      <c r="D1409" s="116">
        <v>0</v>
      </c>
    </row>
    <row r="1410" spans="2:4">
      <c r="B1410" s="68" t="s">
        <v>1180</v>
      </c>
      <c r="C1410" s="116">
        <v>12495276</v>
      </c>
      <c r="D1410" s="116">
        <v>0</v>
      </c>
    </row>
    <row r="1411" spans="2:4">
      <c r="B1411" s="67" t="s">
        <v>678</v>
      </c>
      <c r="C1411" s="116">
        <v>791959</v>
      </c>
      <c r="D1411" s="116">
        <v>712762.8</v>
      </c>
    </row>
    <row r="1412" spans="2:4">
      <c r="B1412" s="68" t="s">
        <v>1181</v>
      </c>
      <c r="C1412" s="116">
        <v>791959</v>
      </c>
      <c r="D1412" s="116">
        <v>712762.8</v>
      </c>
    </row>
    <row r="1413" spans="2:4">
      <c r="B1413" s="67" t="s">
        <v>679</v>
      </c>
      <c r="C1413" s="116">
        <v>791959</v>
      </c>
      <c r="D1413" s="116">
        <v>712762.8</v>
      </c>
    </row>
    <row r="1414" spans="2:4">
      <c r="B1414" s="68" t="s">
        <v>1182</v>
      </c>
      <c r="C1414" s="116">
        <v>791959</v>
      </c>
      <c r="D1414" s="116">
        <v>712762.8</v>
      </c>
    </row>
    <row r="1415" spans="2:4">
      <c r="B1415" s="67" t="s">
        <v>680</v>
      </c>
      <c r="C1415" s="116">
        <v>2138193</v>
      </c>
      <c r="D1415" s="116">
        <v>1924373.39</v>
      </c>
    </row>
    <row r="1416" spans="2:4">
      <c r="B1416" s="68" t="s">
        <v>1183</v>
      </c>
      <c r="C1416" s="116">
        <v>2138193</v>
      </c>
      <c r="D1416" s="116">
        <v>1924373.39</v>
      </c>
    </row>
    <row r="1417" spans="2:4">
      <c r="B1417" s="67" t="s">
        <v>681</v>
      </c>
      <c r="C1417" s="116">
        <v>791959</v>
      </c>
      <c r="D1417" s="116">
        <v>712762.8</v>
      </c>
    </row>
    <row r="1418" spans="2:4">
      <c r="B1418" s="68" t="s">
        <v>1184</v>
      </c>
      <c r="C1418" s="116">
        <v>791959</v>
      </c>
      <c r="D1418" s="116">
        <v>712762.8</v>
      </c>
    </row>
    <row r="1419" spans="2:4">
      <c r="B1419" s="67" t="s">
        <v>682</v>
      </c>
      <c r="C1419" s="116">
        <v>2138193</v>
      </c>
      <c r="D1419" s="116">
        <v>1951857.8</v>
      </c>
    </row>
    <row r="1420" spans="2:4">
      <c r="B1420" s="68" t="s">
        <v>1185</v>
      </c>
      <c r="C1420" s="116">
        <v>2138193</v>
      </c>
      <c r="D1420" s="116">
        <v>1951857.8</v>
      </c>
    </row>
    <row r="1421" spans="2:4">
      <c r="B1421" s="67" t="s">
        <v>683</v>
      </c>
      <c r="C1421" s="116">
        <v>2115619</v>
      </c>
      <c r="D1421" s="116">
        <v>0</v>
      </c>
    </row>
    <row r="1422" spans="2:4">
      <c r="B1422" s="68" t="s">
        <v>1186</v>
      </c>
      <c r="C1422" s="116">
        <v>2115619</v>
      </c>
      <c r="D1422" s="116">
        <v>0</v>
      </c>
    </row>
    <row r="1423" spans="2:4">
      <c r="B1423" s="67" t="s">
        <v>684</v>
      </c>
      <c r="C1423" s="116">
        <v>2138193</v>
      </c>
      <c r="D1423" s="116">
        <v>0</v>
      </c>
    </row>
    <row r="1424" spans="2:4">
      <c r="B1424" s="68" t="s">
        <v>1187</v>
      </c>
      <c r="C1424" s="116">
        <v>2138193</v>
      </c>
      <c r="D1424" s="116">
        <v>0</v>
      </c>
    </row>
    <row r="1425" spans="2:4">
      <c r="B1425" s="67" t="s">
        <v>685</v>
      </c>
      <c r="C1425" s="116">
        <v>791959</v>
      </c>
      <c r="D1425" s="116">
        <v>720018.1</v>
      </c>
    </row>
    <row r="1426" spans="2:4">
      <c r="B1426" s="68" t="s">
        <v>1188</v>
      </c>
      <c r="C1426" s="116">
        <v>791959</v>
      </c>
      <c r="D1426" s="116">
        <v>720018.1</v>
      </c>
    </row>
    <row r="1427" spans="2:4">
      <c r="B1427" s="67" t="s">
        <v>686</v>
      </c>
      <c r="C1427" s="116">
        <v>6209581</v>
      </c>
      <c r="D1427" s="116">
        <v>0</v>
      </c>
    </row>
    <row r="1428" spans="2:4">
      <c r="B1428" s="68" t="s">
        <v>1189</v>
      </c>
      <c r="C1428" s="116">
        <v>6209581</v>
      </c>
      <c r="D1428" s="116">
        <v>0</v>
      </c>
    </row>
    <row r="1429" spans="2:4">
      <c r="B1429" s="67" t="s">
        <v>687</v>
      </c>
      <c r="C1429" s="116">
        <v>9866682</v>
      </c>
      <c r="D1429" s="116">
        <v>0</v>
      </c>
    </row>
    <row r="1430" spans="2:4">
      <c r="B1430" s="68" t="s">
        <v>1190</v>
      </c>
      <c r="C1430" s="116">
        <v>9866682</v>
      </c>
      <c r="D1430" s="116">
        <v>0</v>
      </c>
    </row>
    <row r="1431" spans="2:4">
      <c r="B1431" s="67" t="s">
        <v>688</v>
      </c>
      <c r="C1431" s="116">
        <v>6247638</v>
      </c>
      <c r="D1431" s="116">
        <v>4170622.48</v>
      </c>
    </row>
    <row r="1432" spans="2:4">
      <c r="B1432" s="68" t="s">
        <v>1191</v>
      </c>
      <c r="C1432" s="116">
        <v>6247638</v>
      </c>
      <c r="D1432" s="116">
        <v>4170622.48</v>
      </c>
    </row>
    <row r="1433" spans="2:4">
      <c r="B1433" s="67" t="s">
        <v>689</v>
      </c>
      <c r="C1433" s="116">
        <v>2483832</v>
      </c>
      <c r="D1433" s="116">
        <v>3452396.67</v>
      </c>
    </row>
    <row r="1434" spans="2:4">
      <c r="B1434" s="68" t="s">
        <v>1192</v>
      </c>
      <c r="C1434" s="116">
        <v>2483832</v>
      </c>
      <c r="D1434" s="116">
        <v>3452396.67</v>
      </c>
    </row>
    <row r="1435" spans="2:4">
      <c r="B1435" s="67" t="s">
        <v>1436</v>
      </c>
      <c r="C1435" s="116">
        <v>0</v>
      </c>
      <c r="D1435" s="116">
        <v>24511827</v>
      </c>
    </row>
    <row r="1436" spans="2:4">
      <c r="B1436" s="68" t="s">
        <v>1437</v>
      </c>
      <c r="C1436" s="116">
        <v>0</v>
      </c>
      <c r="D1436" s="116">
        <v>24511827</v>
      </c>
    </row>
    <row r="1437" spans="2:4">
      <c r="B1437" s="67" t="s">
        <v>690</v>
      </c>
      <c r="C1437" s="116">
        <v>3615287</v>
      </c>
      <c r="D1437" s="116">
        <v>176089.21</v>
      </c>
    </row>
    <row r="1438" spans="2:4">
      <c r="B1438" s="68" t="s">
        <v>1193</v>
      </c>
      <c r="C1438" s="116">
        <v>3615287</v>
      </c>
      <c r="D1438" s="116">
        <v>176089.21</v>
      </c>
    </row>
    <row r="1439" spans="2:4">
      <c r="B1439" s="67" t="s">
        <v>691</v>
      </c>
      <c r="C1439" s="116">
        <v>2984732</v>
      </c>
      <c r="D1439" s="116">
        <v>0</v>
      </c>
    </row>
    <row r="1440" spans="2:4">
      <c r="B1440" s="68" t="s">
        <v>1194</v>
      </c>
      <c r="C1440" s="116">
        <v>2984732</v>
      </c>
      <c r="D1440" s="116">
        <v>0</v>
      </c>
    </row>
    <row r="1441" spans="2:4">
      <c r="B1441" s="67" t="s">
        <v>692</v>
      </c>
      <c r="C1441" s="116">
        <v>5537734</v>
      </c>
      <c r="D1441" s="116">
        <v>1465970.65</v>
      </c>
    </row>
    <row r="1442" spans="2:4">
      <c r="B1442" s="68" t="s">
        <v>1195</v>
      </c>
      <c r="C1442" s="116">
        <v>5537734</v>
      </c>
      <c r="D1442" s="116">
        <v>1465970.65</v>
      </c>
    </row>
    <row r="1443" spans="2:4">
      <c r="B1443" s="67" t="s">
        <v>693</v>
      </c>
      <c r="C1443" s="116">
        <v>5537734</v>
      </c>
      <c r="D1443" s="116">
        <v>1534289.84</v>
      </c>
    </row>
    <row r="1444" spans="2:4">
      <c r="B1444" s="68" t="s">
        <v>1196</v>
      </c>
      <c r="C1444" s="116">
        <v>5537734</v>
      </c>
      <c r="D1444" s="116">
        <v>1534289.84</v>
      </c>
    </row>
    <row r="1445" spans="2:4">
      <c r="B1445" s="67" t="s">
        <v>694</v>
      </c>
      <c r="C1445" s="116">
        <v>5537734</v>
      </c>
      <c r="D1445" s="116">
        <v>1465871.28</v>
      </c>
    </row>
    <row r="1446" spans="2:4">
      <c r="B1446" s="68" t="s">
        <v>1197</v>
      </c>
      <c r="C1446" s="116">
        <v>5537734</v>
      </c>
      <c r="D1446" s="116">
        <v>1465871.28</v>
      </c>
    </row>
    <row r="1447" spans="2:4">
      <c r="B1447" s="66" t="s">
        <v>305</v>
      </c>
      <c r="C1447" s="117">
        <v>0</v>
      </c>
      <c r="D1447" s="117">
        <v>1419644.21</v>
      </c>
    </row>
    <row r="1448" spans="2:4">
      <c r="B1448" s="67" t="s">
        <v>1481</v>
      </c>
      <c r="C1448" s="116">
        <v>0</v>
      </c>
      <c r="D1448" s="116">
        <v>1419644.21</v>
      </c>
    </row>
    <row r="1449" spans="2:4">
      <c r="B1449" s="68" t="s">
        <v>1482</v>
      </c>
      <c r="C1449" s="116">
        <v>0</v>
      </c>
      <c r="D1449" s="116">
        <v>1419644.21</v>
      </c>
    </row>
    <row r="1450" spans="2:4">
      <c r="B1450" s="64" t="s">
        <v>695</v>
      </c>
      <c r="C1450" s="116">
        <v>292349813</v>
      </c>
      <c r="D1450" s="116">
        <v>393363646.88999999</v>
      </c>
    </row>
    <row r="1451" spans="2:4">
      <c r="B1451" s="66" t="s">
        <v>287</v>
      </c>
      <c r="C1451" s="117">
        <v>292349813</v>
      </c>
      <c r="D1451" s="117">
        <v>257303037.31</v>
      </c>
    </row>
    <row r="1452" spans="2:4">
      <c r="B1452" s="67" t="s">
        <v>1749</v>
      </c>
      <c r="C1452" s="116">
        <v>0</v>
      </c>
      <c r="D1452" s="116">
        <v>0</v>
      </c>
    </row>
    <row r="1453" spans="2:4">
      <c r="B1453" s="68" t="s">
        <v>1750</v>
      </c>
      <c r="C1453" s="116">
        <v>0</v>
      </c>
      <c r="D1453" s="116">
        <v>0</v>
      </c>
    </row>
    <row r="1454" spans="2:4">
      <c r="B1454" s="67" t="s">
        <v>1751</v>
      </c>
      <c r="C1454" s="116">
        <v>0</v>
      </c>
      <c r="D1454" s="116">
        <v>0</v>
      </c>
    </row>
    <row r="1455" spans="2:4">
      <c r="B1455" s="68" t="s">
        <v>1752</v>
      </c>
      <c r="C1455" s="116">
        <v>0</v>
      </c>
      <c r="D1455" s="116">
        <v>0</v>
      </c>
    </row>
    <row r="1456" spans="2:4">
      <c r="B1456" s="67" t="s">
        <v>1753</v>
      </c>
      <c r="C1456" s="116">
        <v>0</v>
      </c>
      <c r="D1456" s="116">
        <v>0</v>
      </c>
    </row>
    <row r="1457" spans="2:4">
      <c r="B1457" s="68" t="s">
        <v>1754</v>
      </c>
      <c r="C1457" s="116">
        <v>0</v>
      </c>
      <c r="D1457" s="116">
        <v>0</v>
      </c>
    </row>
    <row r="1458" spans="2:4">
      <c r="B1458" s="67" t="s">
        <v>1755</v>
      </c>
      <c r="C1458" s="116">
        <v>0</v>
      </c>
      <c r="D1458" s="116">
        <v>0</v>
      </c>
    </row>
    <row r="1459" spans="2:4">
      <c r="B1459" s="68" t="s">
        <v>1756</v>
      </c>
      <c r="C1459" s="116">
        <v>0</v>
      </c>
      <c r="D1459" s="116">
        <v>0</v>
      </c>
    </row>
    <row r="1460" spans="2:4">
      <c r="B1460" s="67" t="s">
        <v>1757</v>
      </c>
      <c r="C1460" s="116">
        <v>0</v>
      </c>
      <c r="D1460" s="116">
        <v>0</v>
      </c>
    </row>
    <row r="1461" spans="2:4">
      <c r="B1461" s="68" t="s">
        <v>1758</v>
      </c>
      <c r="C1461" s="116">
        <v>0</v>
      </c>
      <c r="D1461" s="116">
        <v>0</v>
      </c>
    </row>
    <row r="1462" spans="2:4">
      <c r="B1462" s="67" t="s">
        <v>1759</v>
      </c>
      <c r="C1462" s="116">
        <v>0</v>
      </c>
      <c r="D1462" s="116">
        <v>0</v>
      </c>
    </row>
    <row r="1463" spans="2:4">
      <c r="B1463" s="68" t="s">
        <v>1760</v>
      </c>
      <c r="C1463" s="116">
        <v>0</v>
      </c>
      <c r="D1463" s="116">
        <v>0</v>
      </c>
    </row>
    <row r="1464" spans="2:4">
      <c r="B1464" s="67" t="s">
        <v>1761</v>
      </c>
      <c r="C1464" s="116">
        <v>0</v>
      </c>
      <c r="D1464" s="116">
        <v>0</v>
      </c>
    </row>
    <row r="1465" spans="2:4">
      <c r="B1465" s="68" t="s">
        <v>1762</v>
      </c>
      <c r="C1465" s="116">
        <v>0</v>
      </c>
      <c r="D1465" s="116">
        <v>0</v>
      </c>
    </row>
    <row r="1466" spans="2:4">
      <c r="B1466" s="67" t="s">
        <v>1391</v>
      </c>
      <c r="C1466" s="116">
        <v>0</v>
      </c>
      <c r="D1466" s="116">
        <v>59226960.380000003</v>
      </c>
    </row>
    <row r="1467" spans="2:4">
      <c r="B1467" s="68" t="s">
        <v>1392</v>
      </c>
      <c r="C1467" s="116">
        <v>0</v>
      </c>
      <c r="D1467" s="116">
        <v>59226960.380000003</v>
      </c>
    </row>
    <row r="1468" spans="2:4">
      <c r="B1468" s="67" t="s">
        <v>1393</v>
      </c>
      <c r="C1468" s="116">
        <v>0</v>
      </c>
      <c r="D1468" s="116">
        <v>40778594</v>
      </c>
    </row>
    <row r="1469" spans="2:4">
      <c r="B1469" s="68" t="s">
        <v>1394</v>
      </c>
      <c r="C1469" s="116">
        <v>0</v>
      </c>
      <c r="D1469" s="116">
        <v>40778594</v>
      </c>
    </row>
    <row r="1470" spans="2:4">
      <c r="B1470" s="67" t="s">
        <v>696</v>
      </c>
      <c r="C1470" s="116">
        <v>24990553</v>
      </c>
      <c r="D1470" s="116">
        <v>9065163.2599999998</v>
      </c>
    </row>
    <row r="1471" spans="2:4">
      <c r="B1471" s="68" t="s">
        <v>1198</v>
      </c>
      <c r="C1471" s="116">
        <v>24990553</v>
      </c>
      <c r="D1471" s="116">
        <v>9065163.2599999998</v>
      </c>
    </row>
    <row r="1472" spans="2:4">
      <c r="B1472" s="67" t="s">
        <v>697</v>
      </c>
      <c r="C1472" s="116">
        <v>5668715</v>
      </c>
      <c r="D1472" s="116">
        <v>3499365.87</v>
      </c>
    </row>
    <row r="1473" spans="2:4">
      <c r="B1473" s="68" t="s">
        <v>1199</v>
      </c>
      <c r="C1473" s="116">
        <v>2115619</v>
      </c>
      <c r="D1473" s="116">
        <v>0</v>
      </c>
    </row>
    <row r="1474" spans="2:4">
      <c r="B1474" s="68" t="s">
        <v>1200</v>
      </c>
      <c r="C1474" s="116">
        <v>3553096</v>
      </c>
      <c r="D1474" s="116">
        <v>3499365.87</v>
      </c>
    </row>
    <row r="1475" spans="2:4">
      <c r="B1475" s="67" t="s">
        <v>698</v>
      </c>
      <c r="C1475" s="116">
        <v>2483832</v>
      </c>
      <c r="D1475" s="116">
        <v>0</v>
      </c>
    </row>
    <row r="1476" spans="2:4">
      <c r="B1476" s="68" t="s">
        <v>1201</v>
      </c>
      <c r="C1476" s="116">
        <v>2483832</v>
      </c>
      <c r="D1476" s="116">
        <v>0</v>
      </c>
    </row>
    <row r="1477" spans="2:4">
      <c r="B1477" s="67" t="s">
        <v>699</v>
      </c>
      <c r="C1477" s="116">
        <v>11612887</v>
      </c>
      <c r="D1477" s="116">
        <v>0</v>
      </c>
    </row>
    <row r="1478" spans="2:4">
      <c r="B1478" s="68" t="s">
        <v>1202</v>
      </c>
      <c r="C1478" s="116">
        <v>11612887</v>
      </c>
      <c r="D1478" s="116">
        <v>0</v>
      </c>
    </row>
    <row r="1479" spans="2:4">
      <c r="B1479" s="67" t="s">
        <v>700</v>
      </c>
      <c r="C1479" s="116">
        <v>200844381</v>
      </c>
      <c r="D1479" s="116">
        <v>134286120.92000002</v>
      </c>
    </row>
    <row r="1480" spans="2:4">
      <c r="B1480" s="68" t="s">
        <v>1203</v>
      </c>
      <c r="C1480" s="116">
        <v>200844381</v>
      </c>
      <c r="D1480" s="116">
        <v>134286120.92000002</v>
      </c>
    </row>
    <row r="1481" spans="2:4">
      <c r="B1481" s="67" t="s">
        <v>701</v>
      </c>
      <c r="C1481" s="116">
        <v>19733365</v>
      </c>
      <c r="D1481" s="116">
        <v>0</v>
      </c>
    </row>
    <row r="1482" spans="2:4">
      <c r="B1482" s="68" t="s">
        <v>1204</v>
      </c>
      <c r="C1482" s="116">
        <v>19733365</v>
      </c>
      <c r="D1482" s="116">
        <v>0</v>
      </c>
    </row>
    <row r="1483" spans="2:4">
      <c r="B1483" s="67" t="s">
        <v>702</v>
      </c>
      <c r="C1483" s="116">
        <v>3123863</v>
      </c>
      <c r="D1483" s="116">
        <v>0</v>
      </c>
    </row>
    <row r="1484" spans="2:4">
      <c r="B1484" s="68" t="s">
        <v>1205</v>
      </c>
      <c r="C1484" s="116">
        <v>3123863</v>
      </c>
      <c r="D1484" s="116">
        <v>0</v>
      </c>
    </row>
    <row r="1485" spans="2:4">
      <c r="B1485" s="67" t="s">
        <v>703</v>
      </c>
      <c r="C1485" s="116">
        <v>16144911</v>
      </c>
      <c r="D1485" s="116">
        <v>9513714.4499999993</v>
      </c>
    </row>
    <row r="1486" spans="2:4">
      <c r="B1486" s="68" t="s">
        <v>1206</v>
      </c>
      <c r="C1486" s="116">
        <v>16144911</v>
      </c>
      <c r="D1486" s="116">
        <v>9513714.4499999993</v>
      </c>
    </row>
    <row r="1487" spans="2:4">
      <c r="B1487" s="67" t="s">
        <v>704</v>
      </c>
      <c r="C1487" s="116">
        <v>1499668</v>
      </c>
      <c r="D1487" s="116">
        <v>0</v>
      </c>
    </row>
    <row r="1488" spans="2:4">
      <c r="B1488" s="68" t="s">
        <v>1207</v>
      </c>
      <c r="C1488" s="116">
        <v>1499668</v>
      </c>
      <c r="D1488" s="116">
        <v>0</v>
      </c>
    </row>
    <row r="1489" spans="2:4">
      <c r="B1489" s="67" t="s">
        <v>705</v>
      </c>
      <c r="C1489" s="116">
        <v>6247638</v>
      </c>
      <c r="D1489" s="116">
        <v>933118.43</v>
      </c>
    </row>
    <row r="1490" spans="2:4">
      <c r="B1490" s="68" t="s">
        <v>1208</v>
      </c>
      <c r="C1490" s="116">
        <v>6247638</v>
      </c>
      <c r="D1490" s="116">
        <v>933118.43</v>
      </c>
    </row>
    <row r="1491" spans="2:4">
      <c r="B1491" s="66" t="s">
        <v>289</v>
      </c>
      <c r="C1491" s="117">
        <v>0</v>
      </c>
      <c r="D1491" s="117">
        <v>10000000</v>
      </c>
    </row>
    <row r="1492" spans="2:4">
      <c r="B1492" s="67" t="s">
        <v>1483</v>
      </c>
      <c r="C1492" s="116">
        <v>0</v>
      </c>
      <c r="D1492" s="116">
        <v>10000000</v>
      </c>
    </row>
    <row r="1493" spans="2:4">
      <c r="B1493" s="68" t="s">
        <v>1484</v>
      </c>
      <c r="C1493" s="116">
        <v>0</v>
      </c>
      <c r="D1493" s="116">
        <v>10000000</v>
      </c>
    </row>
    <row r="1494" spans="2:4">
      <c r="B1494" s="66" t="s">
        <v>305</v>
      </c>
      <c r="C1494" s="117">
        <v>0</v>
      </c>
      <c r="D1494" s="117">
        <v>126060609.58</v>
      </c>
    </row>
    <row r="1495" spans="2:4">
      <c r="B1495" s="67" t="s">
        <v>1395</v>
      </c>
      <c r="C1495" s="116">
        <v>0</v>
      </c>
      <c r="D1495" s="116">
        <v>126060609.58</v>
      </c>
    </row>
    <row r="1496" spans="2:4">
      <c r="B1496" s="68" t="s">
        <v>1396</v>
      </c>
      <c r="C1496" s="116">
        <v>0</v>
      </c>
      <c r="D1496" s="116">
        <v>126060609.58</v>
      </c>
    </row>
    <row r="1497" spans="2:4">
      <c r="B1497" s="64" t="s">
        <v>706</v>
      </c>
      <c r="C1497" s="116">
        <v>675784369</v>
      </c>
      <c r="D1497" s="116">
        <v>456527497.92000008</v>
      </c>
    </row>
    <row r="1498" spans="2:4">
      <c r="B1498" s="66" t="s">
        <v>287</v>
      </c>
      <c r="C1498" s="117">
        <v>675784369</v>
      </c>
      <c r="D1498" s="117">
        <v>456527497.92000008</v>
      </c>
    </row>
    <row r="1499" spans="2:4">
      <c r="B1499" s="67" t="s">
        <v>707</v>
      </c>
      <c r="C1499" s="116">
        <v>99999999</v>
      </c>
      <c r="D1499" s="116">
        <v>0</v>
      </c>
    </row>
    <row r="1500" spans="2:4">
      <c r="B1500" s="68" t="s">
        <v>1209</v>
      </c>
      <c r="C1500" s="116">
        <v>99999999</v>
      </c>
      <c r="D1500" s="116">
        <v>0</v>
      </c>
    </row>
    <row r="1501" spans="2:4">
      <c r="B1501" s="67" t="s">
        <v>708</v>
      </c>
      <c r="C1501" s="116">
        <v>3123819</v>
      </c>
      <c r="D1501" s="116">
        <v>0</v>
      </c>
    </row>
    <row r="1502" spans="2:4">
      <c r="B1502" s="68" t="s">
        <v>1210</v>
      </c>
      <c r="C1502" s="116">
        <v>3123819</v>
      </c>
      <c r="D1502" s="116">
        <v>0</v>
      </c>
    </row>
    <row r="1503" spans="2:4">
      <c r="B1503" s="67" t="s">
        <v>709</v>
      </c>
      <c r="C1503" s="116">
        <v>2115619</v>
      </c>
      <c r="D1503" s="116">
        <v>3047186.47</v>
      </c>
    </row>
    <row r="1504" spans="2:4">
      <c r="B1504" s="68" t="s">
        <v>1211</v>
      </c>
      <c r="C1504" s="116">
        <v>2115619</v>
      </c>
      <c r="D1504" s="116">
        <v>3047186.47</v>
      </c>
    </row>
    <row r="1505" spans="2:4">
      <c r="B1505" s="67" t="s">
        <v>710</v>
      </c>
      <c r="C1505" s="116">
        <v>8573218</v>
      </c>
      <c r="D1505" s="116">
        <v>0</v>
      </c>
    </row>
    <row r="1506" spans="2:4">
      <c r="B1506" s="68" t="s">
        <v>1212</v>
      </c>
      <c r="C1506" s="116">
        <v>8573218</v>
      </c>
      <c r="D1506" s="116">
        <v>0</v>
      </c>
    </row>
    <row r="1507" spans="2:4">
      <c r="B1507" s="67" t="s">
        <v>711</v>
      </c>
      <c r="C1507" s="116">
        <v>6209581</v>
      </c>
      <c r="D1507" s="116">
        <v>0</v>
      </c>
    </row>
    <row r="1508" spans="2:4">
      <c r="B1508" s="68" t="s">
        <v>1213</v>
      </c>
      <c r="C1508" s="116">
        <v>6209581</v>
      </c>
      <c r="D1508" s="116">
        <v>0</v>
      </c>
    </row>
    <row r="1509" spans="2:4">
      <c r="B1509" s="67" t="s">
        <v>712</v>
      </c>
      <c r="C1509" s="116">
        <v>358000000</v>
      </c>
      <c r="D1509" s="116">
        <v>358000000</v>
      </c>
    </row>
    <row r="1510" spans="2:4">
      <c r="B1510" s="68" t="s">
        <v>1214</v>
      </c>
      <c r="C1510" s="116">
        <v>358000000</v>
      </c>
      <c r="D1510" s="116">
        <v>358000000</v>
      </c>
    </row>
    <row r="1511" spans="2:4">
      <c r="B1511" s="67" t="s">
        <v>713</v>
      </c>
      <c r="C1511" s="116">
        <v>176737308</v>
      </c>
      <c r="D1511" s="116">
        <v>68815048.049999997</v>
      </c>
    </row>
    <row r="1512" spans="2:4">
      <c r="B1512" s="68" t="s">
        <v>1215</v>
      </c>
      <c r="C1512" s="116">
        <v>176737308</v>
      </c>
      <c r="D1512" s="116">
        <v>68815048.049999997</v>
      </c>
    </row>
    <row r="1513" spans="2:4">
      <c r="B1513" s="67" t="s">
        <v>714</v>
      </c>
      <c r="C1513" s="116">
        <v>4933341</v>
      </c>
      <c r="D1513" s="116">
        <v>12281816.91</v>
      </c>
    </row>
    <row r="1514" spans="2:4">
      <c r="B1514" s="68" t="s">
        <v>1216</v>
      </c>
      <c r="C1514" s="116">
        <v>4933341</v>
      </c>
      <c r="D1514" s="116">
        <v>12281816.91</v>
      </c>
    </row>
    <row r="1515" spans="2:4">
      <c r="B1515" s="67" t="s">
        <v>715</v>
      </c>
      <c r="C1515" s="116">
        <v>4967665</v>
      </c>
      <c r="D1515" s="116">
        <v>10028355.76</v>
      </c>
    </row>
    <row r="1516" spans="2:4">
      <c r="B1516" s="68" t="s">
        <v>1397</v>
      </c>
      <c r="C1516" s="116">
        <v>0</v>
      </c>
      <c r="D1516" s="116">
        <v>10028355.76</v>
      </c>
    </row>
    <row r="1517" spans="2:4">
      <c r="B1517" s="68" t="s">
        <v>1217</v>
      </c>
      <c r="C1517" s="116">
        <v>4967665</v>
      </c>
      <c r="D1517" s="116">
        <v>0</v>
      </c>
    </row>
    <row r="1518" spans="2:4">
      <c r="B1518" s="67" t="s">
        <v>716</v>
      </c>
      <c r="C1518" s="116">
        <v>8000000</v>
      </c>
      <c r="D1518" s="116">
        <v>4355090.7300000004</v>
      </c>
    </row>
    <row r="1519" spans="2:4">
      <c r="B1519" s="68" t="s">
        <v>1218</v>
      </c>
      <c r="C1519" s="116">
        <v>8000000</v>
      </c>
      <c r="D1519" s="116">
        <v>4355090.7300000004</v>
      </c>
    </row>
    <row r="1520" spans="2:4">
      <c r="B1520" s="67" t="s">
        <v>717</v>
      </c>
      <c r="C1520" s="116">
        <v>3123819</v>
      </c>
      <c r="D1520" s="116">
        <v>0</v>
      </c>
    </row>
    <row r="1521" spans="2:4">
      <c r="B1521" s="68" t="s">
        <v>1219</v>
      </c>
      <c r="C1521" s="116">
        <v>3123819</v>
      </c>
      <c r="D1521" s="116">
        <v>0</v>
      </c>
    </row>
    <row r="1522" spans="2:4">
      <c r="B1522" s="66" t="s">
        <v>289</v>
      </c>
      <c r="C1522" s="117">
        <v>0</v>
      </c>
      <c r="D1522" s="117">
        <v>0</v>
      </c>
    </row>
    <row r="1523" spans="2:4">
      <c r="B1523" s="67" t="s">
        <v>1485</v>
      </c>
      <c r="C1523" s="116">
        <v>0</v>
      </c>
      <c r="D1523" s="116">
        <v>0</v>
      </c>
    </row>
    <row r="1524" spans="2:4">
      <c r="B1524" s="68" t="s">
        <v>1486</v>
      </c>
      <c r="C1524" s="116">
        <v>0</v>
      </c>
      <c r="D1524" s="116">
        <v>0</v>
      </c>
    </row>
    <row r="1525" spans="2:4">
      <c r="B1525" s="64" t="s">
        <v>718</v>
      </c>
      <c r="C1525" s="116">
        <v>67013201</v>
      </c>
      <c r="D1525" s="116">
        <v>343706402.99000001</v>
      </c>
    </row>
    <row r="1526" spans="2:4">
      <c r="B1526" s="66" t="s">
        <v>287</v>
      </c>
      <c r="C1526" s="117">
        <v>67013201</v>
      </c>
      <c r="D1526" s="117">
        <v>343706402.99000001</v>
      </c>
    </row>
    <row r="1527" spans="2:4">
      <c r="B1527" s="67" t="s">
        <v>719</v>
      </c>
      <c r="C1527" s="116">
        <v>49733102</v>
      </c>
      <c r="D1527" s="116">
        <v>0</v>
      </c>
    </row>
    <row r="1528" spans="2:4">
      <c r="B1528" s="68" t="s">
        <v>1220</v>
      </c>
      <c r="C1528" s="116">
        <v>49733102</v>
      </c>
      <c r="D1528" s="116">
        <v>0</v>
      </c>
    </row>
    <row r="1529" spans="2:4">
      <c r="B1529" s="67" t="s">
        <v>720</v>
      </c>
      <c r="C1529" s="116">
        <v>2115619</v>
      </c>
      <c r="D1529" s="116">
        <v>0</v>
      </c>
    </row>
    <row r="1530" spans="2:4">
      <c r="B1530" s="68" t="s">
        <v>1221</v>
      </c>
      <c r="C1530" s="116">
        <v>2115619</v>
      </c>
      <c r="D1530" s="116">
        <v>0</v>
      </c>
    </row>
    <row r="1531" spans="2:4">
      <c r="B1531" s="67" t="s">
        <v>721</v>
      </c>
      <c r="C1531" s="116">
        <v>2483833</v>
      </c>
      <c r="D1531" s="116">
        <v>0</v>
      </c>
    </row>
    <row r="1532" spans="2:4">
      <c r="B1532" s="68" t="s">
        <v>1222</v>
      </c>
      <c r="C1532" s="116">
        <v>2483833</v>
      </c>
      <c r="D1532" s="116">
        <v>0</v>
      </c>
    </row>
    <row r="1533" spans="2:4">
      <c r="B1533" s="67" t="s">
        <v>1487</v>
      </c>
      <c r="C1533" s="116">
        <v>0</v>
      </c>
      <c r="D1533" s="116">
        <v>328706402.99000001</v>
      </c>
    </row>
    <row r="1534" spans="2:4">
      <c r="B1534" s="68" t="s">
        <v>1488</v>
      </c>
      <c r="C1534" s="116">
        <v>0</v>
      </c>
      <c r="D1534" s="116">
        <v>328706402.99000001</v>
      </c>
    </row>
    <row r="1535" spans="2:4">
      <c r="B1535" s="67" t="s">
        <v>722</v>
      </c>
      <c r="C1535" s="116">
        <v>3123819</v>
      </c>
      <c r="D1535" s="116">
        <v>0</v>
      </c>
    </row>
    <row r="1536" spans="2:4">
      <c r="B1536" s="68" t="s">
        <v>1223</v>
      </c>
      <c r="C1536" s="116">
        <v>3123819</v>
      </c>
      <c r="D1536" s="116">
        <v>0</v>
      </c>
    </row>
    <row r="1537" spans="2:4">
      <c r="B1537" s="67" t="s">
        <v>723</v>
      </c>
      <c r="C1537" s="116">
        <v>1499668</v>
      </c>
      <c r="D1537" s="116">
        <v>0</v>
      </c>
    </row>
    <row r="1538" spans="2:4">
      <c r="B1538" s="68" t="s">
        <v>1224</v>
      </c>
      <c r="C1538" s="116">
        <v>1499668</v>
      </c>
      <c r="D1538" s="116">
        <v>0</v>
      </c>
    </row>
    <row r="1539" spans="2:4">
      <c r="B1539" s="67" t="s">
        <v>724</v>
      </c>
      <c r="C1539" s="116">
        <v>4933341</v>
      </c>
      <c r="D1539" s="116">
        <v>0</v>
      </c>
    </row>
    <row r="1540" spans="2:4">
      <c r="B1540" s="68" t="s">
        <v>1225</v>
      </c>
      <c r="C1540" s="116">
        <v>4933341</v>
      </c>
      <c r="D1540" s="116">
        <v>0</v>
      </c>
    </row>
    <row r="1541" spans="2:4">
      <c r="B1541" s="67" t="s">
        <v>1489</v>
      </c>
      <c r="C1541" s="116">
        <v>0</v>
      </c>
      <c r="D1541" s="116">
        <v>15000000</v>
      </c>
    </row>
    <row r="1542" spans="2:4">
      <c r="B1542" s="68" t="s">
        <v>1490</v>
      </c>
      <c r="C1542" s="116">
        <v>0</v>
      </c>
      <c r="D1542" s="116">
        <v>15000000</v>
      </c>
    </row>
    <row r="1543" spans="2:4">
      <c r="B1543" s="67" t="s">
        <v>725</v>
      </c>
      <c r="C1543" s="116">
        <v>3123819</v>
      </c>
      <c r="D1543" s="116">
        <v>0</v>
      </c>
    </row>
    <row r="1544" spans="2:4">
      <c r="B1544" s="68" t="s">
        <v>1226</v>
      </c>
      <c r="C1544" s="116">
        <v>3123819</v>
      </c>
      <c r="D1544" s="116">
        <v>0</v>
      </c>
    </row>
    <row r="1545" spans="2:4">
      <c r="B1545" s="64" t="s">
        <v>302</v>
      </c>
      <c r="C1545" s="116">
        <v>22440889682</v>
      </c>
      <c r="D1545" s="116">
        <v>9414176646.0900002</v>
      </c>
    </row>
    <row r="1546" spans="2:4">
      <c r="B1546" s="66" t="s">
        <v>287</v>
      </c>
      <c r="C1546" s="117">
        <v>14871782415</v>
      </c>
      <c r="D1546" s="117">
        <v>6867862640.1600008</v>
      </c>
    </row>
    <row r="1547" spans="2:4">
      <c r="B1547" s="67" t="s">
        <v>726</v>
      </c>
      <c r="C1547" s="116">
        <v>1522525504</v>
      </c>
      <c r="D1547" s="116">
        <v>1189553651.8</v>
      </c>
    </row>
    <row r="1548" spans="2:4">
      <c r="B1548" s="68" t="s">
        <v>1227</v>
      </c>
      <c r="C1548" s="116">
        <v>1458902288</v>
      </c>
      <c r="D1548" s="116">
        <v>1145380050</v>
      </c>
    </row>
    <row r="1549" spans="2:4">
      <c r="B1549" s="68" t="s">
        <v>1228</v>
      </c>
      <c r="C1549" s="116">
        <v>63623216</v>
      </c>
      <c r="D1549" s="116">
        <v>44173601.799999997</v>
      </c>
    </row>
    <row r="1550" spans="2:4">
      <c r="B1550" s="68" t="s">
        <v>1763</v>
      </c>
      <c r="C1550" s="116">
        <v>0</v>
      </c>
      <c r="D1550" s="116">
        <v>0</v>
      </c>
    </row>
    <row r="1551" spans="2:4">
      <c r="B1551" s="67" t="s">
        <v>727</v>
      </c>
      <c r="C1551" s="116">
        <v>3452254000</v>
      </c>
      <c r="D1551" s="116">
        <v>1356188389.1900001</v>
      </c>
    </row>
    <row r="1552" spans="2:4">
      <c r="B1552" s="68" t="s">
        <v>1229</v>
      </c>
      <c r="C1552" s="116">
        <v>56554000</v>
      </c>
      <c r="D1552" s="116">
        <v>6545277.5499999998</v>
      </c>
    </row>
    <row r="1553" spans="2:4">
      <c r="B1553" s="68" t="s">
        <v>1230</v>
      </c>
      <c r="C1553" s="116">
        <v>3395700000</v>
      </c>
      <c r="D1553" s="116">
        <v>1349643111.6400001</v>
      </c>
    </row>
    <row r="1554" spans="2:4">
      <c r="B1554" s="68" t="s">
        <v>1764</v>
      </c>
      <c r="C1554" s="116">
        <v>0</v>
      </c>
      <c r="D1554" s="116">
        <v>0</v>
      </c>
    </row>
    <row r="1555" spans="2:4">
      <c r="B1555" s="67" t="s">
        <v>728</v>
      </c>
      <c r="C1555" s="116">
        <v>6641513806</v>
      </c>
      <c r="D1555" s="116">
        <v>3048658053.0400004</v>
      </c>
    </row>
    <row r="1556" spans="2:4">
      <c r="B1556" s="68" t="s">
        <v>1232</v>
      </c>
      <c r="C1556" s="116">
        <v>5709420000</v>
      </c>
      <c r="D1556" s="116">
        <v>2490725861.0400004</v>
      </c>
    </row>
    <row r="1557" spans="2:4">
      <c r="B1557" s="68" t="s">
        <v>1231</v>
      </c>
      <c r="C1557" s="116">
        <v>932093806</v>
      </c>
      <c r="D1557" s="116">
        <v>557932192</v>
      </c>
    </row>
    <row r="1558" spans="2:4">
      <c r="B1558" s="68" t="s">
        <v>1765</v>
      </c>
      <c r="C1558" s="116">
        <v>0</v>
      </c>
      <c r="D1558" s="116">
        <v>0</v>
      </c>
    </row>
    <row r="1559" spans="2:4">
      <c r="B1559" s="67" t="s">
        <v>729</v>
      </c>
      <c r="C1559" s="116">
        <v>719946000</v>
      </c>
      <c r="D1559" s="116">
        <v>0</v>
      </c>
    </row>
    <row r="1560" spans="2:4">
      <c r="B1560" s="68" t="s">
        <v>1233</v>
      </c>
      <c r="C1560" s="116">
        <v>719946000</v>
      </c>
      <c r="D1560" s="116">
        <v>0</v>
      </c>
    </row>
    <row r="1561" spans="2:4">
      <c r="B1561" s="68" t="s">
        <v>1766</v>
      </c>
      <c r="C1561" s="116">
        <v>0</v>
      </c>
      <c r="D1561" s="116">
        <v>0</v>
      </c>
    </row>
    <row r="1562" spans="2:4">
      <c r="B1562" s="67" t="s">
        <v>730</v>
      </c>
      <c r="C1562" s="116">
        <v>283900990</v>
      </c>
      <c r="D1562" s="116">
        <v>21299520.960000001</v>
      </c>
    </row>
    <row r="1563" spans="2:4">
      <c r="B1563" s="68" t="s">
        <v>1235</v>
      </c>
      <c r="C1563" s="116">
        <v>103900990</v>
      </c>
      <c r="D1563" s="116">
        <v>11283228.35</v>
      </c>
    </row>
    <row r="1564" spans="2:4">
      <c r="B1564" s="68" t="s">
        <v>1234</v>
      </c>
      <c r="C1564" s="116">
        <v>180000000</v>
      </c>
      <c r="D1564" s="116">
        <v>10016292.609999999</v>
      </c>
    </row>
    <row r="1565" spans="2:4">
      <c r="B1565" s="68" t="s">
        <v>1767</v>
      </c>
      <c r="C1565" s="116">
        <v>0</v>
      </c>
      <c r="D1565" s="116">
        <v>0</v>
      </c>
    </row>
    <row r="1566" spans="2:4">
      <c r="B1566" s="67" t="s">
        <v>1312</v>
      </c>
      <c r="C1566" s="116">
        <v>0</v>
      </c>
      <c r="D1566" s="116">
        <v>17251562.780000001</v>
      </c>
    </row>
    <row r="1567" spans="2:4">
      <c r="B1567" s="68" t="s">
        <v>1313</v>
      </c>
      <c r="C1567" s="116">
        <v>0</v>
      </c>
      <c r="D1567" s="116">
        <v>17251562.780000001</v>
      </c>
    </row>
    <row r="1568" spans="2:4">
      <c r="B1568" s="68" t="s">
        <v>1768</v>
      </c>
      <c r="C1568" s="116">
        <v>0</v>
      </c>
      <c r="D1568" s="116">
        <v>0</v>
      </c>
    </row>
    <row r="1569" spans="2:4">
      <c r="B1569" s="67" t="s">
        <v>731</v>
      </c>
      <c r="C1569" s="116">
        <v>516363982</v>
      </c>
      <c r="D1569" s="116">
        <v>473525489.78999996</v>
      </c>
    </row>
    <row r="1570" spans="2:4">
      <c r="B1570" s="68" t="s">
        <v>1237</v>
      </c>
      <c r="C1570" s="116">
        <v>513130378</v>
      </c>
      <c r="D1570" s="116">
        <v>461912031</v>
      </c>
    </row>
    <row r="1571" spans="2:4">
      <c r="B1571" s="68" t="s">
        <v>1438</v>
      </c>
      <c r="C1571" s="116">
        <v>0</v>
      </c>
      <c r="D1571" s="116">
        <v>8385351.5800000001</v>
      </c>
    </row>
    <row r="1572" spans="2:4">
      <c r="B1572" s="68" t="s">
        <v>1236</v>
      </c>
      <c r="C1572" s="116">
        <v>3233604</v>
      </c>
      <c r="D1572" s="116">
        <v>3228107.21</v>
      </c>
    </row>
    <row r="1573" spans="2:4">
      <c r="B1573" s="68" t="s">
        <v>1769</v>
      </c>
      <c r="C1573" s="116">
        <v>0</v>
      </c>
      <c r="D1573" s="116">
        <v>0</v>
      </c>
    </row>
    <row r="1574" spans="2:4">
      <c r="B1574" s="67" t="s">
        <v>732</v>
      </c>
      <c r="C1574" s="116">
        <v>28495753</v>
      </c>
      <c r="D1574" s="116">
        <v>16702364.42</v>
      </c>
    </row>
    <row r="1575" spans="2:4">
      <c r="B1575" s="68" t="s">
        <v>1238</v>
      </c>
      <c r="C1575" s="116">
        <v>28495753</v>
      </c>
      <c r="D1575" s="116">
        <v>16702364.42</v>
      </c>
    </row>
    <row r="1576" spans="2:4">
      <c r="B1576" s="68" t="s">
        <v>1770</v>
      </c>
      <c r="C1576" s="116">
        <v>0</v>
      </c>
      <c r="D1576" s="116">
        <v>0</v>
      </c>
    </row>
    <row r="1577" spans="2:4">
      <c r="B1577" s="67" t="s">
        <v>733</v>
      </c>
      <c r="C1577" s="116">
        <v>110229424</v>
      </c>
      <c r="D1577" s="116">
        <v>7609557.7599999998</v>
      </c>
    </row>
    <row r="1578" spans="2:4">
      <c r="B1578" s="68" t="s">
        <v>1239</v>
      </c>
      <c r="C1578" s="116">
        <v>105000000</v>
      </c>
      <c r="D1578" s="116">
        <v>6040730.4900000002</v>
      </c>
    </row>
    <row r="1579" spans="2:4">
      <c r="B1579" s="68" t="s">
        <v>1240</v>
      </c>
      <c r="C1579" s="116">
        <v>5229424</v>
      </c>
      <c r="D1579" s="116">
        <v>1568827.27</v>
      </c>
    </row>
    <row r="1580" spans="2:4">
      <c r="B1580" s="67" t="s">
        <v>734</v>
      </c>
      <c r="C1580" s="116">
        <v>153094164</v>
      </c>
      <c r="D1580" s="116">
        <v>0</v>
      </c>
    </row>
    <row r="1581" spans="2:4">
      <c r="B1581" s="68" t="s">
        <v>1241</v>
      </c>
      <c r="C1581" s="116">
        <v>152327209</v>
      </c>
      <c r="D1581" s="116">
        <v>0</v>
      </c>
    </row>
    <row r="1582" spans="2:4">
      <c r="B1582" s="68" t="s">
        <v>1242</v>
      </c>
      <c r="C1582" s="116">
        <v>766955</v>
      </c>
      <c r="D1582" s="116">
        <v>0</v>
      </c>
    </row>
    <row r="1583" spans="2:4">
      <c r="B1583" s="68" t="s">
        <v>1771</v>
      </c>
      <c r="C1583" s="116">
        <v>0</v>
      </c>
      <c r="D1583" s="116">
        <v>0</v>
      </c>
    </row>
    <row r="1584" spans="2:4">
      <c r="B1584" s="67" t="s">
        <v>1772</v>
      </c>
      <c r="C1584" s="116">
        <v>0</v>
      </c>
      <c r="D1584" s="116">
        <v>0</v>
      </c>
    </row>
    <row r="1585" spans="2:4">
      <c r="B1585" s="68" t="s">
        <v>1773</v>
      </c>
      <c r="C1585" s="116">
        <v>0</v>
      </c>
      <c r="D1585" s="116">
        <v>0</v>
      </c>
    </row>
    <row r="1586" spans="2:4">
      <c r="B1586" s="67" t="s">
        <v>735</v>
      </c>
      <c r="C1586" s="116">
        <v>31783160</v>
      </c>
      <c r="D1586" s="116">
        <v>12007191.16</v>
      </c>
    </row>
    <row r="1587" spans="2:4">
      <c r="B1587" s="68" t="s">
        <v>1243</v>
      </c>
      <c r="C1587" s="116">
        <v>31783160</v>
      </c>
      <c r="D1587" s="116">
        <v>12007191.16</v>
      </c>
    </row>
    <row r="1588" spans="2:4">
      <c r="B1588" s="68" t="s">
        <v>1774</v>
      </c>
      <c r="C1588" s="116">
        <v>0</v>
      </c>
      <c r="D1588" s="116">
        <v>0</v>
      </c>
    </row>
    <row r="1589" spans="2:4">
      <c r="B1589" s="67" t="s">
        <v>736</v>
      </c>
      <c r="C1589" s="116">
        <v>25000000</v>
      </c>
      <c r="D1589" s="116">
        <v>22665922.859999999</v>
      </c>
    </row>
    <row r="1590" spans="2:4">
      <c r="B1590" s="68" t="s">
        <v>1314</v>
      </c>
      <c r="C1590" s="116">
        <v>0</v>
      </c>
      <c r="D1590" s="116">
        <v>680170.82</v>
      </c>
    </row>
    <row r="1591" spans="2:4">
      <c r="B1591" s="68" t="s">
        <v>1244</v>
      </c>
      <c r="C1591" s="116">
        <v>25000000</v>
      </c>
      <c r="D1591" s="116">
        <v>21985752.039999999</v>
      </c>
    </row>
    <row r="1592" spans="2:4">
      <c r="B1592" s="68" t="s">
        <v>1775</v>
      </c>
      <c r="C1592" s="116">
        <v>0</v>
      </c>
      <c r="D1592" s="116">
        <v>0</v>
      </c>
    </row>
    <row r="1593" spans="2:4">
      <c r="B1593" s="67" t="s">
        <v>1776</v>
      </c>
      <c r="C1593" s="116">
        <v>0</v>
      </c>
      <c r="D1593" s="116">
        <v>0</v>
      </c>
    </row>
    <row r="1594" spans="2:4">
      <c r="B1594" s="68" t="s">
        <v>1777</v>
      </c>
      <c r="C1594" s="116">
        <v>0</v>
      </c>
      <c r="D1594" s="116">
        <v>0</v>
      </c>
    </row>
    <row r="1595" spans="2:4">
      <c r="B1595" s="67" t="s">
        <v>737</v>
      </c>
      <c r="C1595" s="116">
        <v>12333354</v>
      </c>
      <c r="D1595" s="116">
        <v>12718428.59</v>
      </c>
    </row>
    <row r="1596" spans="2:4">
      <c r="B1596" s="68" t="s">
        <v>1245</v>
      </c>
      <c r="C1596" s="116">
        <v>12333354</v>
      </c>
      <c r="D1596" s="116">
        <v>12718428.59</v>
      </c>
    </row>
    <row r="1597" spans="2:4">
      <c r="B1597" s="68" t="s">
        <v>1778</v>
      </c>
      <c r="C1597" s="116">
        <v>0</v>
      </c>
      <c r="D1597" s="116">
        <v>0</v>
      </c>
    </row>
    <row r="1598" spans="2:4">
      <c r="B1598" s="67" t="s">
        <v>1779</v>
      </c>
      <c r="C1598" s="116">
        <v>0</v>
      </c>
      <c r="D1598" s="116">
        <v>0</v>
      </c>
    </row>
    <row r="1599" spans="2:4">
      <c r="B1599" s="68" t="s">
        <v>1780</v>
      </c>
      <c r="C1599" s="116">
        <v>0</v>
      </c>
      <c r="D1599" s="116">
        <v>0</v>
      </c>
    </row>
    <row r="1600" spans="2:4">
      <c r="B1600" s="67" t="s">
        <v>1781</v>
      </c>
      <c r="C1600" s="116">
        <v>0</v>
      </c>
      <c r="D1600" s="116">
        <v>0</v>
      </c>
    </row>
    <row r="1601" spans="2:4">
      <c r="B1601" s="68" t="s">
        <v>1782</v>
      </c>
      <c r="C1601" s="116">
        <v>0</v>
      </c>
      <c r="D1601" s="116">
        <v>0</v>
      </c>
    </row>
    <row r="1602" spans="2:4">
      <c r="B1602" s="67" t="s">
        <v>738</v>
      </c>
      <c r="C1602" s="116">
        <v>75000000</v>
      </c>
      <c r="D1602" s="116">
        <v>0</v>
      </c>
    </row>
    <row r="1603" spans="2:4">
      <c r="B1603" s="68" t="s">
        <v>1246</v>
      </c>
      <c r="C1603" s="116">
        <v>75000000</v>
      </c>
      <c r="D1603" s="116">
        <v>0</v>
      </c>
    </row>
    <row r="1604" spans="2:4">
      <c r="B1604" s="68" t="s">
        <v>1783</v>
      </c>
      <c r="C1604" s="116">
        <v>0</v>
      </c>
      <c r="D1604" s="116">
        <v>0</v>
      </c>
    </row>
    <row r="1605" spans="2:4">
      <c r="B1605" s="67" t="s">
        <v>1404</v>
      </c>
      <c r="C1605" s="116">
        <v>0</v>
      </c>
      <c r="D1605" s="116">
        <v>0</v>
      </c>
    </row>
    <row r="1606" spans="2:4">
      <c r="B1606" s="68" t="s">
        <v>1784</v>
      </c>
      <c r="C1606" s="116">
        <v>0</v>
      </c>
      <c r="D1606" s="116">
        <v>0</v>
      </c>
    </row>
    <row r="1607" spans="2:4">
      <c r="B1607" s="67" t="s">
        <v>1785</v>
      </c>
      <c r="C1607" s="116">
        <v>0</v>
      </c>
      <c r="D1607" s="116">
        <v>0</v>
      </c>
    </row>
    <row r="1608" spans="2:4">
      <c r="B1608" s="68" t="s">
        <v>1786</v>
      </c>
      <c r="C1608" s="116">
        <v>0</v>
      </c>
      <c r="D1608" s="116">
        <v>0</v>
      </c>
    </row>
    <row r="1609" spans="2:4">
      <c r="B1609" s="67" t="s">
        <v>739</v>
      </c>
      <c r="C1609" s="116">
        <v>9064068</v>
      </c>
      <c r="D1609" s="116">
        <v>2039415.12</v>
      </c>
    </row>
    <row r="1610" spans="2:4">
      <c r="B1610" s="68" t="s">
        <v>1247</v>
      </c>
      <c r="C1610" s="116">
        <v>9064068</v>
      </c>
      <c r="D1610" s="116">
        <v>2039415.12</v>
      </c>
    </row>
    <row r="1611" spans="2:4">
      <c r="B1611" s="67" t="s">
        <v>740</v>
      </c>
      <c r="C1611" s="116">
        <v>702759470</v>
      </c>
      <c r="D1611" s="116">
        <v>0</v>
      </c>
    </row>
    <row r="1612" spans="2:4">
      <c r="B1612" s="68" t="s">
        <v>1248</v>
      </c>
      <c r="C1612" s="116">
        <v>702759470</v>
      </c>
      <c r="D1612" s="116">
        <v>0</v>
      </c>
    </row>
    <row r="1613" spans="2:4">
      <c r="B1613" s="67" t="s">
        <v>741</v>
      </c>
      <c r="C1613" s="116">
        <v>14809335</v>
      </c>
      <c r="D1613" s="116">
        <v>8889214.0999999996</v>
      </c>
    </row>
    <row r="1614" spans="2:4">
      <c r="B1614" s="68" t="s">
        <v>1249</v>
      </c>
      <c r="C1614" s="116">
        <v>14809335</v>
      </c>
      <c r="D1614" s="116">
        <v>8889214.0999999996</v>
      </c>
    </row>
    <row r="1615" spans="2:4">
      <c r="B1615" s="67" t="s">
        <v>1398</v>
      </c>
      <c r="C1615" s="116">
        <v>0</v>
      </c>
      <c r="D1615" s="116">
        <v>5323689</v>
      </c>
    </row>
    <row r="1616" spans="2:4">
      <c r="B1616" s="68" t="s">
        <v>1399</v>
      </c>
      <c r="C1616" s="116">
        <v>0</v>
      </c>
      <c r="D1616" s="116">
        <v>5323689</v>
      </c>
    </row>
    <row r="1617" spans="2:4">
      <c r="B1617" s="67" t="s">
        <v>742</v>
      </c>
      <c r="C1617" s="116">
        <v>50105012</v>
      </c>
      <c r="D1617" s="116">
        <v>61879356.099999994</v>
      </c>
    </row>
    <row r="1618" spans="2:4">
      <c r="B1618" s="68" t="s">
        <v>1250</v>
      </c>
      <c r="C1618" s="116">
        <v>50105012</v>
      </c>
      <c r="D1618" s="116">
        <v>61879356.099999994</v>
      </c>
    </row>
    <row r="1619" spans="2:4">
      <c r="B1619" s="67" t="s">
        <v>319</v>
      </c>
      <c r="C1619" s="116">
        <v>0</v>
      </c>
      <c r="D1619" s="116">
        <v>22228614.170000002</v>
      </c>
    </row>
    <row r="1620" spans="2:4">
      <c r="B1620" s="68" t="s">
        <v>804</v>
      </c>
      <c r="C1620" s="116">
        <v>0</v>
      </c>
      <c r="D1620" s="116">
        <v>22228614.170000002</v>
      </c>
    </row>
    <row r="1621" spans="2:4">
      <c r="B1621" s="67" t="s">
        <v>1315</v>
      </c>
      <c r="C1621" s="116">
        <v>0</v>
      </c>
      <c r="D1621" s="116">
        <v>0</v>
      </c>
    </row>
    <row r="1622" spans="2:4">
      <c r="B1622" s="68" t="s">
        <v>1316</v>
      </c>
      <c r="C1622" s="116">
        <v>0</v>
      </c>
      <c r="D1622" s="116">
        <v>0</v>
      </c>
    </row>
    <row r="1623" spans="2:4">
      <c r="B1623" s="67" t="s">
        <v>743</v>
      </c>
      <c r="C1623" s="116">
        <v>40983237</v>
      </c>
      <c r="D1623" s="116">
        <v>23159661.879999999</v>
      </c>
    </row>
    <row r="1624" spans="2:4">
      <c r="B1624" s="68" t="s">
        <v>1251</v>
      </c>
      <c r="C1624" s="116">
        <v>40983237</v>
      </c>
      <c r="D1624" s="116">
        <v>23159661.879999999</v>
      </c>
    </row>
    <row r="1625" spans="2:4">
      <c r="B1625" s="67" t="s">
        <v>1400</v>
      </c>
      <c r="C1625" s="116">
        <v>0</v>
      </c>
      <c r="D1625" s="116">
        <v>0</v>
      </c>
    </row>
    <row r="1626" spans="2:4">
      <c r="B1626" s="68" t="s">
        <v>1401</v>
      </c>
      <c r="C1626" s="116">
        <v>0</v>
      </c>
      <c r="D1626" s="116">
        <v>0</v>
      </c>
    </row>
    <row r="1627" spans="2:4">
      <c r="B1627" s="67" t="s">
        <v>1402</v>
      </c>
      <c r="C1627" s="116">
        <v>0</v>
      </c>
      <c r="D1627" s="116">
        <v>99420705.689999998</v>
      </c>
    </row>
    <row r="1628" spans="2:4">
      <c r="B1628" s="68" t="s">
        <v>1403</v>
      </c>
      <c r="C1628" s="116">
        <v>0</v>
      </c>
      <c r="D1628" s="116">
        <v>99420705.689999998</v>
      </c>
    </row>
    <row r="1629" spans="2:4">
      <c r="B1629" s="67" t="s">
        <v>744</v>
      </c>
      <c r="C1629" s="116">
        <v>204131</v>
      </c>
      <c r="D1629" s="116">
        <v>0</v>
      </c>
    </row>
    <row r="1630" spans="2:4">
      <c r="B1630" s="68" t="s">
        <v>1252</v>
      </c>
      <c r="C1630" s="116">
        <v>204131</v>
      </c>
      <c r="D1630" s="116">
        <v>0</v>
      </c>
    </row>
    <row r="1631" spans="2:4">
      <c r="B1631" s="67" t="s">
        <v>745</v>
      </c>
      <c r="C1631" s="116">
        <v>12495276</v>
      </c>
      <c r="D1631" s="116">
        <v>0</v>
      </c>
    </row>
    <row r="1632" spans="2:4">
      <c r="B1632" s="68" t="s">
        <v>1253</v>
      </c>
      <c r="C1632" s="116">
        <v>12495276</v>
      </c>
      <c r="D1632" s="116">
        <v>0</v>
      </c>
    </row>
    <row r="1633" spans="2:4">
      <c r="B1633" s="67" t="s">
        <v>746</v>
      </c>
      <c r="C1633" s="116">
        <v>150466870</v>
      </c>
      <c r="D1633" s="116">
        <v>203633312.06</v>
      </c>
    </row>
    <row r="1634" spans="2:4">
      <c r="B1634" s="68" t="s">
        <v>1254</v>
      </c>
      <c r="C1634" s="116">
        <v>150466870</v>
      </c>
      <c r="D1634" s="116">
        <v>203633312.06</v>
      </c>
    </row>
    <row r="1635" spans="2:4">
      <c r="B1635" s="67" t="s">
        <v>747</v>
      </c>
      <c r="C1635" s="116">
        <v>218667345</v>
      </c>
      <c r="D1635" s="116">
        <v>226816843.68000001</v>
      </c>
    </row>
    <row r="1636" spans="2:4">
      <c r="B1636" s="68" t="s">
        <v>1255</v>
      </c>
      <c r="C1636" s="116">
        <v>218667345</v>
      </c>
      <c r="D1636" s="116">
        <v>226816843.68000001</v>
      </c>
    </row>
    <row r="1637" spans="2:4">
      <c r="B1637" s="67" t="s">
        <v>748</v>
      </c>
      <c r="C1637" s="116">
        <v>37485830</v>
      </c>
      <c r="D1637" s="116">
        <v>30280464.939999998</v>
      </c>
    </row>
    <row r="1638" spans="2:4">
      <c r="B1638" s="68" t="s">
        <v>1256</v>
      </c>
      <c r="C1638" s="116">
        <v>37485830</v>
      </c>
      <c r="D1638" s="116">
        <v>30280464.939999998</v>
      </c>
    </row>
    <row r="1639" spans="2:4">
      <c r="B1639" s="67" t="s">
        <v>749</v>
      </c>
      <c r="C1639" s="116">
        <v>14902995</v>
      </c>
      <c r="D1639" s="116">
        <v>6011231.0700000003</v>
      </c>
    </row>
    <row r="1640" spans="2:4">
      <c r="B1640" s="68" t="s">
        <v>1257</v>
      </c>
      <c r="C1640" s="116">
        <v>14902995</v>
      </c>
      <c r="D1640" s="116">
        <v>6011231.0700000003</v>
      </c>
    </row>
    <row r="1641" spans="2:4">
      <c r="B1641" s="67" t="s">
        <v>750</v>
      </c>
      <c r="C1641" s="116">
        <v>14876151</v>
      </c>
      <c r="D1641" s="116">
        <v>0</v>
      </c>
    </row>
    <row r="1642" spans="2:4">
      <c r="B1642" s="68" t="s">
        <v>1258</v>
      </c>
      <c r="C1642" s="116">
        <v>14876151</v>
      </c>
      <c r="D1642" s="116">
        <v>0</v>
      </c>
    </row>
    <row r="1643" spans="2:4">
      <c r="B1643" s="67" t="s">
        <v>751</v>
      </c>
      <c r="C1643" s="116">
        <v>1984366</v>
      </c>
      <c r="D1643" s="116">
        <v>0</v>
      </c>
    </row>
    <row r="1644" spans="2:4">
      <c r="B1644" s="68" t="s">
        <v>1259</v>
      </c>
      <c r="C1644" s="116">
        <v>1984366</v>
      </c>
      <c r="D1644" s="116">
        <v>0</v>
      </c>
    </row>
    <row r="1645" spans="2:4">
      <c r="B1645" s="67" t="s">
        <v>752</v>
      </c>
      <c r="C1645" s="116">
        <v>24722138</v>
      </c>
      <c r="D1645" s="116">
        <v>0</v>
      </c>
    </row>
    <row r="1646" spans="2:4">
      <c r="B1646" s="68" t="s">
        <v>1260</v>
      </c>
      <c r="C1646" s="116">
        <v>24722138</v>
      </c>
      <c r="D1646" s="116">
        <v>0</v>
      </c>
    </row>
    <row r="1647" spans="2:4">
      <c r="B1647" s="67" t="s">
        <v>753</v>
      </c>
      <c r="C1647" s="116">
        <v>5816054</v>
      </c>
      <c r="D1647" s="116">
        <v>0</v>
      </c>
    </row>
    <row r="1648" spans="2:4">
      <c r="B1648" s="68" t="s">
        <v>1261</v>
      </c>
      <c r="C1648" s="116">
        <v>5816054</v>
      </c>
      <c r="D1648" s="116">
        <v>0</v>
      </c>
    </row>
    <row r="1649" spans="2:4">
      <c r="B1649" s="67" t="s">
        <v>1850</v>
      </c>
      <c r="C1649" s="116">
        <v>0</v>
      </c>
      <c r="D1649" s="116">
        <v>0</v>
      </c>
    </row>
    <row r="1650" spans="2:4">
      <c r="B1650" s="68" t="s">
        <v>1851</v>
      </c>
      <c r="C1650" s="116">
        <v>0</v>
      </c>
      <c r="D1650" s="116">
        <v>0</v>
      </c>
    </row>
    <row r="1651" spans="2:4">
      <c r="B1651" s="67" t="s">
        <v>1422</v>
      </c>
      <c r="C1651" s="116">
        <v>0</v>
      </c>
      <c r="D1651" s="116">
        <v>0</v>
      </c>
    </row>
    <row r="1652" spans="2:4">
      <c r="B1652" s="68" t="s">
        <v>1423</v>
      </c>
      <c r="C1652" s="116">
        <v>0</v>
      </c>
      <c r="D1652" s="116">
        <v>0</v>
      </c>
    </row>
    <row r="1653" spans="2:4">
      <c r="B1653" s="66" t="s">
        <v>289</v>
      </c>
      <c r="C1653" s="117">
        <v>0</v>
      </c>
      <c r="D1653" s="117">
        <v>1024838418.9399999</v>
      </c>
    </row>
    <row r="1654" spans="2:4">
      <c r="B1654" s="67" t="s">
        <v>727</v>
      </c>
      <c r="C1654" s="116">
        <v>0</v>
      </c>
      <c r="D1654" s="116">
        <v>715000000</v>
      </c>
    </row>
    <row r="1655" spans="2:4">
      <c r="B1655" s="68" t="s">
        <v>1491</v>
      </c>
      <c r="C1655" s="116">
        <v>0</v>
      </c>
      <c r="D1655" s="116">
        <v>715000000</v>
      </c>
    </row>
    <row r="1656" spans="2:4">
      <c r="B1656" s="67" t="s">
        <v>729</v>
      </c>
      <c r="C1656" s="116">
        <v>0</v>
      </c>
      <c r="D1656" s="116">
        <v>0</v>
      </c>
    </row>
    <row r="1657" spans="2:4">
      <c r="B1657" s="68" t="s">
        <v>1787</v>
      </c>
      <c r="C1657" s="116">
        <v>0</v>
      </c>
      <c r="D1657" s="116">
        <v>0</v>
      </c>
    </row>
    <row r="1658" spans="2:4">
      <c r="B1658" s="67" t="s">
        <v>749</v>
      </c>
      <c r="C1658" s="116">
        <v>0</v>
      </c>
      <c r="D1658" s="116">
        <v>244268872.41</v>
      </c>
    </row>
    <row r="1659" spans="2:4">
      <c r="B1659" s="68" t="s">
        <v>1492</v>
      </c>
      <c r="C1659" s="116">
        <v>0</v>
      </c>
      <c r="D1659" s="116">
        <v>244268872.41</v>
      </c>
    </row>
    <row r="1660" spans="2:4">
      <c r="B1660" s="67" t="s">
        <v>1493</v>
      </c>
      <c r="C1660" s="116">
        <v>0</v>
      </c>
      <c r="D1660" s="116">
        <v>55569546.530000001</v>
      </c>
    </row>
    <row r="1661" spans="2:4">
      <c r="B1661" s="68" t="s">
        <v>1494</v>
      </c>
      <c r="C1661" s="116">
        <v>0</v>
      </c>
      <c r="D1661" s="116">
        <v>55569546.530000001</v>
      </c>
    </row>
    <row r="1662" spans="2:4">
      <c r="B1662" s="67" t="s">
        <v>752</v>
      </c>
      <c r="C1662" s="116">
        <v>0</v>
      </c>
      <c r="D1662" s="116">
        <v>10000000</v>
      </c>
    </row>
    <row r="1663" spans="2:4">
      <c r="B1663" s="68" t="s">
        <v>1495</v>
      </c>
      <c r="C1663" s="116">
        <v>0</v>
      </c>
      <c r="D1663" s="116">
        <v>10000000</v>
      </c>
    </row>
    <row r="1664" spans="2:4">
      <c r="B1664" s="67" t="s">
        <v>1496</v>
      </c>
      <c r="C1664" s="116">
        <v>0</v>
      </c>
      <c r="D1664" s="116">
        <v>0</v>
      </c>
    </row>
    <row r="1665" spans="2:4">
      <c r="B1665" s="68" t="s">
        <v>1497</v>
      </c>
      <c r="C1665" s="116">
        <v>0</v>
      </c>
      <c r="D1665" s="116">
        <v>0</v>
      </c>
    </row>
    <row r="1666" spans="2:4">
      <c r="B1666" s="67" t="s">
        <v>1422</v>
      </c>
      <c r="C1666" s="116">
        <v>0</v>
      </c>
      <c r="D1666" s="116">
        <v>0</v>
      </c>
    </row>
    <row r="1667" spans="2:4">
      <c r="B1667" s="68" t="s">
        <v>1498</v>
      </c>
      <c r="C1667" s="116">
        <v>0</v>
      </c>
      <c r="D1667" s="116">
        <v>0</v>
      </c>
    </row>
    <row r="1668" spans="2:4">
      <c r="B1668" s="67" t="s">
        <v>1499</v>
      </c>
      <c r="C1668" s="116">
        <v>0</v>
      </c>
      <c r="D1668" s="116">
        <v>0</v>
      </c>
    </row>
    <row r="1669" spans="2:4">
      <c r="B1669" s="68" t="s">
        <v>1500</v>
      </c>
      <c r="C1669" s="116">
        <v>0</v>
      </c>
      <c r="D1669" s="116">
        <v>0</v>
      </c>
    </row>
    <row r="1670" spans="2:4">
      <c r="B1670" s="66" t="s">
        <v>305</v>
      </c>
      <c r="C1670" s="117">
        <v>3576401253</v>
      </c>
      <c r="D1670" s="117">
        <v>1521475586.9900002</v>
      </c>
    </row>
    <row r="1671" spans="2:4">
      <c r="B1671" s="67" t="s">
        <v>726</v>
      </c>
      <c r="C1671" s="116">
        <v>1226401253</v>
      </c>
      <c r="D1671" s="116">
        <v>559346938.06000006</v>
      </c>
    </row>
    <row r="1672" spans="2:4">
      <c r="B1672" s="68" t="s">
        <v>1228</v>
      </c>
      <c r="C1672" s="116">
        <v>1226401253</v>
      </c>
      <c r="D1672" s="116">
        <v>559346938.06000006</v>
      </c>
    </row>
    <row r="1673" spans="2:4">
      <c r="B1673" s="67" t="s">
        <v>727</v>
      </c>
      <c r="C1673" s="116">
        <v>272560439</v>
      </c>
      <c r="D1673" s="116">
        <v>0</v>
      </c>
    </row>
    <row r="1674" spans="2:4">
      <c r="B1674" s="68" t="s">
        <v>1229</v>
      </c>
      <c r="C1674" s="116">
        <v>272560439</v>
      </c>
      <c r="D1674" s="116">
        <v>0</v>
      </c>
    </row>
    <row r="1675" spans="2:4">
      <c r="B1675" s="67" t="s">
        <v>728</v>
      </c>
      <c r="C1675" s="116">
        <v>927439561</v>
      </c>
      <c r="D1675" s="116">
        <v>590667097.70000005</v>
      </c>
    </row>
    <row r="1676" spans="2:4">
      <c r="B1676" s="68" t="s">
        <v>1232</v>
      </c>
      <c r="C1676" s="116">
        <v>927439561</v>
      </c>
      <c r="D1676" s="116">
        <v>590667097.70000005</v>
      </c>
    </row>
    <row r="1677" spans="2:4">
      <c r="B1677" s="67" t="s">
        <v>1404</v>
      </c>
      <c r="C1677" s="116">
        <v>0</v>
      </c>
      <c r="D1677" s="116">
        <v>0</v>
      </c>
    </row>
    <row r="1678" spans="2:4">
      <c r="B1678" s="68" t="s">
        <v>1405</v>
      </c>
      <c r="C1678" s="116">
        <v>0</v>
      </c>
      <c r="D1678" s="116">
        <v>0</v>
      </c>
    </row>
    <row r="1679" spans="2:4">
      <c r="B1679" s="67" t="s">
        <v>1402</v>
      </c>
      <c r="C1679" s="116">
        <v>0</v>
      </c>
      <c r="D1679" s="116">
        <v>49672447</v>
      </c>
    </row>
    <row r="1680" spans="2:4">
      <c r="B1680" s="68" t="s">
        <v>1403</v>
      </c>
      <c r="C1680" s="116">
        <v>0</v>
      </c>
      <c r="D1680" s="116">
        <v>49672447</v>
      </c>
    </row>
    <row r="1681" spans="2:4">
      <c r="B1681" s="67" t="s">
        <v>754</v>
      </c>
      <c r="C1681" s="116">
        <v>500000000</v>
      </c>
      <c r="D1681" s="116">
        <v>0</v>
      </c>
    </row>
    <row r="1682" spans="2:4">
      <c r="B1682" s="68" t="s">
        <v>1262</v>
      </c>
      <c r="C1682" s="116">
        <v>500000000</v>
      </c>
      <c r="D1682" s="116">
        <v>0</v>
      </c>
    </row>
    <row r="1683" spans="2:4">
      <c r="B1683" s="67" t="s">
        <v>744</v>
      </c>
      <c r="C1683" s="116">
        <v>650000000</v>
      </c>
      <c r="D1683" s="116">
        <v>0</v>
      </c>
    </row>
    <row r="1684" spans="2:4">
      <c r="B1684" s="68" t="s">
        <v>1263</v>
      </c>
      <c r="C1684" s="116">
        <v>650000000</v>
      </c>
      <c r="D1684" s="116">
        <v>0</v>
      </c>
    </row>
    <row r="1685" spans="2:4">
      <c r="B1685" s="67" t="s">
        <v>745</v>
      </c>
      <c r="C1685" s="116">
        <v>0</v>
      </c>
      <c r="D1685" s="116">
        <v>321789104.23000002</v>
      </c>
    </row>
    <row r="1686" spans="2:4">
      <c r="B1686" s="68" t="s">
        <v>1406</v>
      </c>
      <c r="C1686" s="116">
        <v>0</v>
      </c>
      <c r="D1686" s="116">
        <v>321789104.23000002</v>
      </c>
    </row>
    <row r="1687" spans="2:4">
      <c r="B1687" s="67" t="s">
        <v>1407</v>
      </c>
      <c r="C1687" s="116">
        <v>0</v>
      </c>
      <c r="D1687" s="116">
        <v>0</v>
      </c>
    </row>
    <row r="1688" spans="2:4">
      <c r="B1688" s="68" t="s">
        <v>1408</v>
      </c>
      <c r="C1688" s="116">
        <v>0</v>
      </c>
      <c r="D1688" s="116">
        <v>0</v>
      </c>
    </row>
    <row r="1689" spans="2:4">
      <c r="B1689" s="66" t="s">
        <v>290</v>
      </c>
      <c r="C1689" s="117">
        <v>3992706014</v>
      </c>
      <c r="D1689" s="117">
        <v>0</v>
      </c>
    </row>
    <row r="1690" spans="2:4">
      <c r="B1690" s="67" t="s">
        <v>727</v>
      </c>
      <c r="C1690" s="116">
        <v>2528580000</v>
      </c>
      <c r="D1690" s="116">
        <v>0</v>
      </c>
    </row>
    <row r="1691" spans="2:4">
      <c r="B1691" s="68" t="s">
        <v>1229</v>
      </c>
      <c r="C1691" s="116">
        <v>2528580000</v>
      </c>
      <c r="D1691" s="116">
        <v>0</v>
      </c>
    </row>
    <row r="1692" spans="2:4">
      <c r="B1692" s="67" t="s">
        <v>728</v>
      </c>
      <c r="C1692" s="116">
        <v>640094117</v>
      </c>
      <c r="D1692" s="116">
        <v>0</v>
      </c>
    </row>
    <row r="1693" spans="2:4">
      <c r="B1693" s="68" t="s">
        <v>1232</v>
      </c>
      <c r="C1693" s="116">
        <v>640094117</v>
      </c>
      <c r="D1693" s="116">
        <v>0</v>
      </c>
    </row>
    <row r="1694" spans="2:4">
      <c r="B1694" s="67" t="s">
        <v>730</v>
      </c>
      <c r="C1694" s="116">
        <v>824031897</v>
      </c>
      <c r="D1694" s="116">
        <v>0</v>
      </c>
    </row>
    <row r="1695" spans="2:4">
      <c r="B1695" s="68" t="s">
        <v>1234</v>
      </c>
      <c r="C1695" s="116">
        <v>824031897</v>
      </c>
      <c r="D1695" s="116">
        <v>0</v>
      </c>
    </row>
    <row r="1696" spans="2:4">
      <c r="B1696" s="64" t="s">
        <v>303</v>
      </c>
      <c r="C1696" s="116">
        <v>5486192912</v>
      </c>
      <c r="D1696" s="116">
        <v>1152924512.5799999</v>
      </c>
    </row>
    <row r="1697" spans="2:4">
      <c r="B1697" s="66" t="s">
        <v>287</v>
      </c>
      <c r="C1697" s="117">
        <v>1799291313</v>
      </c>
      <c r="D1697" s="117">
        <v>771192797.02999997</v>
      </c>
    </row>
    <row r="1698" spans="2:4">
      <c r="B1698" s="67" t="s">
        <v>304</v>
      </c>
      <c r="C1698" s="116">
        <v>513328625</v>
      </c>
      <c r="D1698" s="116">
        <v>98175532.170000017</v>
      </c>
    </row>
    <row r="1699" spans="2:4">
      <c r="B1699" s="68" t="s">
        <v>1264</v>
      </c>
      <c r="C1699" s="116">
        <v>224334585</v>
      </c>
      <c r="D1699" s="116">
        <v>3876687.4800000004</v>
      </c>
    </row>
    <row r="1700" spans="2:4">
      <c r="B1700" s="68" t="s">
        <v>1265</v>
      </c>
      <c r="C1700" s="116">
        <v>197172551</v>
      </c>
      <c r="D1700" s="116">
        <v>94298844.690000013</v>
      </c>
    </row>
    <row r="1701" spans="2:4">
      <c r="B1701" s="68" t="s">
        <v>1266</v>
      </c>
      <c r="C1701" s="116">
        <v>90670000</v>
      </c>
      <c r="D1701" s="116">
        <v>0</v>
      </c>
    </row>
    <row r="1702" spans="2:4">
      <c r="B1702" s="68" t="s">
        <v>1267</v>
      </c>
      <c r="C1702" s="116">
        <v>1151489</v>
      </c>
      <c r="D1702" s="116">
        <v>0</v>
      </c>
    </row>
    <row r="1703" spans="2:4">
      <c r="B1703" s="67" t="s">
        <v>755</v>
      </c>
      <c r="C1703" s="116">
        <v>27000000</v>
      </c>
      <c r="D1703" s="116">
        <v>4102908.98</v>
      </c>
    </row>
    <row r="1704" spans="2:4">
      <c r="B1704" s="68" t="s">
        <v>1268</v>
      </c>
      <c r="C1704" s="116">
        <v>27000000</v>
      </c>
      <c r="D1704" s="116">
        <v>4102908.98</v>
      </c>
    </row>
    <row r="1705" spans="2:4">
      <c r="B1705" s="67" t="s">
        <v>756</v>
      </c>
      <c r="C1705" s="116">
        <v>129460000</v>
      </c>
      <c r="D1705" s="116">
        <v>11022717.670000002</v>
      </c>
    </row>
    <row r="1706" spans="2:4">
      <c r="B1706" s="68" t="s">
        <v>1269</v>
      </c>
      <c r="C1706" s="116">
        <v>118860000</v>
      </c>
      <c r="D1706" s="116">
        <v>10699625.670000002</v>
      </c>
    </row>
    <row r="1707" spans="2:4">
      <c r="B1707" s="68" t="s">
        <v>1270</v>
      </c>
      <c r="C1707" s="116">
        <v>10600000</v>
      </c>
      <c r="D1707" s="116">
        <v>323092</v>
      </c>
    </row>
    <row r="1708" spans="2:4">
      <c r="B1708" s="67" t="s">
        <v>757</v>
      </c>
      <c r="C1708" s="116">
        <v>141073469</v>
      </c>
      <c r="D1708" s="116">
        <v>51889470.009999998</v>
      </c>
    </row>
    <row r="1709" spans="2:4">
      <c r="B1709" s="68" t="s">
        <v>1271</v>
      </c>
      <c r="C1709" s="116">
        <v>141073469</v>
      </c>
      <c r="D1709" s="116">
        <v>51889470.009999998</v>
      </c>
    </row>
    <row r="1710" spans="2:4">
      <c r="B1710" s="67" t="s">
        <v>1409</v>
      </c>
      <c r="C1710" s="116">
        <v>0</v>
      </c>
      <c r="D1710" s="116">
        <v>0</v>
      </c>
    </row>
    <row r="1711" spans="2:4">
      <c r="B1711" s="68" t="s">
        <v>1410</v>
      </c>
      <c r="C1711" s="116">
        <v>0</v>
      </c>
      <c r="D1711" s="116">
        <v>0</v>
      </c>
    </row>
    <row r="1712" spans="2:4">
      <c r="B1712" s="67" t="s">
        <v>758</v>
      </c>
      <c r="C1712" s="116">
        <v>70154147</v>
      </c>
      <c r="D1712" s="116">
        <v>0</v>
      </c>
    </row>
    <row r="1713" spans="2:4">
      <c r="B1713" s="68" t="s">
        <v>1272</v>
      </c>
      <c r="C1713" s="116">
        <v>70154147</v>
      </c>
      <c r="D1713" s="116">
        <v>0</v>
      </c>
    </row>
    <row r="1714" spans="2:4">
      <c r="B1714" s="67" t="s">
        <v>759</v>
      </c>
      <c r="C1714" s="116">
        <v>3061608</v>
      </c>
      <c r="D1714" s="116">
        <v>24703289.309999999</v>
      </c>
    </row>
    <row r="1715" spans="2:4">
      <c r="B1715" s="68" t="s">
        <v>1411</v>
      </c>
      <c r="C1715" s="116">
        <v>0</v>
      </c>
      <c r="D1715" s="116">
        <v>19368077.289999999</v>
      </c>
    </row>
    <row r="1716" spans="2:4">
      <c r="B1716" s="68" t="s">
        <v>1273</v>
      </c>
      <c r="C1716" s="116">
        <v>3061608</v>
      </c>
      <c r="D1716" s="116">
        <v>5335212.0199999996</v>
      </c>
    </row>
    <row r="1717" spans="2:4">
      <c r="B1717" s="67" t="s">
        <v>760</v>
      </c>
      <c r="C1717" s="116">
        <v>100000000</v>
      </c>
      <c r="D1717" s="116">
        <v>99595475.689999998</v>
      </c>
    </row>
    <row r="1718" spans="2:4">
      <c r="B1718" s="68" t="s">
        <v>1274</v>
      </c>
      <c r="C1718" s="116">
        <v>100000000</v>
      </c>
      <c r="D1718" s="116">
        <v>99595475.689999998</v>
      </c>
    </row>
    <row r="1719" spans="2:4">
      <c r="B1719" s="67" t="s">
        <v>761</v>
      </c>
      <c r="C1719" s="116">
        <v>505213464</v>
      </c>
      <c r="D1719" s="116">
        <v>0</v>
      </c>
    </row>
    <row r="1720" spans="2:4">
      <c r="B1720" s="68" t="s">
        <v>1275</v>
      </c>
      <c r="C1720" s="116">
        <v>505213464</v>
      </c>
      <c r="D1720" s="116">
        <v>0</v>
      </c>
    </row>
    <row r="1721" spans="2:4">
      <c r="B1721" s="67" t="s">
        <v>1412</v>
      </c>
      <c r="C1721" s="116">
        <v>0</v>
      </c>
      <c r="D1721" s="116">
        <v>164791528.03</v>
      </c>
    </row>
    <row r="1722" spans="2:4">
      <c r="B1722" s="68" t="s">
        <v>1413</v>
      </c>
      <c r="C1722" s="116">
        <v>0</v>
      </c>
      <c r="D1722" s="116">
        <v>164791528.03</v>
      </c>
    </row>
    <row r="1723" spans="2:4">
      <c r="B1723" s="67" t="s">
        <v>762</v>
      </c>
      <c r="C1723" s="116">
        <v>310000000</v>
      </c>
      <c r="D1723" s="116">
        <v>284967496.38999999</v>
      </c>
    </row>
    <row r="1724" spans="2:4">
      <c r="B1724" s="68" t="s">
        <v>1276</v>
      </c>
      <c r="C1724" s="116">
        <v>310000000</v>
      </c>
      <c r="D1724" s="116">
        <v>284967496.38999999</v>
      </c>
    </row>
    <row r="1725" spans="2:4">
      <c r="B1725" s="67" t="s">
        <v>1317</v>
      </c>
      <c r="C1725" s="116">
        <v>0</v>
      </c>
      <c r="D1725" s="116">
        <v>31944378.779999997</v>
      </c>
    </row>
    <row r="1726" spans="2:4">
      <c r="B1726" s="68" t="s">
        <v>1318</v>
      </c>
      <c r="C1726" s="116">
        <v>0</v>
      </c>
      <c r="D1726" s="116">
        <v>31944378.779999997</v>
      </c>
    </row>
    <row r="1727" spans="2:4">
      <c r="B1727" s="66" t="s">
        <v>305</v>
      </c>
      <c r="C1727" s="117">
        <v>1212640000</v>
      </c>
      <c r="D1727" s="117">
        <v>368600118.39999998</v>
      </c>
    </row>
    <row r="1728" spans="2:4">
      <c r="B1728" s="67" t="s">
        <v>1409</v>
      </c>
      <c r="C1728" s="116">
        <v>0</v>
      </c>
      <c r="D1728" s="116">
        <v>0</v>
      </c>
    </row>
    <row r="1729" spans="2:4">
      <c r="B1729" s="68" t="s">
        <v>1410</v>
      </c>
      <c r="C1729" s="116">
        <v>0</v>
      </c>
      <c r="D1729" s="116">
        <v>0</v>
      </c>
    </row>
    <row r="1730" spans="2:4">
      <c r="B1730" s="67" t="s">
        <v>763</v>
      </c>
      <c r="C1730" s="116">
        <v>1212640000</v>
      </c>
      <c r="D1730" s="116">
        <v>368600118.39999998</v>
      </c>
    </row>
    <row r="1731" spans="2:4">
      <c r="B1731" s="68" t="s">
        <v>1277</v>
      </c>
      <c r="C1731" s="116">
        <v>1212640000</v>
      </c>
      <c r="D1731" s="116">
        <v>368600118.39999998</v>
      </c>
    </row>
    <row r="1732" spans="2:4">
      <c r="B1732" s="67" t="s">
        <v>1501</v>
      </c>
      <c r="C1732" s="116">
        <v>0</v>
      </c>
      <c r="D1732" s="116">
        <v>0</v>
      </c>
    </row>
    <row r="1733" spans="2:4">
      <c r="B1733" s="68" t="s">
        <v>1502</v>
      </c>
      <c r="C1733" s="116">
        <v>0</v>
      </c>
      <c r="D1733" s="116">
        <v>0</v>
      </c>
    </row>
    <row r="1734" spans="2:4">
      <c r="B1734" s="66" t="s">
        <v>290</v>
      </c>
      <c r="C1734" s="117">
        <v>2135293594</v>
      </c>
      <c r="D1734" s="117">
        <v>0</v>
      </c>
    </row>
    <row r="1735" spans="2:4">
      <c r="B1735" s="67" t="s">
        <v>304</v>
      </c>
      <c r="C1735" s="116">
        <v>734633212</v>
      </c>
      <c r="D1735" s="116">
        <v>0</v>
      </c>
    </row>
    <row r="1736" spans="2:4">
      <c r="B1736" s="68" t="s">
        <v>1266</v>
      </c>
      <c r="C1736" s="116">
        <v>191842760</v>
      </c>
      <c r="D1736" s="116">
        <v>0</v>
      </c>
    </row>
    <row r="1737" spans="2:4">
      <c r="B1737" s="68" t="s">
        <v>1278</v>
      </c>
      <c r="C1737" s="116">
        <v>11390001</v>
      </c>
      <c r="D1737" s="116">
        <v>0</v>
      </c>
    </row>
    <row r="1738" spans="2:4">
      <c r="B1738" s="68" t="s">
        <v>1279</v>
      </c>
      <c r="C1738" s="116">
        <v>341700000</v>
      </c>
      <c r="D1738" s="116">
        <v>0</v>
      </c>
    </row>
    <row r="1739" spans="2:4">
      <c r="B1739" s="68" t="s">
        <v>1280</v>
      </c>
      <c r="C1739" s="116">
        <v>189700451</v>
      </c>
      <c r="D1739" s="116">
        <v>0</v>
      </c>
    </row>
    <row r="1740" spans="2:4">
      <c r="B1740" s="67" t="s">
        <v>755</v>
      </c>
      <c r="C1740" s="116">
        <v>494239584</v>
      </c>
      <c r="D1740" s="116">
        <v>0</v>
      </c>
    </row>
    <row r="1741" spans="2:4">
      <c r="B1741" s="68" t="s">
        <v>1281</v>
      </c>
      <c r="C1741" s="116">
        <v>494239584</v>
      </c>
      <c r="D1741" s="116">
        <v>0</v>
      </c>
    </row>
    <row r="1742" spans="2:4">
      <c r="B1742" s="67" t="s">
        <v>764</v>
      </c>
      <c r="C1742" s="116">
        <v>284750000</v>
      </c>
      <c r="D1742" s="116">
        <v>0</v>
      </c>
    </row>
    <row r="1743" spans="2:4">
      <c r="B1743" s="68" t="s">
        <v>1282</v>
      </c>
      <c r="C1743" s="116">
        <v>284750000</v>
      </c>
      <c r="D1743" s="116">
        <v>0</v>
      </c>
    </row>
    <row r="1744" spans="2:4">
      <c r="B1744" s="67" t="s">
        <v>758</v>
      </c>
      <c r="C1744" s="116">
        <v>599024937</v>
      </c>
      <c r="D1744" s="116">
        <v>0</v>
      </c>
    </row>
    <row r="1745" spans="2:4">
      <c r="B1745" s="68" t="s">
        <v>1272</v>
      </c>
      <c r="C1745" s="116">
        <v>599024937</v>
      </c>
      <c r="D1745" s="116">
        <v>0</v>
      </c>
    </row>
    <row r="1746" spans="2:4">
      <c r="B1746" s="67" t="s">
        <v>765</v>
      </c>
      <c r="C1746" s="116">
        <v>22645861</v>
      </c>
      <c r="D1746" s="116">
        <v>0</v>
      </c>
    </row>
    <row r="1747" spans="2:4">
      <c r="B1747" s="68" t="s">
        <v>1272</v>
      </c>
      <c r="C1747" s="116">
        <v>22645861</v>
      </c>
      <c r="D1747" s="116">
        <v>0</v>
      </c>
    </row>
    <row r="1748" spans="2:4">
      <c r="B1748" s="66" t="s">
        <v>291</v>
      </c>
      <c r="C1748" s="117">
        <v>338968005</v>
      </c>
      <c r="D1748" s="117">
        <v>13131597.149999999</v>
      </c>
    </row>
    <row r="1749" spans="2:4">
      <c r="B1749" s="67" t="s">
        <v>304</v>
      </c>
      <c r="C1749" s="116">
        <v>246986005</v>
      </c>
      <c r="D1749" s="116">
        <v>13131597.149999999</v>
      </c>
    </row>
    <row r="1750" spans="2:4">
      <c r="B1750" s="68" t="s">
        <v>1294</v>
      </c>
      <c r="C1750" s="116">
        <v>0</v>
      </c>
      <c r="D1750" s="116">
        <v>13131597.149999999</v>
      </c>
    </row>
    <row r="1751" spans="2:4">
      <c r="B1751" s="68" t="s">
        <v>1264</v>
      </c>
      <c r="C1751" s="116">
        <v>149416094</v>
      </c>
      <c r="D1751" s="116">
        <v>0</v>
      </c>
    </row>
    <row r="1752" spans="2:4">
      <c r="B1752" s="68" t="s">
        <v>1266</v>
      </c>
      <c r="C1752" s="116">
        <v>3700450</v>
      </c>
      <c r="D1752" s="116">
        <v>0</v>
      </c>
    </row>
    <row r="1753" spans="2:4">
      <c r="B1753" s="68" t="s">
        <v>1283</v>
      </c>
      <c r="C1753" s="116">
        <v>11376400</v>
      </c>
      <c r="D1753" s="116">
        <v>0</v>
      </c>
    </row>
    <row r="1754" spans="2:4">
      <c r="B1754" s="68" t="s">
        <v>1284</v>
      </c>
      <c r="C1754" s="116">
        <v>2666438</v>
      </c>
      <c r="D1754" s="116">
        <v>0</v>
      </c>
    </row>
    <row r="1755" spans="2:4">
      <c r="B1755" s="68" t="s">
        <v>1285</v>
      </c>
      <c r="C1755" s="116">
        <v>13325441</v>
      </c>
      <c r="D1755" s="116">
        <v>0</v>
      </c>
    </row>
    <row r="1756" spans="2:4">
      <c r="B1756" s="68" t="s">
        <v>1286</v>
      </c>
      <c r="C1756" s="116">
        <v>14115025</v>
      </c>
      <c r="D1756" s="116">
        <v>0</v>
      </c>
    </row>
    <row r="1757" spans="2:4">
      <c r="B1757" s="68" t="s">
        <v>1287</v>
      </c>
      <c r="C1757" s="116">
        <v>3366195</v>
      </c>
      <c r="D1757" s="116">
        <v>0</v>
      </c>
    </row>
    <row r="1758" spans="2:4">
      <c r="B1758" s="68" t="s">
        <v>1288</v>
      </c>
      <c r="C1758" s="116">
        <v>11900180</v>
      </c>
      <c r="D1758" s="116">
        <v>0</v>
      </c>
    </row>
    <row r="1759" spans="2:4">
      <c r="B1759" s="68" t="s">
        <v>1267</v>
      </c>
      <c r="C1759" s="116">
        <v>4325363</v>
      </c>
      <c r="D1759" s="116">
        <v>0</v>
      </c>
    </row>
    <row r="1760" spans="2:4">
      <c r="B1760" s="68" t="s">
        <v>1289</v>
      </c>
      <c r="C1760" s="116">
        <v>32794419</v>
      </c>
      <c r="D1760" s="116">
        <v>0</v>
      </c>
    </row>
    <row r="1761" spans="2:4">
      <c r="B1761" s="67" t="s">
        <v>755</v>
      </c>
      <c r="C1761" s="116">
        <v>91982000</v>
      </c>
      <c r="D1761" s="116">
        <v>0</v>
      </c>
    </row>
    <row r="1762" spans="2:4">
      <c r="B1762" s="68" t="s">
        <v>1290</v>
      </c>
      <c r="C1762" s="116">
        <v>91982000</v>
      </c>
      <c r="D1762" s="116">
        <v>0</v>
      </c>
    </row>
    <row r="1763" spans="2:4">
      <c r="B1763" s="131" t="s">
        <v>1291</v>
      </c>
      <c r="C1763" s="132">
        <v>155685242330</v>
      </c>
      <c r="D1763" s="132">
        <v>46866176722.130005</v>
      </c>
    </row>
    <row r="1764" spans="2:4">
      <c r="B1764" s="69" t="s">
        <v>285</v>
      </c>
      <c r="C1764" s="119">
        <v>155685242330</v>
      </c>
      <c r="D1764" s="119">
        <v>46866176722.130005</v>
      </c>
    </row>
    <row r="1765" spans="2:4">
      <c r="B1765" s="64" t="s">
        <v>303</v>
      </c>
      <c r="C1765" s="116">
        <v>155685242330</v>
      </c>
      <c r="D1765" s="116">
        <v>46866176722.130005</v>
      </c>
    </row>
    <row r="1766" spans="2:4">
      <c r="B1766" s="66" t="s">
        <v>287</v>
      </c>
      <c r="C1766" s="117">
        <v>18742026236</v>
      </c>
      <c r="D1766" s="117">
        <v>5520188393.039999</v>
      </c>
    </row>
    <row r="1767" spans="2:4">
      <c r="B1767" s="67" t="s">
        <v>288</v>
      </c>
      <c r="C1767" s="116">
        <v>18742026236</v>
      </c>
      <c r="D1767" s="116">
        <v>5520188393.039999</v>
      </c>
    </row>
    <row r="1768" spans="2:4">
      <c r="B1768" s="66" t="s">
        <v>289</v>
      </c>
      <c r="C1768" s="117">
        <v>500000000</v>
      </c>
      <c r="D1768" s="117">
        <v>0</v>
      </c>
    </row>
    <row r="1769" spans="2:4">
      <c r="B1769" s="67" t="s">
        <v>288</v>
      </c>
      <c r="C1769" s="116">
        <v>500000000</v>
      </c>
      <c r="D1769" s="116">
        <v>0</v>
      </c>
    </row>
    <row r="1770" spans="2:4">
      <c r="B1770" s="66" t="s">
        <v>305</v>
      </c>
      <c r="C1770" s="117">
        <v>15492228311</v>
      </c>
      <c r="D1770" s="117">
        <v>607782824.38</v>
      </c>
    </row>
    <row r="1771" spans="2:4">
      <c r="B1771" s="67" t="s">
        <v>288</v>
      </c>
      <c r="C1771" s="116">
        <v>15492228311</v>
      </c>
      <c r="D1771" s="116">
        <v>607782824.38</v>
      </c>
    </row>
    <row r="1772" spans="2:4">
      <c r="B1772" s="66" t="s">
        <v>290</v>
      </c>
      <c r="C1772" s="117">
        <v>120950987783</v>
      </c>
      <c r="D1772" s="117">
        <v>40738205504.710007</v>
      </c>
    </row>
    <row r="1773" spans="2:4">
      <c r="B1773" s="67" t="s">
        <v>288</v>
      </c>
      <c r="C1773" s="116">
        <v>120950987783</v>
      </c>
      <c r="D1773" s="116">
        <v>40738205504.710007</v>
      </c>
    </row>
    <row r="1774" spans="2:4">
      <c r="B1774" s="66" t="s">
        <v>1503</v>
      </c>
      <c r="C1774" s="117">
        <v>0</v>
      </c>
      <c r="D1774" s="117">
        <v>0</v>
      </c>
    </row>
    <row r="1775" spans="2:4">
      <c r="B1775" s="67" t="s">
        <v>288</v>
      </c>
      <c r="C1775" s="116">
        <v>0</v>
      </c>
      <c r="D1775" s="116">
        <v>0</v>
      </c>
    </row>
    <row r="1776" spans="2:4">
      <c r="B1776" s="35" t="s">
        <v>766</v>
      </c>
      <c r="C1776" s="133">
        <v>1403263338155</v>
      </c>
      <c r="D1776" s="133">
        <v>459893557374.03998</v>
      </c>
    </row>
    <row r="1777" spans="2:4">
      <c r="B1777" s="121" t="s">
        <v>27</v>
      </c>
      <c r="C1777" s="120"/>
      <c r="D1777" s="120"/>
    </row>
    <row r="1778" spans="2:4" ht="24.75" customHeight="1">
      <c r="B1778" s="147" t="s">
        <v>1792</v>
      </c>
      <c r="C1778" s="147"/>
      <c r="D1778" s="147"/>
    </row>
    <row r="1779" spans="2:4">
      <c r="B1779" s="147" t="s">
        <v>28</v>
      </c>
      <c r="C1779" s="147"/>
      <c r="D1779" s="147"/>
    </row>
    <row r="1780" spans="2:4">
      <c r="B1780" s="138" t="s">
        <v>29</v>
      </c>
      <c r="C1780" s="138"/>
      <c r="D1780" s="138"/>
    </row>
  </sheetData>
  <mergeCells count="12">
    <mergeCell ref="A1:E1"/>
    <mergeCell ref="A2:E2"/>
    <mergeCell ref="A3:E3"/>
    <mergeCell ref="A5:F5"/>
    <mergeCell ref="A6:E6"/>
    <mergeCell ref="B1780:D1780"/>
    <mergeCell ref="B1778:D1778"/>
    <mergeCell ref="B1779:D1779"/>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H33" sqref="H33"/>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9" t="s">
        <v>0</v>
      </c>
      <c r="B1" s="139"/>
      <c r="C1" s="139"/>
      <c r="D1" s="139"/>
      <c r="E1" s="139"/>
      <c r="F1" s="3"/>
    </row>
    <row r="2" spans="1:8" ht="21" customHeight="1">
      <c r="A2" s="140" t="s">
        <v>1</v>
      </c>
      <c r="B2" s="140"/>
      <c r="C2" s="140"/>
      <c r="D2" s="140"/>
      <c r="E2" s="140"/>
      <c r="F2" s="2"/>
      <c r="H2" s="12">
        <v>0</v>
      </c>
    </row>
    <row r="3" spans="1:8" ht="15" customHeight="1">
      <c r="A3" s="148" t="s">
        <v>2</v>
      </c>
      <c r="B3" s="148"/>
      <c r="C3" s="148"/>
      <c r="D3" s="148"/>
      <c r="E3" s="148"/>
      <c r="F3" s="1"/>
    </row>
    <row r="5" spans="1:8" ht="18.75" customHeight="1">
      <c r="A5" s="150" t="s">
        <v>767</v>
      </c>
      <c r="B5" s="150"/>
      <c r="C5" s="150"/>
      <c r="D5" s="150"/>
      <c r="E5" s="150"/>
      <c r="F5" s="4"/>
    </row>
    <row r="6" spans="1:8" ht="18.75">
      <c r="A6" s="143" t="s">
        <v>1791</v>
      </c>
      <c r="B6" s="143"/>
      <c r="C6" s="143"/>
      <c r="D6" s="143"/>
      <c r="E6" s="143"/>
      <c r="F6" s="5"/>
    </row>
    <row r="7" spans="1:8" ht="15.75">
      <c r="A7" s="152" t="s">
        <v>5</v>
      </c>
      <c r="B7" s="152"/>
      <c r="C7" s="152"/>
      <c r="D7" s="152"/>
      <c r="E7" s="152"/>
      <c r="F7" s="6"/>
    </row>
    <row r="10" spans="1:8" ht="15" customHeight="1">
      <c r="B10" s="151" t="s">
        <v>6</v>
      </c>
      <c r="C10" s="53" t="s">
        <v>7</v>
      </c>
      <c r="D10" s="153" t="s">
        <v>8</v>
      </c>
    </row>
    <row r="11" spans="1:8" ht="14.45" customHeight="1">
      <c r="B11" s="151"/>
      <c r="C11" s="59" t="s">
        <v>9</v>
      </c>
      <c r="D11" s="153"/>
    </row>
    <row r="12" spans="1:8" ht="14.45" customHeight="1">
      <c r="B12" s="23" t="s">
        <v>15</v>
      </c>
      <c r="C12" s="20">
        <v>45219.838792000002</v>
      </c>
      <c r="D12" s="29">
        <f>D14</f>
        <v>17573.877481110001</v>
      </c>
      <c r="E12" s="47"/>
    </row>
    <row r="13" spans="1:8" s="7" customFormat="1" ht="14.45" customHeight="1">
      <c r="B13" s="112" t="s">
        <v>768</v>
      </c>
      <c r="C13" s="113">
        <v>44379.838792000002</v>
      </c>
      <c r="D13" s="114">
        <f>D14</f>
        <v>17573.877481110001</v>
      </c>
      <c r="E13" s="47"/>
      <c r="F13"/>
    </row>
    <row r="14" spans="1:8" s="7" customFormat="1">
      <c r="B14" s="24" t="s">
        <v>769</v>
      </c>
      <c r="C14" s="38">
        <v>44379.838792000002</v>
      </c>
      <c r="D14" s="38">
        <f>D15+D21+D29</f>
        <v>17573.877481110001</v>
      </c>
      <c r="E14" s="47"/>
      <c r="F14"/>
    </row>
    <row r="15" spans="1:8" s="7" customFormat="1">
      <c r="B15" s="123" t="s">
        <v>770</v>
      </c>
      <c r="C15" s="28">
        <v>1457.0259960000001</v>
      </c>
      <c r="D15" s="28">
        <f>SUM(D16:D20)</f>
        <v>546.06068800000003</v>
      </c>
      <c r="E15" s="47"/>
      <c r="F15"/>
    </row>
    <row r="16" spans="1:8" s="7" customFormat="1">
      <c r="B16" s="65" t="s">
        <v>771</v>
      </c>
      <c r="C16" s="30">
        <v>399.99599999999998</v>
      </c>
      <c r="D16" s="30">
        <v>165.95840000000001</v>
      </c>
      <c r="E16" s="47"/>
      <c r="F16"/>
    </row>
    <row r="17" spans="2:9" s="7" customFormat="1">
      <c r="B17" s="65" t="s">
        <v>772</v>
      </c>
      <c r="C17" s="30">
        <v>683.82999600000005</v>
      </c>
      <c r="D17" s="30">
        <v>225.45977999999999</v>
      </c>
      <c r="E17" s="47"/>
      <c r="F17"/>
    </row>
    <row r="18" spans="2:9" s="7" customFormat="1">
      <c r="B18" s="65" t="s">
        <v>773</v>
      </c>
      <c r="C18" s="30">
        <v>153.78</v>
      </c>
      <c r="D18" s="30">
        <v>53.343000000000004</v>
      </c>
      <c r="E18" s="47"/>
      <c r="F18"/>
    </row>
    <row r="19" spans="2:9" s="7" customFormat="1">
      <c r="B19" s="65" t="s">
        <v>774</v>
      </c>
      <c r="C19" s="30">
        <v>172.62</v>
      </c>
      <c r="D19" s="30">
        <v>83.332499999999996</v>
      </c>
      <c r="E19" s="47"/>
      <c r="F19"/>
    </row>
    <row r="20" spans="2:9" s="7" customFormat="1">
      <c r="B20" s="65" t="s">
        <v>775</v>
      </c>
      <c r="C20" s="30">
        <v>46.8</v>
      </c>
      <c r="D20" s="30">
        <v>17.967008</v>
      </c>
      <c r="E20" s="47"/>
      <c r="F20"/>
    </row>
    <row r="21" spans="2:9" s="7" customFormat="1">
      <c r="B21" s="123" t="s">
        <v>776</v>
      </c>
      <c r="C21" s="28">
        <v>42922.812795999998</v>
      </c>
      <c r="D21" s="28">
        <f>SUM(D22:D26)</f>
        <v>17027.81679311</v>
      </c>
      <c r="E21" s="47"/>
      <c r="F21"/>
      <c r="I21" s="54"/>
    </row>
    <row r="22" spans="2:9" s="7" customFormat="1">
      <c r="B22" s="65" t="s">
        <v>777</v>
      </c>
      <c r="C22" s="30">
        <v>30690</v>
      </c>
      <c r="D22" s="108">
        <v>12687.69275</v>
      </c>
      <c r="E22" s="47"/>
      <c r="F22"/>
    </row>
    <row r="23" spans="2:9" s="7" customFormat="1">
      <c r="B23" s="65" t="s">
        <v>778</v>
      </c>
      <c r="C23" s="30">
        <v>84</v>
      </c>
      <c r="D23" s="108">
        <v>32.935650000000003</v>
      </c>
      <c r="E23" s="47"/>
      <c r="F23"/>
    </row>
    <row r="24" spans="2:9" s="7" customFormat="1">
      <c r="B24" s="65" t="s">
        <v>1292</v>
      </c>
      <c r="C24" s="116">
        <v>0</v>
      </c>
      <c r="D24" s="108">
        <v>16.524000000000001</v>
      </c>
      <c r="E24" s="47"/>
      <c r="F24"/>
    </row>
    <row r="25" spans="2:9" s="7" customFormat="1">
      <c r="B25" s="65" t="s">
        <v>779</v>
      </c>
      <c r="C25" s="30">
        <v>7613.0186400000002</v>
      </c>
      <c r="D25" s="108">
        <v>3046.2843200000002</v>
      </c>
      <c r="E25" s="47"/>
      <c r="F25"/>
    </row>
    <row r="26" spans="2:9" s="7" customFormat="1">
      <c r="B26" s="65" t="s">
        <v>780</v>
      </c>
      <c r="C26" s="30">
        <v>4535.7941559999999</v>
      </c>
      <c r="D26" s="108">
        <v>1244.3800731099998</v>
      </c>
      <c r="E26" s="47"/>
      <c r="F26"/>
    </row>
    <row r="27" spans="2:9" s="7" customFormat="1">
      <c r="B27" s="112" t="s">
        <v>58</v>
      </c>
      <c r="C27" s="113">
        <v>840</v>
      </c>
      <c r="D27" s="114">
        <v>0</v>
      </c>
      <c r="E27" s="47"/>
      <c r="F27"/>
    </row>
    <row r="28" spans="2:9" s="7" customFormat="1">
      <c r="B28" s="24" t="s">
        <v>782</v>
      </c>
      <c r="C28" s="38">
        <v>840</v>
      </c>
      <c r="D28" s="38">
        <v>0</v>
      </c>
      <c r="E28" s="47"/>
      <c r="F28"/>
    </row>
    <row r="29" spans="2:9" s="7" customFormat="1">
      <c r="B29" s="123" t="s">
        <v>783</v>
      </c>
      <c r="C29" s="28">
        <v>840</v>
      </c>
      <c r="D29" s="28">
        <f>SUM(D30:D31)</f>
        <v>0</v>
      </c>
      <c r="E29" s="47"/>
      <c r="F29"/>
    </row>
    <row r="30" spans="2:9" s="7" customFormat="1">
      <c r="B30" s="65" t="s">
        <v>784</v>
      </c>
      <c r="C30" s="30">
        <v>155.37245100000001</v>
      </c>
      <c r="D30" s="38">
        <v>0</v>
      </c>
      <c r="E30" s="47"/>
      <c r="F30"/>
    </row>
    <row r="31" spans="2:9" s="7" customFormat="1">
      <c r="B31" s="65" t="s">
        <v>785</v>
      </c>
      <c r="C31" s="30">
        <v>684.62754900000004</v>
      </c>
      <c r="D31" s="38">
        <v>0</v>
      </c>
      <c r="E31" s="47"/>
      <c r="F31"/>
    </row>
    <row r="32" spans="2:9">
      <c r="B32" s="35" t="s">
        <v>46</v>
      </c>
      <c r="C32" s="31">
        <v>45219.838792000002</v>
      </c>
      <c r="D32" s="118">
        <f>D13+D27</f>
        <v>17573.877481110001</v>
      </c>
      <c r="E32" s="47"/>
    </row>
    <row r="33" spans="2:6">
      <c r="B33" s="15" t="s">
        <v>27</v>
      </c>
      <c r="C33" s="16"/>
      <c r="D33" s="16"/>
      <c r="F33" s="11"/>
    </row>
    <row r="34" spans="2:6" ht="31.15" customHeight="1">
      <c r="B34" s="147" t="s">
        <v>1792</v>
      </c>
      <c r="C34" s="147"/>
      <c r="D34" s="147"/>
      <c r="E34" s="8"/>
    </row>
    <row r="35" spans="2:6" ht="17.25" customHeight="1">
      <c r="B35" s="49" t="s">
        <v>781</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DDC7-818A-4AB2-9002-388DDAB3E395}">
  <dimension ref="A1:F75"/>
  <sheetViews>
    <sheetView showGridLines="0" zoomScaleNormal="100" workbookViewId="0">
      <selection activeCell="D29" sqref="D29"/>
    </sheetView>
  </sheetViews>
  <sheetFormatPr baseColWidth="10" defaultColWidth="11.42578125" defaultRowHeight="15"/>
  <cols>
    <col min="1" max="1" width="77.28515625" bestFit="1" customWidth="1"/>
    <col min="2" max="2" width="23" bestFit="1" customWidth="1"/>
    <col min="3" max="3" width="28" bestFit="1" customWidth="1"/>
    <col min="4" max="4" width="36.7109375" bestFit="1" customWidth="1"/>
    <col min="5" max="5" width="22.5703125" customWidth="1"/>
    <col min="6" max="6" width="14.85546875" bestFit="1" customWidth="1"/>
    <col min="9" max="9" width="30.42578125" customWidth="1"/>
  </cols>
  <sheetData>
    <row r="1" spans="1:6" ht="28.5" customHeight="1">
      <c r="A1" s="139" t="s">
        <v>0</v>
      </c>
      <c r="B1" s="139"/>
      <c r="C1" s="139"/>
      <c r="D1" s="139"/>
      <c r="E1" s="139"/>
      <c r="F1" s="139"/>
    </row>
    <row r="2" spans="1:6" ht="21" customHeight="1">
      <c r="A2" s="140" t="s">
        <v>1</v>
      </c>
      <c r="B2" s="140"/>
      <c r="C2" s="140"/>
      <c r="D2" s="140"/>
      <c r="E2" s="140"/>
      <c r="F2" s="140"/>
    </row>
    <row r="3" spans="1:6" ht="15" customHeight="1">
      <c r="A3" s="148" t="s">
        <v>2</v>
      </c>
      <c r="B3" s="148"/>
      <c r="C3" s="148"/>
      <c r="D3" s="148"/>
      <c r="E3" s="148"/>
      <c r="F3" s="148"/>
    </row>
    <row r="5" spans="1:6" ht="18.75" customHeight="1">
      <c r="A5" s="150" t="s">
        <v>30</v>
      </c>
      <c r="B5" s="150"/>
      <c r="C5" s="150"/>
      <c r="D5" s="150"/>
      <c r="E5" s="150"/>
      <c r="F5" s="150"/>
    </row>
    <row r="6" spans="1:6" ht="18.75">
      <c r="A6" s="150" t="s">
        <v>1414</v>
      </c>
      <c r="B6" s="150"/>
      <c r="C6" s="150"/>
      <c r="D6" s="150"/>
      <c r="E6" s="150"/>
      <c r="F6" s="150"/>
    </row>
    <row r="7" spans="1:6" ht="18.75" customHeight="1">
      <c r="A7" s="154" t="s">
        <v>1793</v>
      </c>
      <c r="B7" s="154"/>
      <c r="C7" s="154"/>
      <c r="D7" s="154"/>
      <c r="E7" s="154"/>
      <c r="F7" s="154"/>
    </row>
    <row r="8" spans="1:6" ht="18.75" customHeight="1">
      <c r="A8" s="154" t="s">
        <v>1794</v>
      </c>
      <c r="B8" s="154"/>
      <c r="C8" s="154"/>
      <c r="D8" s="154"/>
      <c r="E8" s="154"/>
      <c r="F8" s="154"/>
    </row>
    <row r="9" spans="1:6" ht="15.75">
      <c r="A9" s="152" t="s">
        <v>1415</v>
      </c>
      <c r="B9" s="152"/>
      <c r="C9" s="152"/>
      <c r="D9" s="152"/>
      <c r="E9" s="152"/>
      <c r="F9" s="152"/>
    </row>
    <row r="12" spans="1:6">
      <c r="D12" s="12"/>
    </row>
    <row r="15" spans="1:6">
      <c r="A15" s="135" t="s">
        <v>1416</v>
      </c>
      <c r="B15" t="s">
        <v>1417</v>
      </c>
      <c r="C15" t="s">
        <v>1418</v>
      </c>
    </row>
    <row r="16" spans="1:6">
      <c r="A16" s="128" t="s">
        <v>1419</v>
      </c>
      <c r="B16" s="50">
        <v>1403263338155</v>
      </c>
      <c r="C16" s="50">
        <v>459893557374.0401</v>
      </c>
    </row>
    <row r="17" spans="1:6">
      <c r="A17" s="129" t="s">
        <v>15</v>
      </c>
      <c r="B17" s="50">
        <v>1247578095825</v>
      </c>
      <c r="C17" s="50">
        <v>413027380651.9101</v>
      </c>
    </row>
    <row r="18" spans="1:6">
      <c r="A18" s="64" t="s">
        <v>16</v>
      </c>
      <c r="B18" s="50">
        <v>1092429071323</v>
      </c>
      <c r="C18" s="50">
        <v>370654570004.35016</v>
      </c>
      <c r="E18" s="50"/>
      <c r="F18" s="51"/>
    </row>
    <row r="19" spans="1:6">
      <c r="A19" s="130" t="s">
        <v>32</v>
      </c>
      <c r="B19" s="50">
        <v>444373269772</v>
      </c>
      <c r="C19" s="50">
        <v>128625903116.16006</v>
      </c>
      <c r="E19" s="50"/>
    </row>
    <row r="20" spans="1:6">
      <c r="A20" s="130" t="s">
        <v>33</v>
      </c>
      <c r="B20" s="50">
        <v>66472191181</v>
      </c>
      <c r="C20" s="50">
        <v>21342771210.330002</v>
      </c>
      <c r="E20" s="50"/>
    </row>
    <row r="21" spans="1:6">
      <c r="A21" s="130" t="s">
        <v>17</v>
      </c>
      <c r="B21" s="50">
        <v>225621046933</v>
      </c>
      <c r="C21" s="50">
        <v>68077397978.000015</v>
      </c>
      <c r="E21" s="50"/>
    </row>
    <row r="22" spans="1:6">
      <c r="A22" s="130" t="s">
        <v>34</v>
      </c>
      <c r="B22" s="50">
        <v>20010100000</v>
      </c>
      <c r="C22" s="50">
        <v>5810137445.9799995</v>
      </c>
      <c r="E22" s="50"/>
    </row>
    <row r="23" spans="1:6">
      <c r="A23" s="130" t="s">
        <v>35</v>
      </c>
      <c r="B23" s="50">
        <v>334972253013</v>
      </c>
      <c r="C23" s="50">
        <v>146073085422.44006</v>
      </c>
      <c r="E23" s="50"/>
    </row>
    <row r="24" spans="1:6">
      <c r="A24" s="130" t="s">
        <v>36</v>
      </c>
      <c r="B24" s="50">
        <v>980210424</v>
      </c>
      <c r="C24" s="50">
        <v>725274831.44000006</v>
      </c>
      <c r="E24" s="50"/>
    </row>
    <row r="25" spans="1:6">
      <c r="A25" s="64" t="s">
        <v>18</v>
      </c>
      <c r="B25" s="50">
        <v>155149024502</v>
      </c>
      <c r="C25" s="50">
        <v>42372810647.559982</v>
      </c>
      <c r="E25" s="50"/>
    </row>
    <row r="26" spans="1:6">
      <c r="A26" s="130" t="s">
        <v>37</v>
      </c>
      <c r="B26" s="50">
        <v>37994371816</v>
      </c>
      <c r="C26" s="50">
        <v>12142017113.959986</v>
      </c>
      <c r="E26" s="50"/>
      <c r="F26" s="12"/>
    </row>
    <row r="27" spans="1:6">
      <c r="A27" s="130" t="s">
        <v>38</v>
      </c>
      <c r="B27" s="50">
        <v>55667598377</v>
      </c>
      <c r="C27" s="50">
        <v>11262151469.370001</v>
      </c>
      <c r="E27" s="50"/>
    </row>
    <row r="28" spans="1:6">
      <c r="A28" s="130" t="s">
        <v>39</v>
      </c>
      <c r="B28" s="50">
        <v>9767900</v>
      </c>
      <c r="C28" s="50">
        <v>3322821.35</v>
      </c>
      <c r="E28" s="50"/>
    </row>
    <row r="29" spans="1:6">
      <c r="A29" s="130" t="s">
        <v>40</v>
      </c>
      <c r="B29" s="50">
        <v>3463665953</v>
      </c>
      <c r="C29" s="50">
        <v>1496315514.55</v>
      </c>
      <c r="E29" s="50"/>
    </row>
    <row r="30" spans="1:6">
      <c r="A30" s="130" t="s">
        <v>41</v>
      </c>
      <c r="B30" s="50">
        <v>56567336181</v>
      </c>
      <c r="C30" s="50">
        <v>17469003728.330002</v>
      </c>
      <c r="E30" s="50"/>
    </row>
    <row r="31" spans="1:6">
      <c r="A31" s="130" t="s">
        <v>42</v>
      </c>
      <c r="B31" s="50">
        <v>1446284275</v>
      </c>
      <c r="C31" s="50">
        <v>0</v>
      </c>
      <c r="E31" s="50"/>
    </row>
    <row r="32" spans="1:6">
      <c r="A32" s="129" t="s">
        <v>1420</v>
      </c>
      <c r="B32" s="50">
        <v>155685242330</v>
      </c>
      <c r="C32" s="50">
        <v>46866176722.13002</v>
      </c>
      <c r="E32" s="50"/>
    </row>
    <row r="33" spans="1:6">
      <c r="A33" s="64" t="s">
        <v>26</v>
      </c>
      <c r="B33" s="50">
        <v>155685242330</v>
      </c>
      <c r="C33" s="50">
        <v>46866176722.13002</v>
      </c>
      <c r="E33" s="50"/>
    </row>
    <row r="34" spans="1:6">
      <c r="A34" s="130" t="s">
        <v>44</v>
      </c>
      <c r="B34" s="50">
        <v>7242026236</v>
      </c>
      <c r="C34" s="50">
        <v>2208950952.5</v>
      </c>
      <c r="E34" s="50"/>
    </row>
    <row r="35" spans="1:6">
      <c r="A35" s="130" t="s">
        <v>45</v>
      </c>
      <c r="B35" s="50">
        <v>148443216094</v>
      </c>
      <c r="C35" s="50">
        <v>44657225769.63002</v>
      </c>
      <c r="E35" s="50"/>
      <c r="F35" s="51"/>
    </row>
    <row r="36" spans="1:6">
      <c r="A36" s="130" t="s">
        <v>1421</v>
      </c>
      <c r="B36" s="50">
        <v>0</v>
      </c>
      <c r="C36" s="50">
        <v>0</v>
      </c>
      <c r="E36" s="50"/>
    </row>
    <row r="37" spans="1:6">
      <c r="A37" s="130" t="s">
        <v>1504</v>
      </c>
      <c r="B37" s="50">
        <v>0</v>
      </c>
      <c r="C37" s="50">
        <v>0</v>
      </c>
      <c r="E37" s="50"/>
      <c r="F37" s="12"/>
    </row>
    <row r="38" spans="1:6">
      <c r="A38" s="128" t="s">
        <v>766</v>
      </c>
      <c r="B38" s="50">
        <v>1403263338155</v>
      </c>
      <c r="C38" s="50">
        <v>459893557374.0401</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row r="75" spans="4:4">
      <c r="D75" s="12"/>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0" ma:contentTypeDescription="Crear nuevo documento." ma:contentTypeScope="" ma:versionID="9351400f82ca87541e2358f5faeca68a">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01dc91717cd239df0697df836dbba9bb"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B684C47-4CAE-498A-8ABF-3761D3BA6F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3.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2023-05-16T15:50:13Z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