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https://dgprd-my.sharepoint.com/personal/nrodriguez_digepres_gob_do/Documents/Desktop/Asignaciones NK/Reporte semanal/2023 vf 10.02.2023/"/>
    </mc:Choice>
  </mc:AlternateContent>
  <xr:revisionPtr revIDLastSave="908" documentId="8_{28730824-FA22-43A8-966D-BD84B84AB82B}" xr6:coauthVersionLast="47" xr6:coauthVersionMax="47" xr10:uidLastSave="{3AF70F03-8ABC-490F-8214-EE015C258975}"/>
  <bookViews>
    <workbookView xWindow="-28920" yWindow="-1815" windowWidth="29040" windowHeight="15840" activeTab="6" xr2:uid="{00000000-000D-0000-FFFF-FFFF00000000}"/>
  </bookViews>
  <sheets>
    <sheet name="Fiscal Mes" sheetId="71" r:id="rId1"/>
    <sheet name="Económica" sheetId="3" r:id="rId2"/>
    <sheet name="Institucional" sheetId="4" r:id="rId3"/>
    <sheet name="Funcional" sheetId="29" r:id="rId4"/>
    <sheet name="Objetal" sheetId="27" r:id="rId5"/>
    <sheet name="Proyectos de inversión" sheetId="61" r:id="rId6"/>
    <sheet name="Subsidios Sociales" sheetId="62"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Mes'!$C$30:$E$34</definedName>
    <definedName name="_xlnm._FilterDatabase" localSheetId="5" hidden="1">'Proyectos de inversión'!#REF!</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0">#REF!</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0">#REF!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62" l="1"/>
  <c r="C21" i="3"/>
  <c r="D74" i="29"/>
  <c r="C74" i="29"/>
  <c r="D15" i="62" l="1"/>
  <c r="D14" i="62" l="1"/>
  <c r="D13" i="62" s="1"/>
  <c r="D32" i="62" s="1"/>
  <c r="D29" i="62"/>
  <c r="D12" i="62" l="1"/>
  <c r="D29" i="3"/>
  <c r="E26" i="71" l="1"/>
  <c r="D71" i="27" l="1"/>
  <c r="D17" i="71"/>
  <c r="E12" i="71"/>
  <c r="D130" i="29" l="1"/>
  <c r="D123" i="29"/>
  <c r="D111" i="29"/>
  <c r="D105" i="29"/>
  <c r="D99" i="29"/>
  <c r="D95" i="29"/>
  <c r="D87" i="29"/>
  <c r="D70" i="29"/>
  <c r="D66" i="29"/>
  <c r="D64" i="29"/>
  <c r="D62" i="29"/>
  <c r="D56" i="29"/>
  <c r="D49" i="29"/>
  <c r="D47" i="29"/>
  <c r="D42" i="29"/>
  <c r="D38" i="29"/>
  <c r="D29" i="29"/>
  <c r="D25" i="29"/>
  <c r="D22" i="29"/>
  <c r="D15" i="29"/>
  <c r="D55" i="4"/>
  <c r="C55" i="4"/>
  <c r="D80" i="27"/>
  <c r="C29" i="3"/>
  <c r="C28" i="3" s="1"/>
  <c r="C17" i="4"/>
  <c r="C49" i="29"/>
  <c r="C99" i="29"/>
  <c r="C105" i="29"/>
  <c r="C130" i="29"/>
  <c r="C87" i="29"/>
  <c r="C70" i="29"/>
  <c r="C66" i="29"/>
  <c r="C38" i="29"/>
  <c r="C42" i="29"/>
  <c r="C22" i="29"/>
  <c r="C45" i="4"/>
  <c r="C71" i="27"/>
  <c r="C69" i="29" l="1"/>
  <c r="D94" i="29"/>
  <c r="D69" i="29"/>
  <c r="D135" i="29"/>
  <c r="D134" i="29" s="1"/>
  <c r="D56" i="27" l="1"/>
  <c r="D26" i="71" l="1"/>
  <c r="E23" i="71"/>
  <c r="D23" i="71"/>
  <c r="E22" i="71"/>
  <c r="D22" i="71"/>
  <c r="E17" i="71"/>
  <c r="D12" i="71"/>
  <c r="D25" i="71" l="1"/>
  <c r="E25" i="71"/>
  <c r="D24" i="71"/>
  <c r="E24" i="71"/>
  <c r="D49" i="27" l="1"/>
  <c r="D139" i="29"/>
  <c r="D138" i="29" s="1"/>
  <c r="D137" i="29" s="1"/>
  <c r="D66" i="27" l="1"/>
  <c r="D14" i="27"/>
  <c r="D40" i="27" l="1"/>
  <c r="D51" i="4" l="1"/>
  <c r="D54" i="29"/>
  <c r="D37" i="29" s="1"/>
  <c r="C54" i="29"/>
  <c r="D20" i="27"/>
  <c r="D82" i="27"/>
  <c r="C82" i="27"/>
  <c r="C80" i="27"/>
  <c r="D14" i="3" l="1"/>
  <c r="D21" i="3"/>
  <c r="D58" i="4"/>
  <c r="D57" i="4" s="1"/>
  <c r="C58" i="4"/>
  <c r="C57" i="4" s="1"/>
  <c r="D45" i="4" l="1"/>
  <c r="C40" i="27"/>
  <c r="C53" i="4"/>
  <c r="C51" i="4"/>
  <c r="C49" i="4"/>
  <c r="C47" i="4"/>
  <c r="C43" i="4"/>
  <c r="C14" i="4"/>
  <c r="D76" i="27"/>
  <c r="C14" i="3"/>
  <c r="C15" i="29"/>
  <c r="D17" i="4"/>
  <c r="C13" i="4" l="1"/>
  <c r="D14" i="29" l="1"/>
  <c r="D13" i="3" l="1"/>
  <c r="D43" i="4" l="1"/>
  <c r="D47" i="4"/>
  <c r="D78" i="27" l="1"/>
  <c r="D75" i="27" s="1"/>
  <c r="D30" i="27" l="1"/>
  <c r="D53" i="4"/>
  <c r="D49" i="4"/>
  <c r="C78" i="27" l="1"/>
  <c r="C139" i="29" l="1"/>
  <c r="C138" i="29" s="1"/>
  <c r="C137" i="29" s="1"/>
  <c r="C135" i="29" l="1"/>
  <c r="C134" i="29" s="1"/>
  <c r="C47" i="29"/>
  <c r="C62" i="29"/>
  <c r="C64" i="29"/>
  <c r="C25" i="29" l="1"/>
  <c r="C29" i="29"/>
  <c r="C56" i="29"/>
  <c r="C37" i="29" s="1"/>
  <c r="C123" i="29"/>
  <c r="C95" i="29"/>
  <c r="C111" i="29"/>
  <c r="C94" i="29" l="1"/>
  <c r="C14" i="29"/>
  <c r="C13" i="29" l="1"/>
  <c r="C141" i="29" s="1"/>
  <c r="C76" i="27"/>
  <c r="C75" i="27" s="1"/>
  <c r="C49" i="27" l="1"/>
  <c r="C14" i="27"/>
  <c r="C66" i="27"/>
  <c r="C30" i="27"/>
  <c r="C56" i="27"/>
  <c r="C20" i="27"/>
  <c r="D14" i="4" l="1"/>
  <c r="D13" i="4" s="1"/>
  <c r="D63" i="4" l="1"/>
  <c r="D28" i="3"/>
  <c r="D34" i="3" s="1"/>
  <c r="D13" i="27"/>
  <c r="D84" i="27" l="1"/>
  <c r="C13" i="3"/>
  <c r="C34" i="3" s="1"/>
  <c r="C63" i="4"/>
  <c r="C13" i="27"/>
  <c r="C84" i="27" s="1"/>
  <c r="D13" i="29"/>
  <c r="D141"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<sst xmlns="http://schemas.openxmlformats.org/spreadsheetml/2006/main" count="1627" uniqueCount="1356">
  <si>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</si>
  <si>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</si>
  <si>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</si>
  <si>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</si>
  <si>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</si>
  <si>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</si>
  <si>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</si>
  <si>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</si>
  <si>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</si>
  <si>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366-22</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</si>
  <si>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</si>
  <si>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</si>
  <si>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</si>
  <si>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</si>
  <si>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</si>
  <si>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</si>
  <si>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</si>
  <si>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</si>
  <si>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</si>
  <si>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</si>
  <si>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</si>
  <si>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</si>
  <si>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</si>
  <si>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</si>
  <si>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</si>
  <si>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</si>
  <si>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</si>
  <si>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</si>
  <si>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</si>
  <si>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</si>
  <si>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</si>
  <si>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</si>
  <si>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</si>
  <si>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</si>
  <si>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</si>
  <si>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</si>
  <si>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</si>
  <si>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</si>
  <si>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</si>
  <si>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</si>
  <si>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</si>
  <si>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</si>
  <si>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</si>
  <si>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</si>
  <si>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</si>
  <si>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</si>
  <si>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</si>
  <si>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</si>
  <si>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</si>
  <si>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</si>
  <si>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</si>
  <si>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</si>
  <si>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</si>
  <si>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</si>
  <si>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</si>
  <si>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</si>
  <si>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</si>
  <si>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</si>
  <si>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</si>
  <si>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</si>
  <si>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</si>
  <si>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</si>
  <si>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</si>
  <si>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</si>
  <si>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</si>
  <si>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</si>
  <si>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</si>
  <si>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</si>
  <si>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</si>
  <si>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</si>
  <si>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</si>
  <si>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</si>
  <si>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</si>
  <si>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</si>
  <si>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</si>
  <si>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</si>
  <si>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</si>
  <si>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</si>
  <si>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</si>
  <si>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</si>
  <si>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</si>
  <si>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</si>
  <si>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</si>
  <si>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</si>
  <si>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</si>
  <si>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</si>
  <si>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</si>
  <si>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</si>
  <si>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</si>
  <si>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</si>
  <si>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</si>
  <si>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</si>
  <si>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9 - Oficina Nacional de Defensa Pública</t>
  </si>
  <si>
    <t>0406-OFICINA NACIONAL DE DEFENSA PUBLICA</t>
  </si>
  <si>
    <t xml:space="preserve">TOTAL GENERAL </t>
  </si>
  <si>
    <t>Clasificación Funcional</t>
  </si>
  <si>
    <t>1 - SERVICIOS  GENERALES</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</si>
  <si>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</si>
  <si>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</si>
  <si>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</si>
  <si>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</si>
  <si>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</si>
  <si>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</si>
  <si>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1.1.98-Investigación y desarrollo relacionado con la administración general</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</si>
  <si>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</si>
  <si>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</si>
  <si>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</si>
  <si>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</si>
  <si>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</si>
  <si>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</si>
  <si>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</si>
  <si>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</si>
  <si>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</si>
  <si>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</si>
  <si>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</si>
  <si>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</si>
  <si>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</si>
  <si>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</si>
  <si>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</si>
  <si>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2 - SERVICIOS ECONÓMICOS</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</si>
  <si>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</si>
  <si>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</si>
  <si>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</si>
  <si>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</si>
  <si>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</si>
  <si>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</si>
  <si>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</si>
  <si>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</si>
  <si>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</si>
  <si>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</si>
  <si>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</si>
  <si>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</si>
  <si>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</si>
  <si>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</si>
  <si>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</si>
  <si>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</si>
  <si>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</si>
  <si>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</si>
  <si>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</si>
  <si>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</si>
  <si>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</si>
  <si>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</si>
  <si>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</si>
  <si>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</si>
  <si>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</si>
  <si>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</si>
  <si>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</si>
  <si>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</si>
  <si>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</si>
  <si>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2.9.02-Hoteles y restaurantes</t>
  </si>
  <si>
    <t>2.9.03-Turismo</t>
  </si>
  <si>
    <t>3 - PROTECCIÓN DEL MEDIO AMBIENTE</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</si>
  <si>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</si>
  <si>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</si>
  <si>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</si>
  <si>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</si>
  <si>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</si>
  <si>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</si>
  <si>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</si>
  <si>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</si>
  <si>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</si>
  <si>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</si>
  <si>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</si>
  <si>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</si>
  <si>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</si>
  <si>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</si>
  <si>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</si>
  <si>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</si>
  <si>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</si>
  <si>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</si>
  <si>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</si>
  <si>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</si>
  <si>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</si>
  <si>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</si>
  <si>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</si>
  <si>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4 - SERVICIOS SOCIALES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</si>
  <si>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</si>
  <si>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</si>
  <si>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</si>
  <si>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</si>
  <si>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</si>
  <si>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</si>
  <si>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</si>
  <si>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</si>
  <si>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</si>
  <si>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</si>
  <si>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</si>
  <si>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</si>
  <si>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</si>
  <si>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</si>
  <si>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</si>
  <si>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</si>
  <si>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4.4 - Educación</t>
  </si>
  <si>
    <t>4.4.01-Educación inicial</t>
  </si>
  <si>
    <t>4.4.02-Educación básica</t>
  </si>
  <si>
    <t>4.4.03-Educación media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</si>
  <si>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</si>
  <si>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</si>
  <si>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</si>
  <si>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</si>
  <si>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</si>
  <si>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</si>
  <si>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</si>
  <si>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</si>
  <si>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4.5 - Protección social</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</si>
  <si>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</si>
  <si>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</si>
  <si>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</si>
  <si>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</si>
  <si>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</si>
  <si>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</si>
  <si>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</si>
  <si>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</si>
  <si>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</si>
  <si>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</si>
  <si>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</si>
  <si>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</si>
  <si>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</si>
  <si>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</si>
  <si>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</si>
  <si>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</si>
  <si>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</si>
  <si>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</si>
  <si>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2.1.1-REMUNERACIONES</t>
  </si>
  <si>
    <t>2.1.2-SOBRESUELDOS</t>
  </si>
  <si>
    <t>2.1.3-DIETAS Y GASTOS DE REPRESENTACIÓN</t>
  </si>
  <si>
    <t>2.1.4-GRATIFICACIONES Y BONIFICACIONES</t>
  </si>
  <si>
    <t>2.1.5-CONTRIBUCIONES A LA SEGURIDAD SOCIAL</t>
  </si>
  <si>
    <t>2.2 - CONTRATACIÓN DE SERVICIOS</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</si>
  <si>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</si>
  <si>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</si>
  <si>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</si>
  <si>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</si>
  <si>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</si>
  <si>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</si>
  <si>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</si>
  <si>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</si>
  <si>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</si>
  <si>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2.3 - MATERIALES Y SUMINISTROS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</si>
  <si>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</si>
  <si>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</si>
  <si>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</si>
  <si>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</si>
  <si>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</si>
  <si>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</si>
  <si>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</si>
  <si>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</si>
  <si>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</si>
  <si>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 TRANSFERENCIAS CORRIENTES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</si>
  <si>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</si>
  <si>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</si>
  <si>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</si>
  <si>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</si>
  <si>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</si>
  <si>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</si>
  <si>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</si>
  <si>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</si>
  <si>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2.5 - TRANSFERENCIAS DE CAPITAL</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</si>
  <si>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</si>
  <si>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</si>
  <si>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</si>
  <si>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</si>
  <si>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</si>
  <si>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</si>
  <si>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2.6 - BIENES MUEBLES, INMUEBLES E INTANGIBLES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</si>
  <si>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</si>
  <si>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</si>
  <si>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</si>
  <si>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</si>
  <si>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</si>
  <si>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</si>
  <si>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</si>
  <si>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</si>
  <si>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</si>
  <si>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2.7 - OBRAS</t>
  </si>
  <si>
    <t>2.7.1-OBRAS EN EDIFICACIONES</t>
  </si>
  <si>
    <t>2.7.2-INFRAESTRUCTURA</t>
  </si>
  <si>
    <t>2.7.3-CONSTRUCCIONES EN BIENES CONCESIONADOS</t>
  </si>
  <si>
    <t>2.7.4-GASTOS QUE SE ASIGNARÁN DURANTE EL EJERCICIO PARA INVERSIÓN (ART. 32 Y 33 LEY 423-06)</t>
  </si>
  <si>
    <t>2.9 - GASTOS FINANCIEROS</t>
  </si>
  <si>
    <t>2.9.1-INTERESES DE LA DEUDA PÚBLICA INTERNA</t>
  </si>
  <si>
    <t>2.9.2-INTERESES DE LA DEUDA PUBLICA EXTERNA</t>
  </si>
  <si>
    <t>2.9.4-COMISIONES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</si>
  <si>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</si>
  <si>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</si>
  <si>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</si>
  <si>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</si>
  <si>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</si>
  <si>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</si>
  <si>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</si>
  <si>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</si>
  <si>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Proyectos de inversión</t>
  </si>
  <si>
    <t>2-GASTOS</t>
  </si>
  <si>
    <t>No es inversión pública</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</si>
  <si>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</si>
  <si>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</si>
  <si>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</si>
  <si>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</si>
  <si>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</si>
  <si>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</si>
  <si>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</si>
  <si>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</si>
  <si>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</si>
  <si>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</si>
  <si>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</si>
  <si>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</si>
  <si>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</si>
  <si>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</si>
  <si>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</si>
  <si>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</si>
  <si>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</si>
  <si>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</si>
  <si>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00-Dirección y coordinación de servicios bibliotecarios a los productos 02, 06 y 07</t>
  </si>
  <si>
    <t>50-CRÉDITO INTERNO</t>
  </si>
  <si>
    <t>Es inversión pública</t>
  </si>
  <si>
    <t>01-MEJORAMIENTO URBANO, SOCIAL Y AMBIENTAL DEL BARRIO DOMINGO SAVIO (LA CIENEGA - LOS GUANDULES), DISTRITO NACIONAL</t>
  </si>
  <si>
    <t>04-CONSTRUCCIÓN DE 14 ESTANCIAS INFANTILES DE LA PROVINCIA DISTRITO NACIONAL</t>
  </si>
  <si>
    <t>05-AMPLIACIÓN DE LA CAPACIDAD DE TRANSPORTE DE LA LÍNEA 2 DEL METRO DE SANTO DOMINGO</t>
  </si>
  <si>
    <t>05-CONSTRUCCIÓN DE PLANTELES EDUCATIVOS EN LA PROVINCIA DISTRITO NACIONAL (FASE 3)</t>
  </si>
  <si>
    <t>08-REMODELACIÓN OFICINAS DEL TRIBUNAL CONSTITUCIONAL, DISTRITO NACIONAL</t>
  </si>
  <si>
    <t>12-AMPLIACIÓN INSTITUTO NACIONAL DEL CÁNCER ROSA EMILIA SÁNCHEZ PÉREZ DE TAVARES, DISTRITO NACIONAL.</t>
  </si>
  <si>
    <t>12-CONSTRUCCIÓN Y RECONSTRUCIÓN DE DESTACAMENTOS POLICIALES EN COMUNIDADES DEL DISTRITO NACIONAL</t>
  </si>
  <si>
    <t>18-REMODELACIÓN DE  NUEVAS OFICINAS PARA LA JUNTA DE AVIACIÓN CIVIL, DISTRITO NACIONAL</t>
  </si>
  <si>
    <t>24-REMODELACIÓN CLUB RECREATIVO COANCA, DISTRITO NACIONAL</t>
  </si>
  <si>
    <t>25-RECONSTRUCCIÓN DEL CLUB DEPORTIVO HUELLAS DEL SIGLO, SECTOR CRISTO REY, DISTRITO NACIONAL</t>
  </si>
  <si>
    <t>29-REHABILITACIÓN Y CONSTRUCCIÓN RESIDENCIA ESTUDIANTIL DE LA UNIVERSIDAD AUTÓNOMA DE SANTO DOMINGO</t>
  </si>
  <si>
    <t>31-AMPLIACIÓN DE PLANTELES EDUCATIVOS EN LA PROVINCIA DISTRITO NACIONAL (FASE 3)</t>
  </si>
  <si>
    <t>31-RECONSTRUCCIÓN DE LA INFRAESTRUCTURA VIAL URBANA DE LA CIRCUNSCRIPCIÓN 2 DEL DISTRITO NACIONAL</t>
  </si>
  <si>
    <t>31-REMODELACIÓN DE LAS OFICINAS DE LA CÁMARA DE CUENTAS DE LA REPÚBLICA DOMINICANA, DISTRITO NACIONAL.</t>
  </si>
  <si>
    <t>33-CONSTRUCCIÓN  DE 8 ESTANCIAS INFANTILES DE LA PROVINCIA DISTRITO NACIONAL (FASE 2)</t>
  </si>
  <si>
    <t>33-REHABILITACIÓN Y CONSTRUCCIÓN LABORATORIO DE MECANICA DE SUELO DEL MINISTERIO DE OBRAS PÚBLICAS Y COMUNICACIONES</t>
  </si>
  <si>
    <t>34-REPARACIÓN HOSPITAL DOCENTE PADRE BILLINI, DISTRITO NACIONAL,  PROV SANTO DOMINGO, REPÚBLICA DOMINICANA</t>
  </si>
  <si>
    <t>35-CONSTRUCCIÓN DE PLANTELES EDUCATIVOS EN LA PROVINCIA DE DISTRITO NACIONAL (FASE 2)</t>
  </si>
  <si>
    <t>41-REMODELACIÓN DE LAS OFICINAS DEL  MINISTERIO DE LA VIVIENDA, HÁBITAT Y EDIFICACIONES, DISTRITO NACIONAL</t>
  </si>
  <si>
    <t>43-AMPLIACIÓN CONSTRUCCIÓN TRES (3) EDIFICIOS DE PARQUEOS EN LA CIUDAD DE SANTO DOMINGO</t>
  </si>
  <si>
    <t>48-AMPLIACIÓN Y REHABILITACION DE 4 PLANTELES ESCOLARES EN EL DISTRITO NACIONAL</t>
  </si>
  <si>
    <t>49-CONSTRUCCIÓN DE 26 PLANTELES ESCOLARES EN EL DISTRITO NACIONAL</t>
  </si>
  <si>
    <t>50-RESTAURACIÓN DE LOS TECHOS DE SIETE  EDIFICACIONES COLONIALES EN LA CIUDAD COLONIAL, DISTRITO NACIONAL</t>
  </si>
  <si>
    <t>52-CONSTRUCCIÓN DEL PARQUE JULIO NUÑEZ, JARDINES DEL NORTE, DISTRITO NACIONAL</t>
  </si>
  <si>
    <t>53-RECONSTRUCCIÓN IGLESIA SAN MAURICIO MARTIR, JARDINES DEL NORTE, DISTRITO NACIONAL.</t>
  </si>
  <si>
    <t>62-RECONSTRUCCIÓN DE INFRAESTRUCTURA VIAL URBANA EN LA CIRCUNSCRIPCIÓN 1 DEL DISTRITO NACIONAL</t>
  </si>
  <si>
    <t>64-CONSTRUCCIÓN  DE 10 ESTANCIAS INFANTILES DE LA PROVINCIA DISTRITO NACIONAL (FASE 3)</t>
  </si>
  <si>
    <t>99-REMODELACIÓN CLUB DEPORTIVO RENACER EN EL SECTOR GUACHUPITA,  DISTRITO NACIONAL.</t>
  </si>
  <si>
    <t>02-REHABILITACIÓN PARA EL DESARROLLO TURÍSTICO Y SOCIAL DE LA CIUDAD COLONIAL, SANTO DOMINGO, D.N.</t>
  </si>
  <si>
    <t>02-AZUA</t>
  </si>
  <si>
    <t>01-CONSTRUCCIÓN DE ECO-HABITAT INTEGRAL PARA CIUDADANOS EN CONDICION DE POBREZA MULTIDIMENSIONAL EN LA PROVINCIA DE AZUA</t>
  </si>
  <si>
    <t>01-CONSTRUCCIÓN DE PLANTELES ESCOLARES EN LA PROVINCIA AZUA (FASE 3)</t>
  </si>
  <si>
    <t>01-RECUPERACIÓN DE LA COBERTURA VEGETAL EN CUENCAS HIDROGRÁFICAS DE LA REPÚBLICA DOMINICANA - MOPC.</t>
  </si>
  <si>
    <t>11-CONSTRUCCIÓN DE 17 PLANTELES ESCOLARES EN LA PROVINCIA AZUA</t>
  </si>
  <si>
    <t>18-CONSTRUCCIÓN DE DESTACAMENTO POLICIAL EN EL MUNICIPIO GUAYABAL, PROVINCIA AZUA</t>
  </si>
  <si>
    <t>25-AMPLIACIÓN DE PLANTELES EDUCATIVOS EN LA PROVINCIA DE AZUA (FASE 3)</t>
  </si>
  <si>
    <t>26-CONSTRUCCIÓN DE 2 ESTANCIAS INFANTILES EN LA PROVINCIA AZUA</t>
  </si>
  <si>
    <t>31-CONSTRUCCIÓN DE PLANTELES EDUCATIVOS EN LA PROVINCIA DE AZUA (FASE 2)</t>
  </si>
  <si>
    <t>38-CONSTRUCCIÓN CAMPO DE BEISBOL LAS CLAVELLINAS, MUNICIPIO DE AZUA, PROVINCIA AZUA</t>
  </si>
  <si>
    <t>41-AMPLIACIÓN Y REHABILITACION DE 17 PLANTELES ESCOLARES EN LA PROVINCIA AZUA</t>
  </si>
  <si>
    <t>45-CONSTRUCCIÓN CENTRO UNIVERSITARIO REGIONAL UASD AZUA, PROVINCIA AZUA</t>
  </si>
  <si>
    <t>45-CONSTRUCCIÓN DE 2 ESTANCIAS INFANTILES EN LA PROVINCIA AZUA (FASE 2)</t>
  </si>
  <si>
    <t>46-CONSTRUCCIÓN  VIVIENDAS ECONOMICAS EN EL MEMISO (68), PROVINCIA AZUA</t>
  </si>
  <si>
    <t>59-RECONSTRUCCIÓN DE LA INFRAESTRUCTURA VIAL URBANA DEL MUNICIPIO LAS CHARCAS, PROVINCIA AZUA</t>
  </si>
  <si>
    <t>67-RECONSTRUCCIÓN DE INFRAESTRUCTURA VIAL URBANA DEL MUNICIPIO AZUA DE COMPOSTELA, PROVINCIA AZUA</t>
  </si>
  <si>
    <t>69-CONSTRUCCIÓN CAMPO DE BEISBOL ANSONIA, MUNICIPIO AZUA, PROVINCIA AZUA</t>
  </si>
  <si>
    <t>07-Recuperación de la Cobertura Vegetal en Cuencas Hidrográficas de la República Dominicana.</t>
  </si>
  <si>
    <t>03-BAHORUCO</t>
  </si>
  <si>
    <t>02-AMPLIACIÓN DE PLANTELES EDUCATIVOS EN LA PROVINCIA DE BAHORUCO (FASE 2)</t>
  </si>
  <si>
    <t>02-CONSTRUCCIÓN DE PLANTELES EDUCATIVOS EN LA PROVINCIA BAHORUCO (FASE 3)</t>
  </si>
  <si>
    <t>02-CONSTRUCCIÓN DE UN NUEVO CEMENTERIO EN EL MUNICIPIO LOS RIOS, PROVINCIA BAHORUCO</t>
  </si>
  <si>
    <t>12-CONSTRUCCIÓN DE 5 PLANTELES ESCOLARES EN LA PROVINCIA BAHORUCO</t>
  </si>
  <si>
    <t>28-RECONSTRUCCIÓN DE 2 PUENTES EN EL MUNICIPIO DE TAMAYO, PROVINCIA BAHORUCO</t>
  </si>
  <si>
    <t>32-CONSTRUCCIÓN DE PLANTELES EDUCATIVOS EN LA PROVINCIA DE BAHORUCO (FASE 2)</t>
  </si>
  <si>
    <t>43-CONSTRUCCIÓN CENTRO UNIVERSITARIO REGIONAL UASD NEYBA, PROVINCIA BAHORUCO</t>
  </si>
  <si>
    <t>46-AMPLIACIÓN  Y REHABILITACION DE 12 PLANTELES ESCOLARES EN LA PROVINCIA BAHORUCO</t>
  </si>
  <si>
    <t>63-CONSTRUCCIÓN  DE 1 ESTANCIA INFANTIL EN LA PROVINCIA DE BAHORUCO (FASE 2)</t>
  </si>
  <si>
    <t>74-CONSTRUCCIÓN DE 1 ESTANCIAS INFANTILES EN LA PROVINCIA DE BAHORUCO (FASE 3)</t>
  </si>
  <si>
    <t>76-CONSTRUCCIÓN CANCHA DE BALONCESTO BATEY 4, MUNICIPIO DE NEYBA, PROVINCIA BAHORUCO</t>
  </si>
  <si>
    <t>95-REPARACIÓN CANCHA DE BALONCESTO DEL SECTOR LA MADRE, MUNICIPIO VILLA JARAGUA, PROVINCIA BAHORUCO</t>
  </si>
  <si>
    <t>03-CONSTRUCCIÓN DE PLANTELES EDUCATIVOS EN LA PROVINCIA BARAHONA (FASE 3)</t>
  </si>
  <si>
    <t>04-CONSTRUCCIÓN OBRAS COMPLEMENTARIAS PARA EL DESARROLLO COMUNITARIO DEL CENTRO POBLADO MONTEGRANDE, PROVINCIA BARAHONA</t>
  </si>
  <si>
    <t>09-CONSTRUCCIÓN MERCADO MUNICIPAL DE CABRAL, PROVINCIA BARAHONA</t>
  </si>
  <si>
    <t>10-CONSTRUCCIÓN DE LA CIUDAD ESPERANZA DE LOS BARRANCONES,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</si>
  <si>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</si>
  <si>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</si>
  <si>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</si>
  <si>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</si>
  <si>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</si>
  <si>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</si>
  <si>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43-RECONSTRUCCIÓN DE LA INFRAESTRUCTURA VIAL URBANA DEL MUNICIPIO DE POLO, PROVINCIA BARAHONA</t>
  </si>
  <si>
    <t>44-CONSTRUCCIÓN  2 ESTANCIAS INFANTILES EN LA PROVINCIA DE BARAHONA (FASE 2)</t>
  </si>
  <si>
    <t>44-CONSTRUCCIÓN ESTACIÓN DEL CUERPO DE BOMBEROS, MUNICIPIO BARAHONA, PROVINCIA BARAHONA</t>
  </si>
  <si>
    <t>44-RECONSTRUCCIÓN DE LA INFRAESTRUCTURA VIAL URBANA DEL MUNICIPIO DE ENRIQUILLO, PROVINCIA BARAHONA</t>
  </si>
  <si>
    <t>53-RECONSTRUCCIÓN DE LA INFRAESTRUCTURA VIAL URBANA DEL MUNICIPIO DE CABRAL, PROVINCIA BARAHONA</t>
  </si>
  <si>
    <t>58-RECONSTRUCCIÓN DE INFRAESTRUCTURA VIAL URBANA DEL MUNICIPIO DE PARAISO, PROVINCIA BARAHONA</t>
  </si>
  <si>
    <t>77-AMPLIACIÓN  Y REHABILITACION DE 18 PLANTELES ESCOLARES EN LA PROVINCIA BARAHONA</t>
  </si>
  <si>
    <t>05-DAJABON</t>
  </si>
  <si>
    <t>01-CONSTRUCCIÓN DE 1 ESTANCIA INFANTIL EN LA PROVINCIA DE DAJABON</t>
  </si>
  <si>
    <t>01-CONSTRUCCIÓN VERJA PERIMETRAL INTELIGENTE FRONTERA REPÚBLICA DOMINICANA-HAITÍ</t>
  </si>
  <si>
    <t>04-CONSTRUCCIÓN DE PLANTELES EDUCATIVOS EN LA PROVINCIA DAJABÓN (FASE 3)</t>
  </si>
  <si>
    <t>13-AMPLIACIÓN Y REHABILITACION DE 12 PLANTELES ESCOLARES EN LA PROVINCIA DAJABON</t>
  </si>
  <si>
    <t>34-CONSTRUCCIÓN DE PLANTELES EDUCATIVOS EN LA PROVINCIA DE DAJABÓN (FASE 2)</t>
  </si>
  <si>
    <t>47-CONSTRUCCIÓN DE 3 PLANTELES ESCOLARES EN LA PROVINCIA DAJABON</t>
  </si>
  <si>
    <t>56-CONSTRUCCIÓN DE 1 ESTANCIA INFANTIL EN LA PROVINCIA DE DAJABON (FASE 2)</t>
  </si>
  <si>
    <t>68-REMODELACIÓN DEL CAMPO DE BEISBOL MANUEL BUENO, MUNICIPIO EL PINO, PROVINCIA DAJABON</t>
  </si>
  <si>
    <t>98-CONSTRUCCIÓN HOSPITAL MUNICIPAL DE DAJABÓN PROVINCIA DAJABÓN, REPÚBLICA DOMINICANA</t>
  </si>
  <si>
    <t>05-CONSTRUCCIÓN DE 4 ESTANCIAS INFANTILES EN LA PROVINCIA DUARTE</t>
  </si>
  <si>
    <t>06-CONSTRUCCIÓN DE PLANTELES EDUCATIVOS EN LA PROVINCIA DUARTE (FASE 3)</t>
  </si>
  <si>
    <t>08-MANEJO DE PAISAJES PRODUCTIVOS INTEGRADOS DE LAS CUENCAS DE LOS RÍOS YAQUE DEL NORTE Y YUNA</t>
  </si>
  <si>
    <t>09-CONSTRUCCIÓN DE 354 VIVIENDAS E INFRAESTRUCTURAS URBANAS RESILIENTES PARA LA COMUNIDAD BARRIO AZUL EN URBANIZACIÓN CORDERO TEJADA, SAN FRANCISCO DE MACORÍS, PROVINCIA DUARTE</t>
  </si>
  <si>
    <t>21-CONSTRUCCIÓN DE PUENTE SOBRE EL RIO JAYA, SECTOR UGAMBA, SAN FRANCISCO DE MACORÍS, PROVINCIA DUARTE</t>
  </si>
  <si>
    <t>22-CONSTRUCCIÓN DESTACAMENTOS POLICIALES EN COMUNIDADES SELECCIONADAS DE LA PROVINCIA DUARTE</t>
  </si>
  <si>
    <t>25-REHABILITACIÓN DE EDIFICACIÓN PARA EL ALOJAMIENTO DE OFICINAS PÚBLICAS EN SAN FRANCISCO DE MACORÍS, PROVINCIA DUARTE</t>
  </si>
  <si>
    <t>26-REHABILITACIÓN DE EDIFICACIÓN PARA EL ALOJAMIENTO DE ESTACIÓN DE BOMBEROS DE SAN FRANCISCO DE MACORÍS, PROVINCIA DUARTE</t>
  </si>
  <si>
    <t>32-AMPLIACIÓN DE PLANTELES EDUCATIVOS EN LA PROVINCIA DUARTE (FASE 3)</t>
  </si>
  <si>
    <t>36-CONSTRUCCIÓN  DE PLANTELES EDUCATIVOS EN LA PROVINCIA DE DUARTE (FASE 2)</t>
  </si>
  <si>
    <t>40-CONSTRUCCIÓN  DE 2  ESTANCIAS INFANTILES EN LA PROVINCIA DUARTE (FASE 2)</t>
  </si>
  <si>
    <t>50-AMPLIACIÓN  Y REHABILITACION DE 29 PLANTELES ESCOLARES EN LA PROVINCIA DUARTE</t>
  </si>
  <si>
    <t>57-REHABILITACIÓN DEL CLUB OLIMPIA, MUNICIPIO DE SAN FRANCISCO DE MACORIS, PROVINCIA DUARTE</t>
  </si>
  <si>
    <t>60-RECONSTRUCCIÓN DE INFRAESTRUCTURA VIAL URBANA DEL MUNICIPIO SAN FRANCISCO DE MACORIS, PROVINCIA DUARTE</t>
  </si>
  <si>
    <t>70-CONSTRUCCIÓN  HOSPITAL REGIONAL EN SAN FRANCISCO DE MACORIS, PROV. DUARTE</t>
  </si>
  <si>
    <t>78-CONSTRUCCIÓN DE 8 PLANTELES ESCOLARES EN LA PROVINCIA DUARTE</t>
  </si>
  <si>
    <t>79-CONSTRUCCIÓN DE 1 ESTANCIAS INFANTILES EN LA PROVINCIA DE DUARTE (FASE 3)</t>
  </si>
  <si>
    <t>87-CONSTRUCCIÓN DE APARTAMENTOS EN EL SECTOR SANTA ANA, MUNICIPIO SAN FRANCISCO DE MACORÍS, PROVINCIA DUARTE</t>
  </si>
  <si>
    <t>07-ELIAS PINA</t>
  </si>
  <si>
    <t>06-CONSTRUCCIÓN DE 1 ESTANCIA INFANTIL EN LA PROVINCIA ELIAS PIÑA</t>
  </si>
  <si>
    <t>08-CONSTRUCCIÓN DE PLANTELES EDUCATIVOS EN LA PROVINCIA ELÍAS PIÑA (FASE 3)</t>
  </si>
  <si>
    <t>28-CONSTRUCCIÓN DE 5 PLANTELES ESCOLARES EN LA PROVINCIA ELIAS PIÑA</t>
  </si>
  <si>
    <t>38-CONSTRUCCIÓN DE PLANTELES EDUCATIVOS EN LA PROVINCIA DE ELIAS PIÑA (FASE 2)</t>
  </si>
  <si>
    <t>44-RECONSTRUCCIÓN CARRETERA COMENDADOR - GUAROA, PROV. ELIAS PIÑA</t>
  </si>
  <si>
    <t>45-RECONSTRUCCIÓN CARRETERA MACASIAS GUAROA, CONSTRUCCION CALLES DE MACASIAS Y HELIPUERTO, PROV. ELIAS PIÑA</t>
  </si>
  <si>
    <t>49-CONSTRUCCIÓN  DE 1 ESTANCIA INFANTIL EN LA PROVINCIA ELIAS PIÑA (FASE 2)</t>
  </si>
  <si>
    <t>51-AMPLIACIÓN Y REHABILITACION DE 12 PLANTELES ESCOLARES  EN LA PROVINCIA ELIAS PIÑA</t>
  </si>
  <si>
    <t>77-CONSTRUCCIÓN DE 1 ESTANCIA INFANTIL EN LA PROVINCIA DE ELÍAS PIÑA (FASE 3)</t>
  </si>
  <si>
    <t>98-RECONSTRUCCIÓN DE 22KM DEL TRAMO CARRETERO EL CERCADO-HONDO VALLE, PROVINCIAS SAN JUAN Y ELIAS PIÑA</t>
  </si>
  <si>
    <t>06-AMPLIACIÓN DE PLANTELES EDUCATIVOS EN LA PROVINCIA DE EL SEIBO (FASE 2)</t>
  </si>
  <si>
    <t>07-CONSTRUCCIÓN DE PLANTELES EDUCATIVOS EN LA PROVINCIA EL SEIBO (FASE 3)</t>
  </si>
  <si>
    <t>52-CONSTRUCCIÓN DE 6 PLANTELES ESCOLARES EN LA PROVINCIA EL SEIBO</t>
  </si>
  <si>
    <t>55-CONSTRUCCIÓN  DE 1 ESTANCIA INFANTIL EN LA PROVINCIA DE EL SEIBO (FASE 2)</t>
  </si>
  <si>
    <t>61-CONSTRUCCIÓN DE PLANTELES EDUCATIVOS EN LA PROVINCIA DE EL SEIBO (FASE 2)</t>
  </si>
  <si>
    <t>93-RECONSTRUCCIÓN HOSPITAL TEOFILO HERNANDEZ, EL SEIBO</t>
  </si>
  <si>
    <t>09-ESPAILLAT</t>
  </si>
  <si>
    <t>04-RECUPERACION DE LOS RECURSOS NATURALES EN LAS  SUB CUENCAS JAMAO Y VERAGUA</t>
  </si>
  <si>
    <t>07-AMPLIACIÓN DE PLANTELES EDUCATIVOS EN LA PROVINCIA DE ESPAILLAT (FASE 2)</t>
  </si>
  <si>
    <t>09-CONSTRUCCIÓN DE PLANTELES EDUCATIVOS EN LA PROVINCIA ESPAILLAT (FASE 3)</t>
  </si>
  <si>
    <t>11-CONSTRUCCIÓN DE INFRAESTRUCTURA PARA LA DISPOSICION DE LOS RESIDUOS SOLIDOS EN EL MUNICIPIO DE MOCA, PROVINCIA ESPAILLAT</t>
  </si>
  <si>
    <t>17-CONSTRUCCIÓN DE 15 PLANTELES ESCOLARES EN LA PROVINCIA ESPAILLAT</t>
  </si>
  <si>
    <t>24-CONSTRUCCIÓN DE FUNERARIA CANCA LA REYNA, MUNICIPIO MOCA, PROVINCIA ESPAILLAT</t>
  </si>
  <si>
    <t>28-AMPLIACIÓN DE PLANTELES EDUCATIVOS EN LA PROVINCIA ESPAILLAT (FASE 3)</t>
  </si>
  <si>
    <t>37-CONSTRUCCIÓN DE PLANTELES EDUCATIVOS EN LA PROVINCIA DE ESPAILLAT (FASE 2)</t>
  </si>
  <si>
    <t>46-CONSTRUCCIÓN  DE 1 ESTANCIA INFANTIL EN LA PROVINCIA ESPAILLAT (FASE 2)</t>
  </si>
  <si>
    <t>53-AMPLIACIÓN Y REHABILITACION DE 4 PLANTELES ESCOLARES EN LA PROVINCIA ESPAILLAT</t>
  </si>
  <si>
    <t>57-RECONSTRUCCIÓN DE LA INFRAESTRUCTURA VIAL URBANA DEL MUNICIPIO DE MOCA, PROVINCIA ESPAILLAT</t>
  </si>
  <si>
    <t>70-CONSTRUCCIÓN DE 2 ESTANCIAS INFANTILES EN LA PROVINCIA DE ESPAILLAT (FASE 3)</t>
  </si>
  <si>
    <t>86-MEJORAMIENTO DE LA INFRAESTRUCTURA DEPORTIVA DEL CENTRO EDUCATIVO PRIMARIA DON BOSCO, MUNICIPIO MOCA, PROVINCIA ESPAILLAT</t>
  </si>
  <si>
    <t>87-MEJORAMIENTO DE LA INFRAESTRUCTURA DEPORTIVA DEL CENTRO EDUCATIVO ELADIO PEÑA DE LA ROSA, MUNICIPIO MOCA, PROVINCIA ESPAILLAT.</t>
  </si>
  <si>
    <t>62-MEJORAMIENTO DE OBRAS PUBLICAS RESILIENTES PARA REDUCIR RIESGOS DE DESASTRES EN EL CONTEXTO DEL CAMBIO  CLIMÁTICO A NIVEL NACIONAL</t>
  </si>
  <si>
    <t>09-CONSTRUCCIÓN Y RECONSTRUCCIÓN DE DESTACAMENTOS POLICIALES EN COMUNIDADES DE LA PROVINCIA INDEPENDENCIA</t>
  </si>
  <si>
    <t>20-CONSTRUCCIÓN DE 3 PLANTELES ESCOLARES EN LA PROVINCIA INDEPENDENCIA</t>
  </si>
  <si>
    <t>41-CONSTRUCCIÓN DE PLANTELES EDUCATIVOS EN LA PROVINCIA DE INDEPENDENCIA (FASE 2)</t>
  </si>
  <si>
    <t>45-RECONSTRUCCIÓN DE INFRAESTRUCTURA VIAL URBANA DEL MUNICIPIO JIMANI, PROVINCIA INDEPENDENCIA</t>
  </si>
  <si>
    <t>55-AMPLIACIÓN Y REHABILTACION DE 5 PLANTELES ESCOLARES EN LA PROVINCIA INDEPENDENCIA</t>
  </si>
  <si>
    <t>64-CONSTRUCCIÓN DE 1 ESTANCIA INFANTIL EN LA PROVINCIA INDEPENDENCIA (FASE 2)</t>
  </si>
  <si>
    <t>81-CONSTRUCCIÓN DE 1 ESTANCIA INFANTIL EN LA PROVINCIA DE INDEPENDENCIA  (FASE 3)</t>
  </si>
  <si>
    <t>02-CONSTRUCCIÓN DE INFRAESTRUCTURAS PARA LA DISPOSICIÓN FINAL DE RESIDUOS SÓLIDOS EN HIGÜEY</t>
  </si>
  <si>
    <t>03-CONSTRUCCIÓN DE INFRAESTRUCTURA PARA LA DISPOSICIÓN FINAL DE RESIDUOS SÓLIDOS EN VERÓN PUNTA CANA , PROVINCIA LA ALTAGRACIA</t>
  </si>
  <si>
    <t>11-CONSTRUCCIÓN DE 4 ESTANCIAS INFANTILES EN LA PROVINCIA DE LA ALTAGRACIA</t>
  </si>
  <si>
    <t>12-CONSTRUCCIÓN DE PLANTELES EDUCATIVOS EN LA PROVINCIA LA ALTAGRACIA (FASE 3)</t>
  </si>
  <si>
    <t>21-AMPLIACIÓN Y REHABILITACION DE 10 PLANTELES ESCOLARES EN LA PROVINCIA LA ALTAGRACIA</t>
  </si>
  <si>
    <t>23-CONSTRUCCIÓN DE 12 PLANTELES ESCOLARES EN LA PROVINCIA LA ALTAGRACIA</t>
  </si>
  <si>
    <t>26-CONSTRUCCIÓN POLIDEPORTIVO SAVICA, MUNICIPIO HIGÜEY, PROVINCIA LA ALTAGRACIA.</t>
  </si>
  <si>
    <t>27-CONSTRUCCIÓN DEL HOSPITAL MUNICIPAL DE PUNTA CANA EN LA PROVINCIA DE LA ALTAGRACIA</t>
  </si>
  <si>
    <t>38-AMPLIACIÓN DE PLANTELES EDUCATIVOS EN LA PROVINCIA DE LA ALTAGRACIA (FASE 3)</t>
  </si>
  <si>
    <t>42-CONSTRUCCIÓN  DE 3 ESTANCIAS INFANTILES EN LA PROVINCIA DE LA ALTAGRACIA (FASE 2)</t>
  </si>
  <si>
    <t>42-CONSTRUCCIÓN DE PLANTELES EDUCATIVOS EN LA PROVINCIA DE LA ALTAGRACIA (FASE 2)</t>
  </si>
  <si>
    <t>51-CONSTRUCCIÓN DE UNIDAD TRAUMATOLOGICA Y DE EMERGENCIA EN EL HOSPITAL GENERAL NUESTRA SENORA DE LA ALTAGRACIA PROVINCIA LA ALTAGRACIA</t>
  </si>
  <si>
    <t>51-RECONSTRUCCIÓN DE LA INFRAESTRUCTURA VIAL URBANA DEL MUNICIPIO DE HIGUEY, PROVINCIA LA ALTAGRACIA</t>
  </si>
  <si>
    <t>90-REPARACIÓN HOSPITALES DE LA PROVINCIA LA ALTAGRACIA</t>
  </si>
  <si>
    <t>12-LA ROMANA</t>
  </si>
  <si>
    <t>08-CONSTRUCCIÓN DE LA FUNERARIA MUNICIPAL DE GUAYMATE, PROVINCIA LA ROMANA</t>
  </si>
  <si>
    <t>10-CONSTRUCCIÓN 4 ESTANCIAS INFANTILES EN LA PROVINCIA DE LA ROMANA</t>
  </si>
  <si>
    <t>13-CONSTRUCCIÓN DE PLANTELES EDUCATIVOS EN LA PROVINCIA LA ROMANA (FASE 3)</t>
  </si>
  <si>
    <t>19-AMPLIACIÓN DE PLANTELES EDUCATIVOS EN LA PROVINCIA DE LA ROMANA (FASE 2)</t>
  </si>
  <si>
    <t>28-CONSTRUCCIÓN DEL HOSPITAL DE VILLA HERMOSA EN LA PROVINCIA DE LA ROMANA</t>
  </si>
  <si>
    <t>38-CONSTRUCCIÓN DE  3 ESTANCIAS INFANTILES EN LA PROVINCIA DE LA ROMANA (FASE 2)</t>
  </si>
  <si>
    <t>38-CONSTRUCCIÓN PASARELA PEATONAL Y OBRAS ANEXAS ALREDEDOR DEL RÍO SALADO, MUNICIPIO LA ROMANA, PROVINCIA LA ROMANA</t>
  </si>
  <si>
    <t>43-CONSTRUCCIÓN DE PLANTELES EDUCATIVOS EN LA PROVINCIA DE LA ROMANA (FASE 2)</t>
  </si>
  <si>
    <t>44-CONSTRUCCIÓN DE 10 PLANTELES ESCOLARES EN LA PROVINCIA LA ROMANA</t>
  </si>
  <si>
    <t>68-CONSTRUCCIÓN DE 1 ESTANCIAS INFANTILES EN LA PROVINCIA DE LA ROMANA  (FASE 3)</t>
  </si>
  <si>
    <t>09-CONSTRUCCIÓN DE INFRAESTRUCTURAS PARA LA DISPOSICIÓN DE RESIDUOS SÓLIDOS EN LA VEGA</t>
  </si>
  <si>
    <t>13-CONSTRUCCIÓN PUENTE SOBRE EL RIO CAMU, COMUNIDAD SABANETA, PROVINCIA LA VEGA</t>
  </si>
  <si>
    <t>14-CONSTRUCCIÓN DE 3 ESTANCIAS INFANTIESL EN LA PROVINCIA DE LA VEGA</t>
  </si>
  <si>
    <t>14-CONSTRUCCIÓN DE PLANTELES EDUCATIVOS EN LA PROVINCIA LA VEGA (FASE 3)</t>
  </si>
  <si>
    <t>22-CONSTRUCCIÓN DE 35 PLANTELES ESCOLARES EN LA PROVINCIA LA VEGA</t>
  </si>
  <si>
    <t>36-CONSTRUCCIÓN DE FUNERARIA EN EL DISTRITO MUNICIPAL LA SABINA, MUNICIPIO CONSTANZA, PROVINCIA LA VEGA.</t>
  </si>
  <si>
    <t>41-AMPLIACIÓN DE PLANTELES EDUCATIVOS EN LA PROVINCIA DE LA VEGA (FASE 3)</t>
  </si>
  <si>
    <t>43-CONSTRUCCIÓN  DE 3 ESTANCIAS INFANTIESL EN LA PROVINCIA DE LA VEGA (FASE 2)</t>
  </si>
  <si>
    <t>44-CONSTRUCCIÓN DE PLANTELES EDUCATIVOS EN LA PROVINCIA DE LA VEGA (FASE 2)</t>
  </si>
  <si>
    <t>56-REHABILITACIÓN DE 28KM DEL TRAMO CARRETERO CONSTANZA - PADRE LAS CASAS, PROVINCIAS LA VEGA Y AZUA</t>
  </si>
  <si>
    <t>57-AMPLIACIÓN Y REHABILITACION DE 22 PLANTELES ECOLARES EN LA PROVINCIA DE LA VEGA</t>
  </si>
  <si>
    <t>65-RECONSTRUCCIÓN DE INFRAESTRUCTURA VIAL URBANA DEL MUNICIPIO LA VEGA, PROVINCIA LA VEGA</t>
  </si>
  <si>
    <t>71-CONSTRUCCIÓN MULTIUSOS CLUB PARQUE HOSTOS, MUNICIPIO CONCEPCION DE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</si>
  <si>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</si>
  <si>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</si>
  <si>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</si>
  <si>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</si>
  <si>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</si>
  <si>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</si>
  <si>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15-CONSTRUCCIÓN DE 1 ESTANCIA INFANTIL EN LA PROVINCIA DE MARIA TRINIDAD SANCHEZ</t>
  </si>
  <si>
    <t>15-CONSTRUCCIÓN DE PLANTELES EDUCATIVOS EN LA PROVINCIA MARIA TRINIDAD SÁNCHEZ (FASE 3 )</t>
  </si>
  <si>
    <t>21-AMPLIACIÓN DE PLANTELES EDUCATIVOS EN LA PROVINCIA DE MARIA TRINIDAD SANCHEZ (FASE 2)</t>
  </si>
  <si>
    <t>24-CONSTRUCCIÓN DE 12 PLANTELES ESCOLARES EN LA PROVINCIA MARIA TRINIDAD SANCHEZ</t>
  </si>
  <si>
    <t>32-CONSTRUCCIÓN DE FUNERARIAS EN LAS GORDAS Y MATA BONITA, MUNICIPIO NAGUA, PROVINCIA MARÍA TRINIDAD SÁNCHEZ</t>
  </si>
  <si>
    <t>45-AMPLIACIÓN DE PLANTELES EDUCATIVOS EN LA PROVINCIA DE MARIA TRINIDAD SANCHEZ (FASE 3)</t>
  </si>
  <si>
    <t>45-AMPLIACIÓN Y REHABILITACION DE 9 PLANTELES ESCOLARES EN LA PROVINCIA MARIA TRINIDAD SANCHEZ</t>
  </si>
  <si>
    <t>45-CONSTRUCCIÓN DE PLANTELES EDUCATIVOS EN LA PROVINCIA DE MARIA TRINIDAD SANCHEZ (FASE 2)</t>
  </si>
  <si>
    <t>58-CONSTRUCCIÓN  DE 1 ESTANCIA INFANTIL EN LA PROVINCIA DE MARIA TRINIDAD SANCHEZ (FASE 2)</t>
  </si>
  <si>
    <t>65-CONSTRUCCIÓN DE 1 ESTANCIAS INFANTILES EN LA PROVINCIA DE MARIA TRINIDAD SÁNCHEZ (FASE 3)</t>
  </si>
  <si>
    <t>15-MONTE CRISTI</t>
  </si>
  <si>
    <t>01-MEJORAMIENTO PUERTO DE MANZANILLO Y SUS VÍAS DE CONECTIVIDAD, PROVINCIA MONTECRISTI, R.D.</t>
  </si>
  <si>
    <t>03-AMPLIACIÓN DEL SISTEMA NACIONAL DE ATENCION A EMERGENCIAS Y SEGURIDAD 9-1-1, FASE II</t>
  </si>
  <si>
    <t>04-CONSTRUCCIÓN DE MUELLE PESQUERO EN EL MUNICIPIO DE MANZANILLO, PROVINCIA MONTE CRISTI</t>
  </si>
  <si>
    <t>17-CONSTRUCCIÓN DE PLANTELES EDUCATIVOS EN LA PROVINCIA MONTE CRISTI (FASE 3)</t>
  </si>
  <si>
    <t>18-CONSTRUCCIÓN DE 1 ESTANCIA INFANTIL EN LA PROVINCIA DE MONTE CRISTI</t>
  </si>
  <si>
    <t>23-AMPLIACIÓN DE PLANTELES EDUCATIVOS EN LA PROVINCIA DE MONTE CRISTI (FASE 2)</t>
  </si>
  <si>
    <t>26-CONSTRUCCIÓN DE 9 PLANTELES ESCOLARES EN LA PROVINCIA MONTECRISTI</t>
  </si>
  <si>
    <t>35-CONSTRUCCIÓN DE FUNERARIAS EN COMUNIDADES DE LA PROVINCIA MONTECRISTI</t>
  </si>
  <si>
    <t>39-Construcción Hospital Municipal Villa Vásquez, Provincia de Monte Cristi.</t>
  </si>
  <si>
    <t>47-CONSTRUCCIÓN  DE PLANTELES EDUCATIVOS EN LA PROVINCIA DE MONTE CRISTI (FASE 2)</t>
  </si>
  <si>
    <t>57-CONSTRUCCIÓN  DE 1 ESTANCIA INFANTIL EN LA PROVINCIA DE MONTE CRISTI (FASE 2)</t>
  </si>
  <si>
    <t>59-AMPLIACIÓN Y REHABILITACION DE 19 PLANTELES ESCOLARES EN LA PROVINCIA MONTECRISTI</t>
  </si>
  <si>
    <t>75-CONSTRUCCIÓN DE 1 ESTANCIAS INFANTILES EN LA PROVINCIA DE MONTECRISTI (FASE 3)</t>
  </si>
  <si>
    <t>16-PEDERNALES</t>
  </si>
  <si>
    <t>02-CONSTRUCCIÓN DE MUELLE PESQUERO EN EL DISTRITIO MUNICIPAL JUANCHO, PROVINCIA PEDERNALES</t>
  </si>
  <si>
    <t>04-RECONSTRUCCIÓN DE PUENTE EN LA COMUNIDAD AGUAS NEGRAS, DISTRITO MUNICIPAL JOSÉ F.CO PEÑA GÓMEZ, PROVINCIA PEDERNALES</t>
  </si>
  <si>
    <t>15-CONSTRUCCIÓN DE FUNERARIA MUNICIPIO OVIEDO, PROVINCIA PEDERNALES</t>
  </si>
  <si>
    <t>20-CONSTRUCCIÓN DE DESTACAMENTOS POLICIALES EN COMUNIDADES DE LA PROVINCIA PEDERNALES</t>
  </si>
  <si>
    <t>27-RECONSTRUCCIÓN DE LA CARRETERA ENRIQUILLO - PEDERNALES EN LAS PROVINCIAS BARAHONA Y PEDERNALES</t>
  </si>
  <si>
    <t>29-CONSTRUCCIÓN DE 3 PLANTELES ESCOLARES EN LA PROVINCIA PEDERNALES</t>
  </si>
  <si>
    <t>48-CONSTRUCCIÓN  DE 1 ESTANCIA INFANTIL EN LA PROVINCIA DE PEDERNALES (FASE 2)</t>
  </si>
  <si>
    <t>02-CONSTRUCCIÓN CUARTEL, TORRES DE VIGILANCIA Y VIVIENDAS PARA MILITARES DEL CESFRONT, MUNICIPIO DE PEDERNALES, PROVINCIA PEDERNALES</t>
  </si>
  <si>
    <t>17-PERAVIA</t>
  </si>
  <si>
    <t>01-CONSTRUCCIÓN CENTRO COMUNAL NUEVA ESPERANZA, MUNICIPIO BANI, PROVINCIA PERAVIA</t>
  </si>
  <si>
    <t>16-REMODELACIÓN DE OFICINAS PÚBLICAS, MUNICIPIO BANI, PROVINCIA PERAVIA.</t>
  </si>
  <si>
    <t>19-CONSTRUCCIÓN DE PLANTELES EDUCATIVOS EN LA PROVINCIA PERAVIA (FASE 3)</t>
  </si>
  <si>
    <t>23-CONSTRUCCIÓN DE LA AVENIDA DE CIRCUNVALACION DE BANI EN LA PROVINCIA PERAVIA</t>
  </si>
  <si>
    <t>27-CONSTRUCCIÓN DE I ESTANCIA INFATIL EN LA PROVINCIA DE PERAVIA</t>
  </si>
  <si>
    <t>30-CONSTRUCCIÓN DE 15 PLANTELES ESCOLARES EN LA PROVINCIA PERAVIA</t>
  </si>
  <si>
    <t>42-CONSTRUCCIÓN CENTRO UNIVERSITARIO REGIONAL UASD BANI, PROVINCIA PERAVIA</t>
  </si>
  <si>
    <t>49-CONSTRUCCIÓN DE PLANTELES EDUCATIVOS EN LA PROVINCIA DE PERAVIA (FASE 2)</t>
  </si>
  <si>
    <t>50-CONSTRUCCIÓN  DE 2 ESTANCIAS INFATILES EN LA PROVINCIA DE PERAVIA (FASE 2)</t>
  </si>
  <si>
    <t>61-RECONSTRUCCIÓN  DE INFRAESTRUCTURA VIAL URBANA DEL MUNICIPIO DE BANÍ, PROVINCIA PERAVIA</t>
  </si>
  <si>
    <t>62-AMPLIACIÓN Y REHABILITACION DE 1 PLANTEL ESCOLAR EN LA PROVINCIA PERAVIA</t>
  </si>
  <si>
    <t>71-CONSTRUCCIÓN DE 2 ESTANCIAS INFANTILES EN LA PROVINCIA DE PERAVIA (FASE 3)</t>
  </si>
  <si>
    <t>18-PUERTO PLATA</t>
  </si>
  <si>
    <t>01-RECONSTRUCCIÓN DE 44 KM DE CAMINOS PRODUCTIVOS EN LA PROVINCIA PUERTO PLATA</t>
  </si>
  <si>
    <t>01-REHABILITACIÓN DE 17 EDIFICACIONES EXISTENTES EN EL PARQUE ARQUEOLÓGICO LA ISABELA HISTÓRICA, MUNICIPIO DE LUPERÓN, PROVINCIA PUERTO PL</t>
  </si>
  <si>
    <t>07-CONSTRUCCIÓN DE INFRAESTRUCTURA PARA LA DISPOSICIÓN FINAL DE RESIDUOS SÓLIDOS EN PUERTO PLATA</t>
  </si>
  <si>
    <t>10-CONSTRUCCIÓN PUENTE METALICO SOBRE EL RIO JACUBA EN LA PROVINCIA PUERTO PLATA</t>
  </si>
  <si>
    <t>20-CONSTRUCCIÓN 4 ESTANCIAS INFANTILES EN LA PROVINCIA DE PUERTO PLATA</t>
  </si>
  <si>
    <t>20-CONSTRUCCIÓN DE PLANTELES EDUCATIVOS EN LA PROVINCIA PUERTO PLATA (FASE 3)</t>
  </si>
  <si>
    <t>27-AMPLIACIÓN DE PLANTELES EDUCATIVOS EN LA PROVINCIA DE PUERTO PLATA (FASE 2)</t>
  </si>
  <si>
    <t>31-CONSTRUCCIÓN DE 18 PLANTELES ESCOLARES EN LA PROVINCIA PUERTO PLATA</t>
  </si>
  <si>
    <t>36-AMPLIACIÓN DE PLANTELES DUCATIVOS EN LA PROVINCA PUERTO PLATA (FASE 3)</t>
  </si>
  <si>
    <t>41-CONSTRUCCIÓN DE 4 ESTANCIAS INFANTILES EN LA PROVINCIA DE PUERTO PLATA (FASE 2)</t>
  </si>
  <si>
    <t>41-RECONSTRUCCIÓN DE LA INFRAESTRUCTURA VIAL URBANA DEL MUNICIPIO LOS HIDALGOS DE LA PROVINCIA PUERTO PLATA</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</si>
  <si>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</si>
  <si>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</si>
  <si>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</si>
  <si>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50-RECONSTRUCCIÓN DE LA INFRAESTRUCTURA VIAL URBANA DEL MUNICIPIO ALTAMIRA, PROVINCIA PUERTO PLATA</t>
  </si>
  <si>
    <t>63-AMPLIACIÓN Y REHABILITACION DE 15 PLANTELES ESCOLARES  EN LA PROVINCIA PUERTO PLATA</t>
  </si>
  <si>
    <t>66-RECONSTRUCCIÓN DE INFRAESTRUCTURA VIAL URBANA DEL MUNICIPIO DE SAN FELIPE DE PUERTO PLATA, PROVINCIA PUERTO PLATA</t>
  </si>
  <si>
    <t>69-CONSTRUCCIÓN DE 1 ESTANCIAS INFANTILES EN LA PROVINCIA DE PUERTO PLATA (FASE 3)</t>
  </si>
  <si>
    <t>79-CONSTRUCCIÓN DESTACAMENTOS POLICIALES EN DIFERENTES COMUNIDADES DE LA  PROVINCIA PUERTO PLATA</t>
  </si>
  <si>
    <t>80-RESTAURACIÓN DE AREA ARQUEOLOGICA EN EL PARQUE ARQUEOLOGICO LA ISABELA HISTORICA,  MUNICIPIO DE LUPERÓN, PROVINCIA PUERTO PLATA</t>
  </si>
  <si>
    <t>81-RESTAURACIÓN ÁREA EXTERIOR DEL PARQUE ARQUEOLÓGICO LA ISABELA HISTÓRICA,  MUNICIPIO DE LUPERÓN, PROVINCIA PUERTO PLATA</t>
  </si>
  <si>
    <t>83-RESTAURACIÓN ÁREA DE RECREACIÓN HISTÓRICA (ALDEA INDÍGENA), PARQUE ARQUEOLÓGICO LA ISABELA HISTORICA, MUNICIPIO LUPERON, PUERTO PLATA</t>
  </si>
  <si>
    <t>85-REMODELACIÓN HOSPITALES DE LA PROVINCIA PUERTO PLATA</t>
  </si>
  <si>
    <t>89-CONSTRUCCIÓN DE OFICINAS GUBERNAMENTALES Y PARQUEO PARA EL MANEJO MIGRATORIO EN BAHIA GARCIA, MUN. LUPERON, PROV. PUERTO PLATA</t>
  </si>
  <si>
    <t>94-RECONSTRUCCIÓN DE 26.3 KM DE VIAS EN BARRIOS Y ACCESOS DE PLAYA EN LA ISABELA, MUNICIPIO LUPERON PROV. PUERTO PLATA</t>
  </si>
  <si>
    <t>19-HERMANAS MIRABAL</t>
  </si>
  <si>
    <t>09-CONSTRUCCIÓN DE 1 ESTANCIA INFANTIL EN LA PROVINCIA HERMANAS MIRABAL</t>
  </si>
  <si>
    <t>10-RECONSTRUCCIÓN DEL CAMINO VECINAL MONTELLANO-LOS LIRIOS-LOS ARACENA-LOS ABANICOS, SALCEDO , PROVINCIA HERMANAS MIRABAL</t>
  </si>
  <si>
    <t>11-CONSTRUCCIÓN DE PLANTELES EDUCATIVOS EN LA PROVINCIA HERMANAS MIRABAL (FASE 3)</t>
  </si>
  <si>
    <t>18-CONSTRUCCIÓN DE 11 PLANTELES ESCOLARES EN LA PROVINCIA HERMANAS MIRABAL</t>
  </si>
  <si>
    <t>30-CONSTRUCCIÓN DE 2 PUENTES EN LAS COMUNIDADES DE LA CAOBA Y JAYABO, MUNICIPIO SALCEDO, PROVINCIA HERMANAS MIRABAL</t>
  </si>
  <si>
    <t>35-AMPLIACIÓN DE PLANTELES EDUCATIVOS EN LA PROVINCIA HERMANAS MIRABAL (FASE 3)</t>
  </si>
  <si>
    <t>40-CONSTRUCCIÓN DE PLANTELES EDUCATIVOS EN LA PROVINCIA DE HERMANAS MIRABAL (FASE 2)</t>
  </si>
  <si>
    <t>40-RECONSTRUCCIÓN DE LA INFRAESTRUCTURA VIAL URBANA DEL MUNICIPIO DE SALCEDO, PROVINCIA HERMANAS MIRABAL</t>
  </si>
  <si>
    <t>53-CONSTRUCCIÓN  DE 1 ESTANCIA INFANTIL EN LA PROVINCIA HERMANAS MIRABAL (FASE 2)</t>
  </si>
  <si>
    <t>54-AMPLIACIÓN Y REHABILITACION DE 17 PLANTELES ESCOLARES EN LA PROVINCIA HERMANAS MIRABAL</t>
  </si>
  <si>
    <t>20-SAMANA</t>
  </si>
  <si>
    <t>03-CONSTRUCCIÓN DE MUELLE PESQUERO EN EL MUNICIPIO DE SANCHEZ, PROVINCIA SAMANA</t>
  </si>
  <si>
    <t>05-CONSTRUCCIÓN DE INFRAESTRUCTURAS PARA LA DISPOSICIÓN FINAL DE RESIDUOS SÓLIDOS EN SAMANÁ, PROVINCIA SAMANÁ</t>
  </si>
  <si>
    <t>05-CONSTRUCCIÓN DE MUELLE PESQUERO EN EL MUNICIPIO SANTA BÁRBARA PROVINCIA SAMANA</t>
  </si>
  <si>
    <t>06-CONSTRUCCIÓN DE INFRAESTRUCTURA PARA LA DISPOSICIÓN FINAL DE RESIDUOS SÓLIDOS EN LAS TERRENAS, PROVINCIA SAMANA</t>
  </si>
  <si>
    <t>06-CONSTRUCCIÓN DE MUELLE PESQUERO CAÑO DE YUTI, PROVINCIA MONTE CRISTI</t>
  </si>
  <si>
    <t>09-CONSTRUCCIÓN HOSPITAL LAS TERRENAS, PROVINCIA SAMANÁ</t>
  </si>
  <si>
    <t>13-RECONSTRUCCIÓN ENTRADA DE ACCESO A LA PROVINCIA SAMANÁ</t>
  </si>
  <si>
    <t>21-CONSTRUCCIÓN DE 1 ESTANCIA INFANTIL EN LA PROVINCIA SAMANA</t>
  </si>
  <si>
    <t>21-CONSTRUCCIÓN DE PLANTELES EDUCATIVOS EN LA PROVINCIA SAMANÁ (FASE 3)</t>
  </si>
  <si>
    <t>32-CONSTRUCCIÓN DE 12 PLANTELES ESCOLARES EN LA PROVINCIA SAMANA</t>
  </si>
  <si>
    <t>51-CONSTRUCCIÓN DE PLANTELES EDUCATIVOS EN LA PROVINCIA DE SAMANÁ (FASE 2)</t>
  </si>
  <si>
    <t>59-CONSTRUCCIÓN  DE 2 ESTANCIA INFANTIL EN LA PROVINCIA SAMANA (FASE 2)</t>
  </si>
  <si>
    <t>64-AMPLIACIÓN Y REHABILITACION DE 11 PLANTELES ESCOLARES E EN LA PROVINCIA SAMANA</t>
  </si>
  <si>
    <t>02-REHABILITACIÓN EDIFICIOS DE VIVIENDAS LOS NOVA, SAN CRISTÓBAL   PROVINCIA SAN CRISTÓBAL</t>
  </si>
  <si>
    <t>03-REMODELACIÓN POLIDEPORTIVO DE HAINA, MUNICIPIO BAJOS DE HAINA, PROVINCIA SAN CRISTOBAL</t>
  </si>
  <si>
    <t>04-CONSTRUCCIÓN DE 250 VIVIENDAS EN LA PROVINCIA SAN CRISTOBAL</t>
  </si>
  <si>
    <t>08-CONSTRUCCIÓN DE INFRAESTRUCTURA PARA LA DISPOSICIÓN FINAL DE RESIDUOS SÓLIDOS EN HAINA, PROVINCIA SAN CRISTOBAL</t>
  </si>
  <si>
    <t>09-CONSTRUCCIÓN PUENTE CAMBITA, PROVINCIA SAN CRISTOBAL</t>
  </si>
  <si>
    <t>11-CONSTRUCCIÓN Y EQUIPAMIENTO CIUDAD SANITARIA SAN CRISTÓBAL</t>
  </si>
  <si>
    <t>17-CONSTRUCCIÓN DE 5 ESTANCIAS INFANTILES EN LA PROVINCIA DE SAN CRISTOBAL</t>
  </si>
  <si>
    <t>22-CONSTRUCCIÓN DE PLANTELES EDUCATIVOS EN LA PROVINCIA SAN CRISTÓBAL (FASE 3)</t>
  </si>
  <si>
    <t>27-CONSTRUCCIÓN CENTRO COMUNAL BARRIO PUERTO RICO, MUNICIPIO SAN CRISTÓBAL, PROVINCIA SAN CRISTOBAL</t>
  </si>
  <si>
    <t>28-CONSTRUCCIÓN CENTRO COMUNAL CRUCE 6 DE NOVIEMBRE - CARRETERA CAMBITA, MUNICIPIO SAN CRISTOBAL, PROVINCIA SAN CRISTOBAL</t>
  </si>
  <si>
    <t>29-AMPLIACIÓN DE PLANTELES EDUCATIVOS EN LA PROVINCIA DE SAN CRISTÓBAL (FASE 2)</t>
  </si>
  <si>
    <t>29-CONSTRUCCIÓN CENTRO COMUNAL SECTOR V CENTENARIO, MUNICIPIO VILLA ALTAGRACIA, PROVINCIA SAN CRISTOBAL</t>
  </si>
  <si>
    <t>30-CONSTRUCCIÓN CENTRO COMUNAL SECTOR NAJAYO ARRIBA, MUNICIPIO SAN CRISTOBAL, PROVINCIA SAN CRISTOBAL</t>
  </si>
  <si>
    <t>31-CONSTRUCCIÓN CENTRO COMUNAL BARRIO NUEVO, MUNICIPIO YAGUATE, PROVINCIA SAN CRISTOBAL</t>
  </si>
  <si>
    <t>32-CONSTRUCCIÓN CENTRO COMUNAL SECTOR KILOMETRO 59, MUNICIPIO VILLA ALTAGRACIA, PROVINCIA SAN CRISTOBAL</t>
  </si>
  <si>
    <t>33-CONSTRUCCIÓN CENTRO COMUNAL SECTOR PAJARITO, MUNICIPIO YAGUATE, PROVINCIA SAN CRISTOBAL</t>
  </si>
  <si>
    <t>33-CONSTRUCCIÓN DE 43 PLANTELES ESCOLARES EN LA PROVINCIA SAN CRISTOBAL</t>
  </si>
  <si>
    <t>34-CONSTRUCCIÓN CENTRO COMUNAL BARRIO DUARTE, MUNICIPIO VILLA  ALTAGRACIA, PROVINCIA SAN CRISTOBAL</t>
  </si>
  <si>
    <t>37-CONSTRUCCIÓN  DE 5 ESTANCIAS INFANTILES EN LA PROVINCIA DE SAN CRISTOBAL (FASE 2)</t>
  </si>
  <si>
    <t>49-RECONSTRUCCIÓN DE LA INFRAESTRUCTURA VIAL URBANA DEL MUNICIPIO DE SAN CRISTÓBAL, PROVINCIA SAN CRISTÓBAL</t>
  </si>
  <si>
    <t>52-CONSTRUCCIÓN DE PLANTELES EDUCATIVOS EN LA PROVINCIA DE SAN CRISTÓBAL (FASE 2)</t>
  </si>
  <si>
    <t>66-AMPLIACIÓN Y REHABILITACION DE 14 PLANTELES ESCOLARES  EN LA PROVINCIA SAN CRISTOBAL</t>
  </si>
  <si>
    <t>76-CONSTRUCCIÓN DE 1 ESTANCIAS INFANTILES EN LA PROVINCIA DE SAN CRISTÓBAL (FASE 3)</t>
  </si>
  <si>
    <t>84-AMPLIACIÓN DEL PLANTEL EDUCATIVO INSTITUTO POLITÉCNICO LOYOLA, EN LA PROVINCIA SAN CRISTÓBAL</t>
  </si>
  <si>
    <t>85-AMPLIACIÓN DEL INSTITUTO PREPARATORIO DE MENORES SC "REFOR", PROVINCIA DE SAN CRISTÓBAL.</t>
  </si>
  <si>
    <t>88-REMODELACIÓN CANCHA DE BALONCESTO LOS BUITRES, PROVINCIA SAN CRISTOBAL</t>
  </si>
  <si>
    <t>89-REMODELACIÓN CANCHA DE BALONCESTO EN LA COMUNIDAD ITABO, MUNICIPIO BAJOS DE HAINA, PROVINCIA SAN CRISTOBAL</t>
  </si>
  <si>
    <t>90-REMODELACIÓN CAMPO DE BEISBOL EN LA COMUNIDAD SAINAGUA, PROVINCIA SAN CRISTOBAL</t>
  </si>
  <si>
    <t>91-REMODELACIÓN CANCHA DE BALONCESTO EN LA COMUNIDAD DE HATILLO PROVINCIA SAN CRISTOBAL</t>
  </si>
  <si>
    <t>04-CONSTRUCCIÓN CENTRO COMUNAL EL GUAYABO, MUNICIPIO VALLEJUELO, PROVINCIA SAN JUAN</t>
  </si>
  <si>
    <t>05-CONSTRUCCIÓN CENTRO COMUNAL DISTRITO MUNICIPAL LAS ZANJAS, MUNICIPIO SAN JUAN DE LA MAGUANA, PROVINCIA SAN JUAN</t>
  </si>
  <si>
    <t>06-CONSTRUCCIÓN CENTRO COMUNAL DISTRITO MUNICIPAL EL ROSARIO, MUNICIPIO SAN JUAN DE LA MAGUANA, PROVINCIA SAN JUAN</t>
  </si>
  <si>
    <t>07-CONSTRUCCIÓN CENTRO COMUNAL LOS TRANSFORMADORES, MUNICIPIO SAN JUAN DE LA MAGUANA, PROVINCIA SAN JUAN</t>
  </si>
  <si>
    <t>08-REHABILITACIÓN CENTRO COMUNAL LOS MONTONES, MUNICIPIO JUAN DE HERRERA, PROVINCIA SAN JUAN</t>
  </si>
  <si>
    <t>16-CONSTRUCCIÓN DE 5 ESTANCIAS INFANTILES EN LA PROVINCIA SAN JUAN</t>
  </si>
  <si>
    <t>23-CONSTRUCCIÓN DE DESTACAMENTOS POLICIALES EN LA PROVINCIA SAN JUAN</t>
  </si>
  <si>
    <t>33-CONSTRUCCIÓN DE FUNERARIAS EN COMUNIDADES DE LA PROVINCIA SAN JUAN</t>
  </si>
  <si>
    <t>34-CONSTRUCCIÓN DE 18 PLANTELES ESCOLARES EN LA PROVINCIA SAN JUAN</t>
  </si>
  <si>
    <t>34-CONSTRUCCIÓN DE PANADERIA EN EL SECTOR DE VILLA CARMEN, MUNICIPIO LAS MATAS DE FARFAN, PROVINCIA SAN JUAN</t>
  </si>
  <si>
    <t>36-CONSTRUCCIÓN CONSTRUCCIÓN DE 2 ESTANCIAS INFANTILES EN LA PROVINCIA SAN JUAN (FASE 2)</t>
  </si>
  <si>
    <t>37-CONSTRUCCIÓN DEL MERCADO MUNICIPAL LAS MATAS DE FARFÁN, PROVINCIA SAN JUAN</t>
  </si>
  <si>
    <t>54-CONSTRUCCIÓN DE PLANTELES EDUCATIVOS EN LA PROVINCIA DE SAN JUAN (FASE 2)</t>
  </si>
  <si>
    <t>54-RECONSTRUCCIÓN DE LA INFRAESTRUCTURA VIAL URBANA DE SAN JUAN DE LA MAGUANA, PROVINCIA SAN JUAN</t>
  </si>
  <si>
    <t>56-CONSTRUCCIÓN DE PLANTELES EDUCATIVOS EN LA PROVINCIA SAN JUAN (FASE 3)</t>
  </si>
  <si>
    <t>68-AMPLIACIÓN Y REHABILITACION DE 16 PLANTELES ESCOLARES EN LA PROVINCIA SAN JUAN</t>
  </si>
  <si>
    <t>95-CONSTRUCCIÓN CANCHA DE BALONCESTO EN EL BARRIO QUIJA QUIETA, MUNICIPIO SAN JUAN DE LA MAGUANA, PROVINCIA SAN JUAN</t>
  </si>
  <si>
    <t>96-CONSTRUCCIÓN CANCHA DE BALONCESTO EN EL MUNICIPIO EL CERCADO, PROVINCIA SAN JUAN</t>
  </si>
  <si>
    <t>97-CONSTRUCCIÓN CANCHA DE BALONCESTO EN EL DISTRITO MUNICIPAL GUANITO, MUNICIPIO SAN JUAN DE LA MAGUANA, PROVINCIA SAN JUAN</t>
  </si>
  <si>
    <t>98-CONSTRUCCIÓN CAMPO DE BEISBOL EN EL DISTRITO MUNICIPAL BATISTA, MUNICIPIO EL CERCADO, PROVINCIA SAN JUAN</t>
  </si>
  <si>
    <t>23-SAN PEDRO DE MACORIS</t>
  </si>
  <si>
    <t>10-REHABILITACIÓN DEL PARQUE Y CONSTRUCCIÓN PLAZOLETA EL FARO, MUNICIPIO SAN PEDRO DE MACORÍS, PROVINCIA SAN PEDRO DE MACORIS</t>
  </si>
  <si>
    <t>12-AMPLIACIÓN DE PLANTELES EDUCATIVOS EN LA PROVINCIA DE SAN PEDRO DE MACORÍS (FASE 2)</t>
  </si>
  <si>
    <t>23-CONSTRUCCIÓN DE 4 ESTANCIAS INFANTILES EN LA PROVINCIA DE SAN PEDRO DE MACORIS</t>
  </si>
  <si>
    <t>23-RECONSTRUCCIÓN CARRETERA DE LOS LLANOS-AL PUERTO, PROVINCIA SAN PEDRO DE MACORIS</t>
  </si>
  <si>
    <t>35-CONSTRUCCIÓN FUNERARIA INGENIO SANTA FE, MUNICIPIO SAN PEDRO DE MACORÍS, PROVINCIA SAN PEDRO DE MACORÍS</t>
  </si>
  <si>
    <t>36-CONSTRUCCIÓN DE 16 PLANTELES ESCOLARES EN LA PROVINCIA SAN PEDRO DE MACORIS</t>
  </si>
  <si>
    <t>39-CONSTRUCCIÓN  DE 3 ESTANCIAS INFANTILES EN LA PROVINCIA DE SAN PEDRO DE MACORIS (FASE 2)</t>
  </si>
  <si>
    <t>52-RECONSTRUCCIÓN  DE LA INFRAESTRUCTURA VIAL URBANA DEL MUNICIPIO SAN PEDRO DE MACORÍS, PROVINCIA SAN PEDRO DE MACORIS</t>
  </si>
  <si>
    <t>55-CONSTRUCCIÓN DE PLANTELES EDUCATIVOS EN LA PROVINCIA DE SAN PEDRO DE MACORÍS (FASE 2)</t>
  </si>
  <si>
    <t>56-RECONSTRUCCIÓN DE LA INFRAESTRUCTURA VIAL URBANA DEL MUNICIPIO CONSUELO, PROVINCIA SAN PEDRO DE MACORIS</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</si>
  <si>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</si>
  <si>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</si>
  <si>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</si>
  <si>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</si>
  <si>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13-AMPLIACIÓN  DE PLANTELES EDUCATIVOS EN LA PROVINCIA DE SANCHEZ RAMIREZ (FASE 2)</t>
  </si>
  <si>
    <t>23-CONSTRUCCIÓN CENTRO UNIVERSITARIO REGIONAL UASD, COTUÍ, PROVINCIA SÁNCHEZ RAMÍREZ</t>
  </si>
  <si>
    <t>32-CONSTRUCCIÓN 1 ESTANCIA INFANTIL EN LA PROVINCIA DE SANCHEZ RAMIREZ</t>
  </si>
  <si>
    <t>57-CONSTRUCCIÓN DE PLANTELES EDUCATIVOS EN LA PROVINCIA DE SANCHEZ RAMÍREZ (FASE 2)</t>
  </si>
  <si>
    <t>58-CONSTRUCCIÓN DE PLANTELES EDUCATIVOS EN LA PROVINCIA SÁNCHEZ RAMÍREZ (FASE 3)</t>
  </si>
  <si>
    <t>61-CONSTRUCCIÓN DE 2 ESTANCIAS INFANTILES EN LA PROVINCIA DE SANCHEZ RAMIREZ (FASE 2)</t>
  </si>
  <si>
    <t>65-AMPLIACIÓN Y REHABILITACION DE 6 PLANTELES ESCOLARES  EN LA PROVINCIA SANCHEZ RAMIREZ</t>
  </si>
  <si>
    <t>75-CONSTRUCCIÓN DE 11 PLANTELES ESCOLARES EN LA PROVINCIA SANCHEZ RAMIREZ</t>
  </si>
  <si>
    <t>02-CONSTRUCCIÓN DE 2,000 VIVIENDAS EN EL DISTRITO MUNICIPAL HATO DEL YAQUE, PROVINCIA SANTIAGO</t>
  </si>
  <si>
    <t>08-CONSTRUCCIÓN DE 864 VIVIENDAS EN EL SECTOR LOS SALADOS, MUNICIPIO SANTIAGO DE LOS CABALLEROS, PROVINCIA SANTIAGO</t>
  </si>
  <si>
    <t>10-CONSTRUCCIÓN DE INFRAESTRUCTURAS PARA LA DISPOSICION DE LOS RESIDUOS SOLIDOS EN EL MUNICIPIO DE TAMBORIL, PROVINCIA SANTIAGO</t>
  </si>
  <si>
    <t>11-RESTAURACIÓN  DEL EDIFICIO QUE  ALOJA LAS OFICINAS DE PATRINOMIO MOMUNENTAL DE SANTIAGO, PROVINCIA SANTIAGO.</t>
  </si>
  <si>
    <t>12-RESTAURACIÓN DEL CENTRO DE LA CULTURA ERCILIA PEPÍN, PROVINCIA SANTIAGO</t>
  </si>
  <si>
    <t>13-CONSTRUCCIÓN CENTRO PERIFERICO LA JOYA, PROVINCIA SANTIAGO</t>
  </si>
  <si>
    <t>13-RESTAURACIÓN CASA DE ARTE DEL CENTRO HISTORICO DE SANTIAGO DE LOS CABALLEROS, PROVINCIA SANTIAGO</t>
  </si>
  <si>
    <t>14-CONSTRUCCIÓN CLUB DEPORTIVO LAS PALOMAS, MUNICIPIO LICEY AL MEDIO, PROVINCIA SANTIAGO</t>
  </si>
  <si>
    <t>15-CONSTRUCCIÓN CENTRO COMUNITARIO Y RECREATIVO SABANA IGLESIA, MUNICIPIO SABANA IGLESIA, PROVINCIA  SANTIAGO</t>
  </si>
  <si>
    <t>17-CONSTRUCCIÓN Y RECONSTRUCCIÓN DE DESTACAMENTOS POLICIALES, EN COMUNIDADES DE LA PROVINCIA SANTIAGO</t>
  </si>
  <si>
    <t>19-CONSTRUCCIÓN EDIFICIO DE AULAS PARA EL CENTRO DE CORRECCION Y REHABILITACION RAFEY , PROVINCIA SANTIAGO</t>
  </si>
  <si>
    <t>29-CONSTRUCCIÓN DE 10 ESTANCIAS INFANTILES EN LA PROVINCIA SANTIAGO</t>
  </si>
  <si>
    <t>30-REMODELACIÓN HOSPITAL MUNICIPAL DE SAN JOSÉ DE LAS MATAS EN LA PROVINCIA DE SANTIAGO</t>
  </si>
  <si>
    <t>35-CONSTRUCCIÓN  DE 8 ESTANCIAS INFANTILES EN LA PROVINCIA SANTIAGO (FASE 2)</t>
  </si>
  <si>
    <t>36-RECONSTRUCCIÓN HOSPITAL JOSE MARIA CABRAL Y BAEZ, SANTIAGO, PROVINCIA SANTIAGO</t>
  </si>
  <si>
    <t>37-RECONSTRUCCIÓN CALLE PEATONAL BENITO MONCIÓN, DESDE CALLE BOY SCOUTS HASTA SALVADOR CUCURULLO, CENTRO HISTÓRICO SANTIAGO, PROV. SANTIAG</t>
  </si>
  <si>
    <t>38-CONSTRUCCIÓN DE 46 PLANTELES ESCOLARES EN LA PROVINCIA SANTIAGO</t>
  </si>
  <si>
    <t>40-REMODELACIÓN DE LA CALLE DEL SOL TRAMO COMPRENDIDO ENTRE LAS CALLES GENERAL VALVERDE Y SABANA LARGA, PROVINCIA SANTIAGO</t>
  </si>
  <si>
    <t>46-REHABILITACIÓN DE 40 KM DE VÍAS TERCIARIAS CONEXAS A LA CARRETERA GREGORIO LUPERÓN, PROVINCIAS SANTIAGO Y PUERTO PLATA</t>
  </si>
  <si>
    <t>50-AMPLIACIÓN DE PLANTELES EDUCATIVOS EN LA PROVINCIA SANTIAGO (FASE 3)</t>
  </si>
  <si>
    <t>56-CONSTRUCCIÓN DE PLANTELES EDUCATIVOS EN LA PROVINCIA DE SANTIAGO (FASE 2)</t>
  </si>
  <si>
    <t>60-CONSTRUCCIÓN DE PLANTELES EDUCATIVOS EN LA PROVINCIA SANTIAGO (FASE 3)</t>
  </si>
  <si>
    <t>66-CONSTRUCCIÓN DE 7 ESTANCIAS INFANTILES EN LA PROVINCIA DE SANTIAGO (FASE 3)</t>
  </si>
  <si>
    <t>70-AMPLIACIÓN  Y REHABILITACION DE 12 PLANTELES ESCOLARES EN LA PROVINCIA SANTIAGO</t>
  </si>
  <si>
    <t>77-AMPLIACIÓN AV. PRESIDENTE ANTONIO GUZMÁN DESDE UNIVERSIDAD ISA HASTA EL CRUCE ALTO DEL YAQUE Y LA CANELA, SANTIAGO DE LOS CABALLERO</t>
  </si>
  <si>
    <t>88-AMPLIACIÓN DEL CENTRO SECUNDARIO PEKÍN ADENTRO (SEGUNDA ETAPA), MUNICIPIO SANTIAGO DE LOS CABALLEROS.</t>
  </si>
  <si>
    <t>56-CONSTRUCCIÓN DE AV. CIRCUNVALACIÓN NORTE EN EL MUNICIPIO VILLA BISONÓ (NAVARRETE), PROVINCIA SANTIAGO</t>
  </si>
  <si>
    <t>78-AMPLIACIÓN AVENIDA ARROYO HONDO DESDE LA AVENIDA YAPUR DUMIT HASTA LA CIRCUNVALACION NORTE, SANTIAGO DE LOS CABALLEROS</t>
  </si>
  <si>
    <t>26-SANTIAGO RODRIGUEZ</t>
  </si>
  <si>
    <t>25-CONSTRUCCIÓN DE 1 ESTANCIA INFANTIL EN LA PROVINCIA DE SANTIAGO RODRIGUEZ</t>
  </si>
  <si>
    <t>44-CONSTRUCCIÓN CENTRO UNIVESITARIO REGIONAL UASD PROVINCIA SANTIAGO RODRIGUEZ</t>
  </si>
  <si>
    <t>54-CONSTRUCCIÓN  DE 1 ESTANCIA INFANTIL EN LA PROVINCIA DE SANTIAGO RODRIGUEZ (FASE 2)</t>
  </si>
  <si>
    <t>58-CONSTRUCCIÓN DE PLANTELES EDUCATIVOS EN LA PROVINCIA DE SANTIAGO RODRÍGUEZ (FASE 2)</t>
  </si>
  <si>
    <t>59-CONSTRUCCIÓN DE PLANTELES EDUCATIVOS EN LA PROVINCIA SANTIAGO RODRÍGUEZ (FASE 3)</t>
  </si>
  <si>
    <t>87-CONSTRUCCIÓN CASA HOGAR DE ANCIANOS EN SABANETA, MUNICIPIO SAN IGNACIO DE SABANETA, PROVINCIA SANTIAGO RODRIGUEZ</t>
  </si>
  <si>
    <t>17-AMPLIACIÓN DE PLANTELES EDUCATIVOS EN LA PROVINCIA DE VALVERDE (FASE 2)</t>
  </si>
  <si>
    <t>30-CONSTRUCCIÓN DE 2 ESTANCIAS INFANTILES EN LA PROVINCIA DE VALVERDE</t>
  </si>
  <si>
    <t>39-CONSTRUCCIÓN DE PUENTE VEHICULAR TIPO TABLERO LOS CHIVOS, D.M GUATAPANAL, MUNICIPIO MAO, PROVINCIA VALVERDE</t>
  </si>
  <si>
    <t>40-CONSTRUCCIÓN DE 13 PLANTELES ESCOLARES EN LA PROVINCIA VALVERDE</t>
  </si>
  <si>
    <t>42-RECONSTRUCCIÓN DE LA INFRAESTRUCTURA VIAL URBANA DEL MUNICIPIO DE MAO, PROVINCIA VALVERDE</t>
  </si>
  <si>
    <t>47-CONSTRUCCIÓN  DE 2 ESTANCIAS INFANTILES EN LA PROVINCIA DE VALVERDE (FASE 2)</t>
  </si>
  <si>
    <t>52-CONSTRUCCIÓN UNIDAD TRAUMATOLOGICA Y DE EMERGENCIA EN HOSPITAL LUIS BOGAERT PROVINCIA VALVERDE</t>
  </si>
  <si>
    <t>55-RECONSTRUCCIÓN DE LA INFRAESTRUCTURA VIAL URBANA DEL MUNICIPIO LAGUNA SALADA, PROVINCIA VALVERDE.</t>
  </si>
  <si>
    <t>60-CONSTRUCCIÓN DE PLANTELES EDUCATIVOS EN LA PROVINCIA DE VALVERDE (FASE 2)</t>
  </si>
  <si>
    <t>62-CONSTRUCCIÓN DE PLANTELES EDUCATIVOS EN LA PROVINCIA VALVERDE (FASE 3)</t>
  </si>
  <si>
    <t>64-RECONSTRUCCIÓN DE INFRAESTRUCTURA VIAL URBANA DEL MUNICIPIO ESPERANZA, PROVINCIA VALVERDE</t>
  </si>
  <si>
    <t>73-AMPLIACIÓN Y REHABILITACION DE 5 PLANTELES ESCOLARES EN LA PROVINCIA VALVERDE</t>
  </si>
  <si>
    <t>86-REPARACIÓN DE HOSPITALES EN LA PROVINCIA VALVERDE</t>
  </si>
  <si>
    <t>28-MONSENOR NOUEL</t>
  </si>
  <si>
    <t>16-CONSTRUCCIÓN DE PLANTELES EDUCATIVOS EN LA PROVINCIA MONSEÑOR NOUEL (FASE 3)</t>
  </si>
  <si>
    <t>17-REMODELACIÓN CENTRO COMUNAL LOCAL LA LOGIA, MUNICIPIO BONAO, PROVINCIA MONSEÑOR NOUEL</t>
  </si>
  <si>
    <t>18-REMODELACIÓN CENTRO COMUNAL SIMON BOLIVAR DEL SECTOR CARACOL BANANA, MUNICIPIO BONAO, PROVINCIA MONSEÑOR NOUEL</t>
  </si>
  <si>
    <t>19-CONSTRUCCIÓN CENTRO COMUNAL VILLA LIBERACION, MUNICIPIO BONAO, PROVINCIA MONSEÑOR NOUEL</t>
  </si>
  <si>
    <t>20-CONSTRUCCIÓN CENTRO COMUNAL SECTOR LOS PLATANITOS, D. M SABANA DEL PUERTO, MUNICIPIO BONAO, PROVINCIA MONSEÑOR NOUEL</t>
  </si>
  <si>
    <t>21-CONSTRUCCIÓN CENTRO COMUNAL EN EL BARRIO BUENOS AIRES, MUNICIPIO MAIMON, PROVINCIA MONSEÑOR NOUEL</t>
  </si>
  <si>
    <t>22-CONSTRUCCIÓN DE 1 ESTANCIA INFANTIL EN LA PROVINCIA DE MONSEÑOR NOUEL</t>
  </si>
  <si>
    <t>23-CONSTRUCCIÓN CENTRO COMUNAL PIEDRA BLANCA, MUNICIPIO PIEDRA BLANCA, PROVINCIA MONSEÑOR NOUEL</t>
  </si>
  <si>
    <t>24-CONSTRUCCIÓN CENTRO COMUNAL DAVID DE VARGAS, MUNICIPIO BONAO, PROVINCIA MONSEÑOR NOUEL</t>
  </si>
  <si>
    <t>25-CONSTRUCCIÓN DE 11 PLANTELES ESCOLARES EN LA PROVINCIA MONSEÑOR NOUEL</t>
  </si>
  <si>
    <t>46-CONSTRUCCIÓN DE PLANTELES EDUCATIVOS EN LA PROVINCIA DE MONSEÑOR NOUEL (FASE 2)</t>
  </si>
  <si>
    <t>47-AMPLIACIÓN DE PLANTELES EDUCATIVOS EN LA PROVINCIA DE MONSEÑOR NOUEL (FASE 3)</t>
  </si>
  <si>
    <t>58-AMPLIACIÓN Y REHABILITACION DE 6 PLANTELES ESCOLARES EN LA  PROVINCIA MONSEÑOR NOUEL</t>
  </si>
  <si>
    <t>60-CONSTRUCCIÓN  DE 1 ESTANCIAS INFANTILES EN LA PROVINCIA DE MONSEÑOR NOUEL (FASE 2)</t>
  </si>
  <si>
    <t>82-CONSTRUCCIÓN DE 1 ESTANCIAS INFANTILES EN LA PROVINCIA DE MOSEÑOR NOUEL (FASE 3)</t>
  </si>
  <si>
    <t>92-CONSTRUCCIÓN CANCHA DE BALONCESTO EN EL BARRIO PROSPERIDAD, MUNICIPIO BONAO, PROVINCIA MONSEÑOR NOUEL</t>
  </si>
  <si>
    <t>93-CONSTRUCCIÓN CANCHA DE BALONCESTO EN EL BARRIO CANTA LA RANA, MUNICIPIO PIEDRA BLANCA, PROVINCIA MONSEÑOR NOUEL</t>
  </si>
  <si>
    <t>94-CONSTRUCCIÓN CANCHA DE BALONCESTO EN EL BARRIO EL OCHO, MUNICIPIO BONAO, PROVINCIA MONSEÑOR NOUEL</t>
  </si>
  <si>
    <t>29-MONTE PLATA</t>
  </si>
  <si>
    <t>18-CONSTRUCCIÓN DE PLANTELES EDUCATIVOS EN LA PROVINCIA MONTE PLATA (FASE 3)</t>
  </si>
  <si>
    <t>19-CONSTRUCCIÓN DE 1 ESTANCIA INFANTIL EN LA PROVINCIA DE MONTE PLATA</t>
  </si>
  <si>
    <t>19-CONSTRUCCIÓN DE IGLESIA EN LOS LIMONES, MUNICIPIO MONTE PLATA, PROVINCIA MONTE PLATA</t>
  </si>
  <si>
    <t>27-CONSTRUCCIÓN DE 7 PLANTELES ESCOLARES EN LA PROVINCIA MONTE PLATA</t>
  </si>
  <si>
    <t>31-REHABILITACIÓN CONSTRUCCIÓN AMPLIACIÓN DE LA ESCUELA DE MONTE PLATA</t>
  </si>
  <si>
    <t>47-RECONSTRUCCIÓN DE LA INFRAESTRUCTURA VIAL URBANA DEL MUNICIPIO DE MONTE PLATA, PROVINCIA MONTE PLATA</t>
  </si>
  <si>
    <t>48-CONSTRUCCIÓN DE PLANTELES EDUCATIVOS EN LA PROVINCIA DE MONTE PLATA (FASE 2)</t>
  </si>
  <si>
    <t>51-AMPLIACIÓN DE PLANTELES EDUCATIVOS EN LA PROVINCIA DE MONTE PLATA (FASE 3)</t>
  </si>
  <si>
    <t>60-AMPLIACIÓN Y REHABILITACION DE 15 PLANTELES ESCOLARES  EN LA PROVINCIA MONTE PLATA</t>
  </si>
  <si>
    <t>62-CONSTRUCCIÓN  DE 1 ESTANCIA INFANTIL EN LA PROVINCIA DE MONTE PLATA (FASE 2)</t>
  </si>
  <si>
    <t>73-CONSTRUCCIÓN DE 3 ESTANCIAS INFANTILES EN LA PROVINCIA DE MONTE PLATA (FASE 3)</t>
  </si>
  <si>
    <t>30-HATO MAYOR</t>
  </si>
  <si>
    <t>06-RECONSTRUCCIÓN CARRETERA HATO MAYOR - EL PUERTO, PROVINCIA HATO MAYOR</t>
  </si>
  <si>
    <t>10-CONSTRUCCIÓN DE PLANTELES EDUCATIVOS EN LA PROVINCIA HATO MAYOR (FASE 3)</t>
  </si>
  <si>
    <t>12-CONSTRUCCIÓN DE 1 ESTANCIA INFANTIL EN LA PROVINCIA DE HATO MAYOR</t>
  </si>
  <si>
    <t>16-REMODELACIÓN POLIDEPORTIVO HÉCTOR MONEGRO "EL VIKINGO", PROVINCIA HATO MAYOR.</t>
  </si>
  <si>
    <t>19-CONSTRUCCIÓN DE 5 PLANTELES ESCOLARES EN LA PROVINCIA HATO MAYOR</t>
  </si>
  <si>
    <t>29-RECONSTRUCCIÓN CARRETERA HATO MAYOR - SABANA DE LA MAR, PROV., HATO MAYOR</t>
  </si>
  <si>
    <t>38-CONSTRUCCIÓN EXTENSION UASD HATO MAYOR</t>
  </si>
  <si>
    <t>39-CONSTRUCCIÓN DE PLANTELES EDUCATIVOS EN LA PROVINCIA DE HATO MAYOR (FASE 2)</t>
  </si>
  <si>
    <t>42-AMPLIACIÓN Y REHABILITACION DE 8 PLANTELES ESCOLARES EN LA PROVINCIAHATO MAYOR</t>
  </si>
  <si>
    <t>68-CONSTRUCCIÓN DE 96 VIVIENDAS EN EL MUNICIPIO SABANA DE LA MAR, PROVINCIA HATO MAYOR</t>
  </si>
  <si>
    <t>72-CONSTRUCCIÓN DE 1 ESTANCIAS INFANTILES EN LA PROVINCIA DE HATO MAYOR  (FASE 3)</t>
  </si>
  <si>
    <t>31-SAN JOSE DE OCOA</t>
  </si>
  <si>
    <t>05-RESTAURACIÓN DE LA CUENCA  DEL RÍO OCOA Y SU  COSTA EN LA PROVINCIA SAN JOSÉ DE OCOA.</t>
  </si>
  <si>
    <t>28-CONSTRUCCIÓN 1 ESTANCIA INFANTIL EN LA PROVINCIA DE SAN JOSE DE OCOA</t>
  </si>
  <si>
    <t>35-CONSTRUCCIÓN DE 6 PLANTELES ESCOLARES EN LA PROVINCIA SAN JOSE DE OCOA</t>
  </si>
  <si>
    <t>43-AMPLIACIÓN DE PLANTELES EDUCATIVOS EN LA PROVINCIA DE SAN JOSÉ DE OCOA (FASE 3)</t>
  </si>
  <si>
    <t>51-CONSTRUCCIÓN  1 ESTANCIA INFANTIL EN LA PROVINCIA DE SAN JOSE DE OCOA (FASE 2)</t>
  </si>
  <si>
    <t>53-CONSTRUCCIÓN DE PLANTELES EDUCATIVOS EN LA PROVINCIA DE SAN JOSÉ DE OCOA (FASE 2)</t>
  </si>
  <si>
    <t>78-CONSTRUCCIÓN DE 1 ESTANCIAS INFANTILES EN LA PROVINCIA DE SAN JOSÉ DE OCOA (FASE 3)</t>
  </si>
  <si>
    <t>01-CONSTRUCCIÓN DE 2,384 VIVIENDAS EN EL DISTRITO MUNICIPAL SAN LUIS, PROVINCIA SANTO DOMINGO</t>
  </si>
  <si>
    <t>01-MEJORAMIENTO DE 100,000 VIVIENDAS EN LA REPÚBLICA DOMINICANA</t>
  </si>
  <si>
    <t>02-AMPLIACIÓN DEL SERVICIO DE LA LINEA 1 DEL METRO DE SANTO DOMINGO</t>
  </si>
  <si>
    <t>02-CONSTRUCCIÓN DE LA 2 LINEA DEL TELEFÉRICO DE SANTO DOMINGO, SANTO DOMINGO OESTE Y LOS ALCARRIZOS</t>
  </si>
  <si>
    <t>03-CONSTRUCCIÓN DE 1,912 VIVIENDAS EN CIUDAD MODELO, MUNICIPIO SANTO DOMINGO NORTE, PROVINCIA SANTO DOMINGO</t>
  </si>
  <si>
    <t>03-CONSTRUCCIÓN LÍNEA 2C DEL METRO DE SANTO DOMINGO TRAMOS:  ALCARRIZOS- LUPERÓN</t>
  </si>
  <si>
    <t>04-CONSTRUCCIÓN DE LA LÍNEA 1B DEL METRO DE SANTO DOMINGO, TRAMO VILLA MELLA - PUNTA, SANTO DOMINGO NORTE</t>
  </si>
  <si>
    <t>05-CONSTRUCCIÓN CENTRO MODELO DE PRESTACIÓN DE SERVICIOS PARA MUJERES (CIUDAD MUJER)</t>
  </si>
  <si>
    <t>05-CONSTRUCCIÓN EDIFICIO DE DOS NIVELES DEL INSTITUTO DE CARDIOLOGÍA</t>
  </si>
  <si>
    <t>07-CONSTRUCCIÓN CAMPO DE BÉISBOL Y CANCHA DE BALONCESTO PUNTA LICEY DE VILLA MELLA, MUNICIPIO SANTO DOMINGO NORTE, SANTO DOMINGO</t>
  </si>
  <si>
    <t>07-CONSTRUCCIÓN PALACIO DE JUSTICIA DE SANTO DOMINGO ESTE</t>
  </si>
  <si>
    <t>08-CONSTRUCCIÓN CLUB DEPORTIVO VILLA MELLA, MUNICIPIO SANTO DOMINGO NORTE, PROVINCIA SANTO DOMINGO</t>
  </si>
  <si>
    <t>10-CONSTRUCCIÓN DE LA INTERCONEXION CARRETERA ZONA FRANCA GUERRA Y NUEVA AUTOPISTA DEL NORDESTE</t>
  </si>
  <si>
    <t>10-REMODELACIÓN CANCHA DE BALONCESTO PALAVÉ, SECTOR MANOGUAYABO, MUNICIPIO SANTO DOMINGO OESTE, PROVINCIA SANTO DOMINGO.</t>
  </si>
  <si>
    <t>11-CONSTRUCCIÓN DE 400 VIVIENDAS EN LA PROVINCIA SANTO DOMINGO</t>
  </si>
  <si>
    <t>11-RECONSTRUCCIÓN DE PUENTE ALCANTARILLA SOBRE RIO CURVA DEL VIVERO CARRETERA EL LIMON 2, D. M. LA CUABA, MUNICIPIO PEDRO BRAND</t>
  </si>
  <si>
    <t>13-CONSTRUCCIÓN Y RECONSTRUCCIÓN DE DESTACAMENTOS POLICIALES EN COMUNIDADES DE LA PROVINCIA SANTO DOMINGO</t>
  </si>
  <si>
    <t>14-CONSTRUCCIÓN  NUEVO PUENTE FLOTANTE SOBRE EL RLO OZAMA, DISTRITO NACIONAL</t>
  </si>
  <si>
    <t>16-AMPLIACIÓN DE PLANTELES EDUCATIVOS EN LA PROVINCIA DE SANTO DOMINGO (FASE 2)</t>
  </si>
  <si>
    <t>19-CONSTRUCCIÓN CONSTRUCCIÓN DE ESTACIONES DE PASAJEROS INTERURBANA EN EL GRAN SANTO DOMINGO Y EL DISTRITO NACIONAL</t>
  </si>
  <si>
    <t>22-CONSTRUCCIÓN IGLESIA SANTISIMA CRUZ EN EL SECTOR EL CAFÉ DE HERRERA, MUNICIPIO SANTO DOMINGO OESTE, PROVINCIA SANTO DOMINGO</t>
  </si>
  <si>
    <t>23-CONSTRUCCIÓN DE 2,240 VIVIENDAS EN HATO NUEVO, MUNICIPIO SANTO DOMINGO OESTE, PROVINCIA SANTO DOMINGO</t>
  </si>
  <si>
    <t>31-CONSTRUCCIÓN DE 18 ESTANCIAS INFANTILES EN LA PROVINCIA SANTO DOMINGO</t>
  </si>
  <si>
    <t>34-CONSTRUCCIÓN DE 36 ESTANCIAS INFANTILES EN LA PROVINCIA SANTO DOMINGO (FASE 2)</t>
  </si>
  <si>
    <t>39-CONSTRUCCIÓN DE 78 PLANTELES ESCOLARES EN LA PROVINCIA SANTO DOMINGO</t>
  </si>
  <si>
    <t>51-CONSTRUCCIÓN CANCHA DE BALONCESTO RIVERA DEL OZAMA, SECTOR LOS TRES BRAZOS, MUNICIPIO SANTO DOMINGO ESTE, PROVINCIA SANTO DOMINGO</t>
  </si>
  <si>
    <t>54-AMPLIACIÓN DE PLANTELES EDUCATIVOS EN LA PROVINCIA SANTO DOMINGO (FASE 3)</t>
  </si>
  <si>
    <t>59-CONSTRUCCIÓN DE PLANTELES EDUCATIVOS EN LA PROVINCIA DE SANTO DOMINGO (FASE 2)</t>
  </si>
  <si>
    <t>61-CONSTRUCCIÓN DE PLANTELES EDUCATIVOS EN LA PROVINCIA SANTO DOMINGO (FASE 3)</t>
  </si>
  <si>
    <t>67-CONSTRUCCIÓN DE 13 ESTANCIAS INFANTILES EN LA PROVINCIA SANTO DOMINGO (FASE 3)</t>
  </si>
  <si>
    <t>72-AMPLIACIÓN Y REHABILITACION DE 28 PLANTELES ESCOLARES EN LA PROVINCIA SANTO DOMINGO</t>
  </si>
  <si>
    <t>73-CONSTRUCCIÓN MULTIUSOS DE  ISABELITA, MUNICIPIO SANTO DOMINGO ESTE, PROVINCIA SANTO DOMINGO</t>
  </si>
  <si>
    <t>74-REMODELACIÓN DEL CAMPO DE BEISBOL LA CUABA, MUNICIPIO PEDRO BRAND, PROVINCIA SANTO DOMINGO</t>
  </si>
  <si>
    <t>83-RECONSTRUCCIÓN DEL ELEVADO ENTRADA AVENIDA HIPÓDROMO DESDE LA AUTOPISTA LAS AMÉRICAS, SANTO DOMINGO ESTE.</t>
  </si>
  <si>
    <t>86-CONSTRUCCIÓN MULTIUSOS LOS ALCARRIZOS, MUNICIPIO LOS ALCARRIZOS, PROV. SANTO DOMINGO</t>
  </si>
  <si>
    <t>48-CONSTRUCCIÓN DE PASO A DESNIVEL EN LA AVENIDA 27 DE FEBRERO CON AVENIDA ISABEL AGUIAR (PINTURA) EN SANTO DOMINGO</t>
  </si>
  <si>
    <t>51-RECONSTRUCCIÓN AVENIDA ECOLÓGICA HASTA LA CIUDAD JUAN BOSCH, SANTO DOMINGO</t>
  </si>
  <si>
    <t>01-CONSTRUCCIÓN DE CAMARAS TERMICA PARA LA PRODUCCION DE MATERIAL DE SIEMBRA DE PLATANO DE ALTA CALIDAD EN LA REP. DOM</t>
  </si>
  <si>
    <t>02-APOYO  DE LA EDUCACIÓN PRE-UNIVERSITARIA A TRAVÉS DEL PACTO EDUCATIVO EN LA REPÚBLICA DOMINICANA.</t>
  </si>
  <si>
    <t>02-FORTALECIMIENTO DE LA CRIANZA OVICAPRINA EN LA REGIÓN FRONTERIZA DE LA RD</t>
  </si>
  <si>
    <t>03-CONSTRUCCIÓN DEL CENTRO DE RETENCIÓN VEHICULAR DE LA DIGESETT, PROVINCIA SANTO DOMINGO</t>
  </si>
  <si>
    <t>15-MEJORAMIENTO DE OBRAS PÚBLICAS RESILIENTES PARA REDUCIR RIESGOS DE DESASTRES EN EL CONTEXTO DEL CAMBIO CLIMÁTICO  A NIVEL NACIONAL</t>
  </si>
  <si>
    <t>21-RESTAURACIÓN DEL MONUMENTO FARO A COLÓN, MUNICIPIO SANTO DOMINGO ESTE, PROVINCIA SANTO DOMINGO.</t>
  </si>
  <si>
    <t>22-MEJORAMIENTO DE PAREDES Y TECHOS A NIVEL NACIONAL</t>
  </si>
  <si>
    <t>33-REHABILITACIÓN HOSPITAL GENERAL Y ESPECIALIDADES DR. NELSON ASTACIO, SANTO DOMINGO NORTE, PROV. SANTO DOMINGO,</t>
  </si>
  <si>
    <t>47-RECUPERACION PROGRAMA DE RESILENCIA</t>
  </si>
  <si>
    <t>26-RECONSTRUCCIÓN DE LA CAPA DE RODADURA DE LA AUTOPISTA JUAN PABLO DUARTE</t>
  </si>
  <si>
    <t>01-MEJORAMIENTO DE LA EDUCACIÓN PARA LA FORMACIÓN TÉCNICO PROFESIONAL EN LA R. D.</t>
  </si>
  <si>
    <t>11-REHABILITACIÓN  Y MANTENIMIENTO DE CARRETERAS  (117 KM) Y CAMINOS VECINALES (884 KM) A NIVEL NACIONAL</t>
  </si>
  <si>
    <t>24-MEJORAMIENTO DE OBRAS PÚBLICAS RESILIENTES PARA REDUCIR RIESGOS DE DESASTRES EN EL CONTEXTO DEL CAMBIO CLIMÁTICO  A NIVEL NACIONAL</t>
  </si>
  <si>
    <t>01-CONSTRUCCIÓN  DEL LABORATORIO REGIONAL DE SALUD PÚBLICA EN AZUA DE COMPOSTELA</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</si>
  <si>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</si>
  <si>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</si>
  <si>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</si>
  <si>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</si>
  <si>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</si>
  <si>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</si>
  <si>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</si>
  <si>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</si>
  <si>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4186 - PROGRAMADA DE INCENTIVO A LA POLICIA PREVENTIVA</t>
  </si>
  <si>
    <t>4187 - INCENTIVO ALISTADO MARINA DE GUERRA (IAMG)</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</si>
  <si>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</si>
  <si>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</si>
  <si>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</si>
  <si>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</si>
  <si>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</si>
  <si>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</si>
  <si>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</si>
  <si>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</si>
  <si>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2309-APRENDE</t>
  </si>
  <si>
    <t>2310-AVANZA</t>
  </si>
  <si>
    <t>13868-FORTALECIMIENTO-INSTITUCIONAL DEL MH PARA  MEJORAR LA EFICACIA EN LA ADMINISTRACIÓN TRIBUTARIA Y DEL CONTROL DEL GASTO PUBLICO,D.N.</t>
  </si>
  <si>
    <t>13924-MEJORAMIENTO URBANO, SOCIAL Y AMBIENTAL DEL BARRIO DOMINGO SAVIO (LA CIENEGA - LOS GUANDULES), DISTRITO NACIONAL</t>
  </si>
  <si>
    <t>13046-CONSTRUCCIÓN DE 14 ESTANCIAS INFANTILES DE LA PROVINCIA DISTRITO NACIONAL</t>
  </si>
  <si>
    <t>15025-AMPLIACIÓN DE LA CAPACIDAD DE TRANSPORTE DE LA LÍNEA 2 DEL METRO DE SANTO DOMINGO</t>
  </si>
  <si>
    <t>13547-CONSTRUCCIÓN DE PLANTELES EDUCATIVOS EN LA PROVINCIA DISTRITO NACIONAL (FASE 3)</t>
  </si>
  <si>
    <t>13491-REMODELACIÓN OFICINAS DEL TRIBUNAL CONSTITUCIONAL, DISTRITO NACIONAL</t>
  </si>
  <si>
    <t>14693-AMPLIACIÓN INSTITUTO NACIONAL DEL CÁNCER ROSA EMILIA SÁNCHEZ PÉREZ DE TAVARES, DISTRITO NACIONAL.</t>
  </si>
  <si>
    <t>14541-CONSTRUCCIÓN Y RECONSTRUCIÓN DE DESTACAMENTOS POLICIALES EN COMUNIDADES DEL DISTRITO NACIONAL</t>
  </si>
  <si>
    <t>14706-REMODELACIÓN DE  NUEVAS OFICINAS PARA LA JUNTA DE AVIACIÓN CIVIL, DISTRITO NACIONAL</t>
  </si>
  <si>
    <t>14723-REMODELACIÓN CLUB RECREATIVO COANCA, DISTRITO NACIONAL</t>
  </si>
  <si>
    <t>14936-RECONSTRUCCIÓN DEL CLUB DEPORTIVO HUELLAS DEL SIGLO, SECTOR CRISTO REY, DISTRITO NACIONAL</t>
  </si>
  <si>
    <t>13967-REHABILITACIÓN Y CONSTRUCCIÓN RESIDENCIA ESTUDIANTIL DE LA UNIVERSIDAD AUTÓNOMA DE SANTO DOMINGO</t>
  </si>
  <si>
    <t>13548-AMPLIACIÓN DE PLANTELES EDUCATIVOS EN LA PROVINCIA DISTRITO NACIONAL (FASE 3)</t>
  </si>
  <si>
    <t>15074-RECONSTRUCCIÓN DE LA INFRAESTRUCTURA VIAL URBANA DE LA CIRCUNSCRIPCIÓN 2 DEL DISTRITO NACIONAL</t>
  </si>
  <si>
    <t>14741-REMODELACIÓN DE LAS OFICINAS DE LA CÁMARA DE CUENTAS DE LA REPÚBLICA DOMINICANA, DISTRITO NACIONAL.</t>
  </si>
  <si>
    <t>13423-CONSTRUCCIÓN  DE 8 ESTANCIAS INFANTILES DE LA PROVINCIA DISTRITO NACIONAL (FASE 2)</t>
  </si>
  <si>
    <t>13976-REHABILITACIÓN Y CONSTRUCCIÓN LABORATORIO DE MECANICA DE SUELO DEL MINISTERIO DE OBRAS PÚBLICAS Y COMUNICACIONES</t>
  </si>
  <si>
    <t>14234-REPARACIÓN HOSPITAL DOCENTE PADRE BILLINI, DISTRITO NACIONAL,  PROV SANTO DOMINGO, REPÚBLICA DOMINICANA</t>
  </si>
  <si>
    <t>13382-CONSTRUCCIÓN DE PLANTELES EDUCATIVOS EN LA PROVINCIA DE DISTRITO NACIONAL (FASE 2)</t>
  </si>
  <si>
    <t>14749-REMODELACIÓN DE LAS OFICINAS DEL  MINISTERIO DE LA VIVIENDA, HÁBITAT Y EDIFICACIONES, DISTRITO NACIONAL</t>
  </si>
  <si>
    <t>14279-AMPLIACIÓN CONSTRUCCIÓN TRES (3) EDIFICIOS DE PARQUEOS EN LA CIUDAD DE SANTO DOMINGO</t>
  </si>
  <si>
    <t>12567-AMPLIACIÓN Y REHABILITACION DE 4 PLANTELES ESCOLARES EN EL DISTRITO NACIONAL</t>
  </si>
  <si>
    <t>12526-CONSTRUCCIÓN DE 26 PLANTELES ESCOLARES EN EL DISTRITO NACIONAL</t>
  </si>
  <si>
    <t>14773-RESTAURACIÓN DE LOS TECHOS DE SIETE  EDIFICACIONES COLONIALES EN LA CIUDAD COLONIAL, DISTRITO NACIONAL</t>
  </si>
  <si>
    <t>14902-CONSTRUCCIÓN DEL PARQUE JULIO NUÑEZ, JARDINES DEL NORTE, DISTRITO NACIONAL</t>
  </si>
  <si>
    <t>14920-RECONSTRUCCIÓN IGLESIA SAN MAURICIO MARTIR, JARDINES DEL NORTE, DISTRITO NACIONAL.</t>
  </si>
  <si>
    <t>15066-RECONSTRUCCIÓN DE INFRAESTRUCTURA VIAL URBANA EN LA CIRCUNSCRIPCIÓN 1 DEL DISTRITO NACIONAL</t>
  </si>
  <si>
    <t>13610-CONSTRUCCIÓN  DE 10 ESTANCIAS INFANTILES DE LA PROVINCIA DISTRITO NACIONAL (FASE 3)</t>
  </si>
  <si>
    <t>14704-REMODELACIÓN CLUB DEPORTIVO RENACER EN EL SECTOR GUACHUPITA,  DISTRITO NACIONAL.</t>
  </si>
  <si>
    <t>13855-REHABILITACIÓN PARA EL DESARROLLO TURÍSTICO Y SOCIAL DE LA CIUDAD COLONIAL, SANTO DOMINGO, D.N.</t>
  </si>
  <si>
    <t>14713-CONSTRUCCIÓN DE ECO-HABITAT INTEGRAL PARA CIUDADANOS EN CONDICION DE POBREZA MULTIDIMENSIONAL EN LA PROVINCIA DE AZUA</t>
  </si>
  <si>
    <t>13539-CONSTRUCCIÓN DE PLANTELES ESCOLARES EN LA PROVINCIA AZUA (FASE 3)</t>
  </si>
  <si>
    <t>13928-RECUPERACIÓN DE LA COBERTURA VEGETAL EN CUENCAS HIDROGRÁFICAS DE LA REPÚBLICA DOMINICANA - MOPC.</t>
  </si>
  <si>
    <t>12522-CONSTRUCCIÓN DE 17 PLANTELES ESCOLARES EN LA PROVINCIA AZUA</t>
  </si>
  <si>
    <t>14557-CONSTRUCCIÓN DE DESTACAMENTO POLICIAL EN EL MUNICIPIO GUAYABAL, PROVINCIA AZUA</t>
  </si>
  <si>
    <t>13562-AMPLIACIÓN DE PLANTELES EDUCATIVOS EN LA PROVINCIA DE AZUA (FASE 3)</t>
  </si>
  <si>
    <t>13067-CONSTRUCCIÓN DE 2 ESTANCIAS INFANTILES EN LA PROVINCIA AZUA</t>
  </si>
  <si>
    <t>13378-CONSTRUCCIÓN DE PLANTELES EDUCATIVOS EN LA PROVINCIA DE AZUA (FASE 2)</t>
  </si>
  <si>
    <t>14207-CONSTRUCCIÓN CAMPO DE BEISBOL LAS CLAVELLINAS, MUNICIPIO DE AZUA, PROVINCIA AZUA</t>
  </si>
  <si>
    <t>12602-AMPLIACIÓN Y REHABILITACION DE 17 PLANTELES ESCOLARES EN LA PROVINCIA AZUA</t>
  </si>
  <si>
    <t>14639-CONSTRUCCIÓN CENTRO UNIVERSITARIO REGIONAL UASD AZUA, PROVINCIA AZUA</t>
  </si>
  <si>
    <t>13445-CONSTRUCCIÓN DE 2 ESTANCIAS INFANTILES EN LA PROVINCIA AZUA (FASE 2)</t>
  </si>
  <si>
    <t>14323-CONSTRUCCIÓN  VIVIENDAS ECONOMICAS EN EL MEMISO (68), PROVINCIA AZUA</t>
  </si>
  <si>
    <t>15063-RECONSTRUCCIÓN DE LA INFRAESTRUCTURA VIAL URBANA DEL MUNICIPIO LAS CHARCAS, PROVINCIA AZUA</t>
  </si>
  <si>
    <t>15071-RECONSTRUCCIÓN DE INFRAESTRUCTURA VIAL URBANA DEL MUNICIPIO AZUA DE COMPOSTELA, PROVINCIA AZUA</t>
  </si>
  <si>
    <t>14255-CONSTRUCCIÓN CAMPO DE BEISBOL ANSONIA, MUNICIPIO AZUA, PROVINCIA AZUA</t>
  </si>
  <si>
    <t>13347-AMPLIACIÓN DE PLANTELES EDUCATIVOS EN LA PROVINCIA DE BAHORUCO (FASE 2)</t>
  </si>
  <si>
    <t>13542-CONSTRUCCIÓN DE PLANTELES EDUCATIVOS EN LA PROVINCIA BAHORUCO (FASE 3)</t>
  </si>
  <si>
    <t>14710-CONSTRUCCIÓN DE UN NUEVO CEMENTERIO EN EL MUNICIPIO LOS RIOS, PROVINCIA BAHORUCO</t>
  </si>
  <si>
    <t>12523-CONSTRUCCIÓN DE 5 PLANTELES ESCOLARES EN LA PROVINCIA BAHORUCO</t>
  </si>
  <si>
    <t>14594-RECONSTRUCCIÓN DE 2 PUENTES EN EL MUNICIPIO DE TAMAYO, PROVINCIA BAHORUCO</t>
  </si>
  <si>
    <t>13379-CONSTRUCCIÓN DE PLANTELES EDUCATIVOS EN LA PROVINCIA DE BAHORUCO (FASE 2)</t>
  </si>
  <si>
    <t>14636-CONSTRUCCIÓN CENTRO UNIVERSITARIO REGIONAL UASD NEYBA, PROVINCIA BAHORUCO</t>
  </si>
  <si>
    <t>12570-AMPLIACIÓN  Y REHABILITACION DE 12 PLANTELES ESCOLARES EN LA PROVINCIA BAHORUCO</t>
  </si>
  <si>
    <t>13466-CONSTRUCCIÓN  DE 1 ESTANCIA INFANTIL EN LA PROVINCIA DE BAHORUCO (FASE 2)</t>
  </si>
  <si>
    <t>13607-CONSTRUCCIÓN DE 1 ESTANCIAS INFANTILES EN LA PROVINCIA DE BAHORUCO (FASE 3)</t>
  </si>
  <si>
    <t>14392-CONSTRUCCIÓN CANCHA DE BALONCESTO BATEY 4, MUNICIPIO DE NEYBA, PROVINCIA BAHORUCO</t>
  </si>
  <si>
    <t>14205-REPARACIÓN CANCHA DE BALONCESTO DEL SECTOR LA MADRE, MUNICIPIO VILLA JARAGUA, PROVINCIA BAHORUCO</t>
  </si>
  <si>
    <t>13544-CONSTRUCCIÓN DE PLANTELES EDUCATIVOS EN LA PROVINCIA BARAHONA (FASE 3)</t>
  </si>
  <si>
    <t>14670-CONSTRUCCIÓN OBRAS COMPLEMENTARIAS PARA EL DESARROLLO COMUNITARIO DEL CENTRO POBLADO MONTEGRANDE, PROVINCIA BARAHONA</t>
  </si>
  <si>
    <t>14645-CONSTRUCCIÓN MERCADO MUNICIPAL DE CABRAL, PROVINCIA BARAHONA</t>
  </si>
  <si>
    <t>13652-CONSTRUCCIÓN DE LA CIUDAD ESPERANZA DE LOS BARRANCONES, PROVINCIA BARAHONA</t>
  </si>
  <si>
    <t>15072-REHABILITACIÓN DE LA INFRAESTRUCTURA VIAL URBANA DEL MUNICIPIO DE FUNDACION, PROVINCIA BARAHONA</t>
  </si>
  <si>
    <t>15073-RECONSTRUCCIÓN DE LA INFRAESTRUCTURA VIAL URBANA DEL MUNICIPIO DE VICENTE NOBLE, PROVINCIA BARAHONA</t>
  </si>
  <si>
    <t>14577-CONSTRUCCIÓN DE DESTACAMENTOS POLICIALES EN COMUNIDADES DE LA PROVINCIA BARAHONA</t>
  </si>
  <si>
    <t>13380-CONSTRUCCIÓN DE PLANTELES EDUCATIVOS EN LA PROVINCIA DE BARAHONA (FASE 2)</t>
  </si>
  <si>
    <t>15028-RECONSTRUCCIÓN DE INFRAESTRUCTURA VIAL URBANA DEL MUNICIPIO SANTA CRUZ DE BARAHONA, PROVINCIA BARAHONA</t>
  </si>
  <si>
    <t>12635-RECONSTRUCCIÓN DE LA CARRETERA ENRIQUILLO - BARAHONA EN LA PROVINCIA BARAHONA</t>
  </si>
  <si>
    <t>15032-RECONSTRUCCIÓN DE LA INFRAESTRUCTURA VIAL URBANA DEL MUNICIPIO DE POLO, PROVINCIA BARAHONA</t>
  </si>
  <si>
    <t>13444-CONSTRUCCIÓN  2 ESTANCIAS INFANTILES EN LA PROVINCIA DE BARAHONA (FASE 2)</t>
  </si>
  <si>
    <t>14228-CONSTRUCCIÓN ESTACIÓN DEL CUERPO DE BOMBEROS, MUNICIPIO BARAHONA, PROVINCIA BARAHONA</t>
  </si>
  <si>
    <t>15033-RECONSTRUCCIÓN DE LA INFRAESTRUCTURA VIAL URBANA DEL MUNICIPIO DE ENRIQUILLO, PROVINCIA BARAHONA</t>
  </si>
  <si>
    <t>15057-RECONSTRUCCIÓN DE LA INFRAESTRUCTURA VIAL URBANA DEL MUNICIPIO DE CABRAL, PROVINCIA BARAHONA</t>
  </si>
  <si>
    <t>15062-RECONSTRUCCIÓN DE INFRAESTRUCTURA VIAL URBANA DEL MUNICIPIO DE PARAISO, PROVINCIA BARAHONA</t>
  </si>
  <si>
    <t>12569-AMPLIACIÓN  Y REHABILITACION DE 18 PLANTELES ESCOLARES EN LA PROVINCIA BARAHONA</t>
  </si>
  <si>
    <t>13043-CONSTRUCCIÓN DE 1 ESTANCIA INFANTIL EN LA PROVINCIA DE DAJABON</t>
  </si>
  <si>
    <t>14697-CONSTRUCCIÓN VERJA PERIMETRAL INTELIGENTE FRONTERA REPÚBLICA DOMINICANA-HAITÍ</t>
  </si>
  <si>
    <t>13546-CONSTRUCCIÓN DE PLANTELES EDUCATIVOS EN LA PROVINCIA DAJABÓN (FASE 3)</t>
  </si>
  <si>
    <t>12568-AMPLIACIÓN Y REHABILITACION DE 12 PLANTELES ESCOLARES EN LA PROVINCIA DAJABON</t>
  </si>
  <si>
    <t>13381-CONSTRUCCIÓN DE PLANTELES EDUCATIVOS EN LA PROVINCIA DE DAJABÓN (FASE 2)</t>
  </si>
  <si>
    <t>12525-CONSTRUCCIÓN DE 3 PLANTELES ESCOLARES EN LA PROVINCIA DAJABON</t>
  </si>
  <si>
    <t>13459-CONSTRUCCIÓN DE 1 ESTANCIA INFANTIL EN LA PROVINCIA DE DAJABON (FASE 2)</t>
  </si>
  <si>
    <t>14390-REMODELACIÓN DEL CAMPO DE BEISBOL MANUEL BUENO, MUNICIPIO EL PINO, PROVINCIA DAJABON</t>
  </si>
  <si>
    <t>14178-CONSTRUCCIÓN HOSPITAL MUNICIPAL DE DAJABÓN PROVINCIA DAJABÓN, REPÚBLICA DOMINICANA</t>
  </si>
  <si>
    <t>13047-CONSTRUCCIÓN DE 4 ESTANCIAS INFANTILES EN LA PROVINCIA DUARTE</t>
  </si>
  <si>
    <t>13549-CONSTRUCCIÓN DE PLANTELES EDUCATIVOS EN LA PROVINCIA DUARTE (FASE 3)</t>
  </si>
  <si>
    <t>15003-MANEJO DE PAISAJES PRODUCTIVOS INTEGRADOS DE LAS CUENCAS DE LOS RÍOS YAQUE DEL NORTE Y YUNA</t>
  </si>
  <si>
    <t>14615-CONSTRUCCIÓN DE 354 VIVIENDAS E INFRAESTRUCTURAS URBANAS RESILIENTES PARA LA COMUNIDAD BARRIO AZUL EN URBANIZACIÓN CORDERO TEJADA, SAN FRANCISCO DE MACORÍS, PROVINCIA DUARTE</t>
  </si>
  <si>
    <t>14570-CONSTRUCCIÓN DE PUENTE SOBRE EL RIO JAYA, SECTOR UGAMBA, SAN FRANCISCO DE MACORÍS, PROVINCIA DUARTE</t>
  </si>
  <si>
    <t>14497-CONSTRUCCIÓN DESTACAMENTOS POLICIALES EN COMUNIDADES SELECCIONADAS DE LA PROVINCIA DUARTE</t>
  </si>
  <si>
    <t>14585-REHABILITACIÓN DE EDIFICACIÓN PARA EL ALOJAMIENTO DE OFICINAS PÚBLICAS EN SAN FRANCISCO DE MACORÍS, PROVINCIA DUARTE</t>
  </si>
  <si>
    <t>14586-REHABILITACIÓN DE EDIFICACIÓN PARA EL ALOJAMIENTO DE ESTACIÓN DE BOMBEROS DE SAN FRANCISCO DE MACORÍS, PROVINCIA DUARTE</t>
  </si>
  <si>
    <t>13579-AMPLIACIÓN DE PLANTELES EDUCATIVOS EN LA PROVINCIA DUARTE (FASE 3)</t>
  </si>
  <si>
    <t>13383-CONSTRUCCIÓN  DE PLANTELES EDUCATIVOS EN LA PROVINCIA DE DUARTE (FASE 2)</t>
  </si>
  <si>
    <t>13437-CONSTRUCCIÓN  DE 2  ESTANCIAS INFANTILES EN LA PROVINCIA DUARTE (FASE 2)</t>
  </si>
  <si>
    <t>12566-AMPLIACIÓN  Y REHABILITACION DE 29 PLANTELES ESCOLARES EN LA PROVINCIA DUARTE</t>
  </si>
  <si>
    <t>14244-REHABILITACIÓN DEL CLUB OLIMPIA, MUNICIPIO DE SAN FRANCISCO DE MACORIS, PROVINCIA DUARTE</t>
  </si>
  <si>
    <t>15064-RECONSTRUCCIÓN DE INFRAESTRUCTURA VIAL URBANA DEL MUNICIPIO SAN FRANCISCO DE MACORIS, PROVINCIA DUARTE</t>
  </si>
  <si>
    <t>13656-CONSTRUCCIÓN  HOSPITAL REGIONAL EN SAN FRANCISCO DE MACORIS, PROV. DUARTE</t>
  </si>
  <si>
    <t>12527-CONSTRUCCIÓN DE 8 PLANTELES ESCOLARES EN LA PROVINCIA DUARTE</t>
  </si>
  <si>
    <t>13619-CONSTRUCCIÓN DE 1 ESTANCIAS INFANTILES EN LA PROVINCIA DE DUARTE (FASE 3)</t>
  </si>
  <si>
    <t>14642-CONSTRUCCIÓN DE APARTAMENTOS EN EL SECTOR SANTA ANA, MUNICIPIO SAN FRANCISCO DE MACORÍS, PROVINCIA DUARTE</t>
  </si>
  <si>
    <t>13048-CONSTRUCCIÓN DE 1 ESTANCIA INFANTIL EN LA PROVINCIA ELIAS PIÑA</t>
  </si>
  <si>
    <t>13552-CONSTRUCCIÓN DE PLANTELES EDUCATIVOS EN LA PROVINCIA ELÍAS PIÑA (FASE 3)</t>
  </si>
  <si>
    <t>12528-CONSTRUCCIÓN DE 5 PLANTELES ESCOLARES EN LA PROVINCIA ELIAS PIÑA</t>
  </si>
  <si>
    <t>13399-CONSTRUCCIÓN DE PLANTELES EDUCATIVOS EN LA PROVINCIA DE ELIAS PIÑA (FASE 2)</t>
  </si>
  <si>
    <t>12080-RECONSTRUCCIÓN CARRETERA COMENDADOR - GUAROA, PROV. ELIAS PIÑA</t>
  </si>
  <si>
    <t>12092-RECONSTRUCCIÓN CARRETERA MACASIAS GUAROA, CONSTRUCCION CALLES DE MACASIAS Y HELIPUERTO, PROV. ELIAS PIÑA</t>
  </si>
  <si>
    <t>13449-CONSTRUCCIÓN  DE 1 ESTANCIA INFANTIL EN LA PROVINCIA ELIAS PIÑA (FASE 2)</t>
  </si>
  <si>
    <t>12565-AMPLIACIÓN Y REHABILITACION DE 12 PLANTELES ESCOLARES  EN LA PROVINCIA ELIAS PIÑA</t>
  </si>
  <si>
    <t>13613-CONSTRUCCIÓN DE 1 ESTANCIA INFANTIL EN LA PROVINCIA DE ELÍAS PIÑA (FASE 3)</t>
  </si>
  <si>
    <t>14948-RECONSTRUCCIÓN DE 22KM DEL TRAMO CARRETERO EL CERCADO-HONDO VALLE, PROVINCIAS SAN JUAN Y ELIAS PIÑA</t>
  </si>
  <si>
    <t>13352-AMPLIACIÓN DE PLANTELES EDUCATIVOS EN LA PROVINCIA DE EL SEIBO (FASE 2)</t>
  </si>
  <si>
    <t>13550-CONSTRUCCIÓN DE PLANTELES EDUCATIVOS EN LA PROVINCIA EL SEIBO (FASE 3)</t>
  </si>
  <si>
    <t>12529-CONSTRUCCIÓN DE 6 PLANTELES ESCOLARES EN LA PROVINCIA EL SEIBO</t>
  </si>
  <si>
    <t>13458-CONSTRUCCIÓN  DE 1 ESTANCIA INFANTIL EN LA PROVINCIA DE EL SEIBO (FASE 2)</t>
  </si>
  <si>
    <t>13433-CONSTRUCCIÓN DE PLANTELES EDUCATIVOS EN LA PROVINCIA DE EL SEIBO (FASE 2)</t>
  </si>
  <si>
    <t>13747-RECONSTRUCCIÓN HOSPITAL TEOFILO HERNANDEZ, EL SEIBO</t>
  </si>
  <si>
    <t>14131-RECUPERACION DE LOS RECURSOS NATURALES EN LAS  SUB CUENCAS JAMAO Y VERAGUA</t>
  </si>
  <si>
    <t>13354-AMPLIACIÓN DE PLANTELES EDUCATIVOS EN LA PROVINCIA DE ESPAILLAT (FASE 2)</t>
  </si>
  <si>
    <t>13553-CONSTRUCCIÓN DE PLANTELES EDUCATIVOS EN LA PROVINCIA ESPAILLAT (FASE 3)</t>
  </si>
  <si>
    <t>15021-CONSTRUCCIÓN DE INFRAESTRUCTURA PARA LA DISPOSICION DE LOS RESIDUOS SOLIDOS EN EL MUNICIPIO DE MOCA, PROVINCIA ESPAILLAT</t>
  </si>
  <si>
    <t>12530-CONSTRUCCIÓN DE 15 PLANTELES ESCOLARES EN LA PROVINCIA ESPAILLAT</t>
  </si>
  <si>
    <t>14543-CONSTRUCCIÓN DE FUNERARIA CANCA LA REYNA, MUNICIPIO MOCA, PROVINCIA ESPAILLAT</t>
  </si>
  <si>
    <t>13569-AMPLIACIÓN DE PLANTELES EDUCATIVOS EN LA PROVINCIA ESPAILLAT (FASE 3)</t>
  </si>
  <si>
    <t>13398-CONSTRUCCIÓN DE PLANTELES EDUCATIVOS EN LA PROVINCIA DE ESPAILLAT (FASE 2)</t>
  </si>
  <si>
    <t>13446-CONSTRUCCIÓN  DE 1 ESTANCIA INFANTIL EN LA PROVINCIA ESPAILLAT (FASE 2)</t>
  </si>
  <si>
    <t>12572-AMPLIACIÓN Y REHABILITACION DE 4 PLANTELES ESCOLARES EN LA PROVINCIA ESPAILLAT</t>
  </si>
  <si>
    <t>15061-RECONSTRUCCIÓN DE LA INFRAESTRUCTURA VIAL URBANA DEL MUNICIPIO DE MOCA, PROVINCIA ESPAILLAT</t>
  </si>
  <si>
    <t>13609-CONSTRUCCIÓN DE 2 ESTANCIAS INFANTILES EN LA PROVINCIA DE ESPAILLAT (FASE 3)</t>
  </si>
  <si>
    <t>14793-MEJORAMIENTO DE LA INFRAESTRUCTURA DEPORTIVA DEL CENTRO EDUCATIVO PRIMARIA DON BOSCO, MUNICIPIO MOCA, PROVINCIA ESPAILLAT</t>
  </si>
  <si>
    <t>14794-MEJORAMIENTO DE LA INFRAESTRUCTURA DEPORTIVA DEL CENTRO EDUCATIVO ELADIO PEÑA DE LA ROSA, MUNICIPIO MOCA, PROVINCIA ESPAILLAT.</t>
  </si>
  <si>
    <t>14415-MEJORAMIENTO DE OBRAS PUBLICAS RESILIENTES PARA REDUCIR RIESGOS DE DESASTRES EN EL CONTEXTO DEL CAMBIO  CLIMÁTICO A NIVEL NACIONAL</t>
  </si>
  <si>
    <t>14526-CONSTRUCCIÓN Y RECONSTRUCCIÓN DE DESTACAMENTOS POLICIALES EN COMUNIDADES DE LA PROVINCIA INDEPENDENCIA</t>
  </si>
  <si>
    <t>12534-CONSTRUCCIÓN DE 3 PLANTELES ESCOLARES EN LA PROVINCIA INDEPENDENCIA</t>
  </si>
  <si>
    <t>13402-CONSTRUCCIÓN DE PLANTELES EDUCATIVOS EN LA PROVINCIA DE INDEPENDENCIA (FASE 2)</t>
  </si>
  <si>
    <t>15034-RECONSTRUCCIÓN DE INFRAESTRUCTURA VIAL URBANA DEL MUNICIPIO JIMANI, PROVINCIA INDEPENDENCIA</t>
  </si>
  <si>
    <t>12575-AMPLIACIÓN Y REHABILTACION DE 5 PLANTELES ESCOLARES EN LA PROVINCIA INDEPENDENCIA</t>
  </si>
  <si>
    <t>13467-CONSTRUCCIÓN DE 1 ESTANCIA INFANTIL EN LA PROVINCIA INDEPENDENCIA (FASE 2)</t>
  </si>
  <si>
    <t>13618-CONSTRUCCIÓN DE 1 ESTANCIA INFANTIL EN LA PROVINCIA DE INDEPENDENCIA  (FASE 3)</t>
  </si>
  <si>
    <t>14592-CONSTRUCCIÓN DE INFRAESTRUCTURAS PARA LA DISPOSICIÓN FINAL DE RESIDUOS SÓLIDOS EN HIGÜEY</t>
  </si>
  <si>
    <t>14599-CONSTRUCCIÓN DE INFRAESTRUCTURA PARA LA DISPOSICIÓN FINAL DE RESIDUOS SÓLIDOS EN VERÓN PUNTA CANA , PROVINCIA LA ALTAGRACIA</t>
  </si>
  <si>
    <t>13074-CONSTRUCCIÓN DE 4 ESTANCIAS INFANTILES EN LA PROVINCIA DE LA ALTAGRACIA</t>
  </si>
  <si>
    <t>13559-CONSTRUCCIÓN DE PLANTELES EDUCATIVOS EN LA PROVINCIA LA ALTAGRACIA (FASE 3)</t>
  </si>
  <si>
    <t>12576-AMPLIACIÓN Y REHABILITACION DE 10 PLANTELES ESCOLARES EN LA PROVINCIA LA ALTAGRACIA</t>
  </si>
  <si>
    <t>12535-CONSTRUCCIÓN DE 12 PLANTELES ESCOLARES EN LA PROVINCIA LA ALTAGRACIA</t>
  </si>
  <si>
    <t>14947-CONSTRUCCIÓN POLIDEPORTIVO SAVICA, MUNICIPIO HIGÜEY, PROVINCIA LA ALTAGRACIA.</t>
  </si>
  <si>
    <t>14124-CONSTRUCCIÓN DEL HOSPITAL MUNICIPAL DE PUNTA CANA EN LA PROVINCIA DE LA ALTAGRACIA</t>
  </si>
  <si>
    <t>13580-AMPLIACIÓN DE PLANTELES EDUCATIVOS EN LA PROVINCIA DE LA ALTAGRACIA (FASE 3)</t>
  </si>
  <si>
    <t>13441-CONSTRUCCIÓN  DE 3 ESTANCIAS INFANTILES EN LA PROVINCIA DE LA ALTAGRACIA (FASE 2)</t>
  </si>
  <si>
    <t>13403-CONSTRUCCIÓN DE PLANTELES EDUCATIVOS EN LA PROVINCIA DE LA ALTAGRACIA (FASE 2)</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</si>
  <si>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</si>
  <si>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</si>
  <si>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</si>
  <si>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14058-CONSTRUCCIÓN DE LA FUNERARIA MUNICIPAL DE GUAYMATE, PROVINCIA LA ROMANA</t>
  </si>
  <si>
    <t>13052-CONSTRUCCIÓN 4 ESTANCIAS INFANTILES EN LA PROVINCIA DE LA ROMANA</t>
  </si>
  <si>
    <t>13561-CONSTRUCCIÓN DE PLANTELES EDUCATIVOS EN LA PROVINCIA LA ROMANA (FASE 3)</t>
  </si>
  <si>
    <t>13366-AMPLIACIÓN DE PLANTELES EDUCATIVOS EN LA PROVINCIA DE LA ROMANA (FASE 2)</t>
  </si>
  <si>
    <t>14125-CONSTRUCCIÓN DEL HOSPITAL DE VILLA HERMOSA EN LA PROVINCIA DE LA ROMANA</t>
  </si>
  <si>
    <t>13429-CONSTRUCCIÓN DE  3 ESTANCIAS INFANTILES EN LA PROVINCIA DE LA ROMANA (FASE 2)</t>
  </si>
  <si>
    <t>15022-CONSTRUCCIÓN PASARELA PEATONAL Y OBRAS ANEXAS ALREDEDOR DEL RÍO SALADO, MUNICIPIO LA ROMANA, PROVINCIA LA ROMANA</t>
  </si>
  <si>
    <t>13404-CONSTRUCCIÓN DE PLANTELES EDUCATIVOS EN LA PROVINCIA DE LA ROMANA (FASE 2)</t>
  </si>
  <si>
    <t>12536-CONSTRUCCIÓN DE 10 PLANTELES ESCOLARES EN LA PROVINCIA LA ROMANA</t>
  </si>
  <si>
    <t>13616-CONSTRUCCIÓN DE 1 ESTANCIAS INFANTILES EN LA PROVINCIA DE LA ROMANA  (FASE 3)</t>
  </si>
  <si>
    <t>14672-CONSTRUCCIÓN DE INFRAESTRUCTURAS PARA LA DISPOSICIÓN DE RESIDUOS SÓLIDOS EN LA VEGA</t>
  </si>
  <si>
    <t>14441-CONSTRUCCIÓN PUENTE SOBRE EL RIO CAMU, COMUNIDAD SABANETA, PROVINCIA LA VEGA</t>
  </si>
  <si>
    <t>13055-CONSTRUCCIÓN DE 3 ESTANCIAS INFANTIESL EN LA PROVINCIA DE LA VEGA</t>
  </si>
  <si>
    <t>13563-CONSTRUCCIÓN DE PLANTELES EDUCATIVOS EN LA PROVINCIA LA VEGA (FASE 3)</t>
  </si>
  <si>
    <t>12537-CONSTRUCCIÓN DE 35 PLANTELES ESCOLARES EN LA PROVINCIA LA VEGA</t>
  </si>
  <si>
    <t>14628-CONSTRUCCIÓN DE FUNERARIA EN EL DISTRITO MUNICIPAL LA SABINA, MUNICIPIO CONSTANZA, PROVINCIA LA VEGA.</t>
  </si>
  <si>
    <t>13587-AMPLIACIÓN DE PLANTELES EDUCATIVOS EN LA PROVINCIA DE LA VEGA (FASE 3)</t>
  </si>
  <si>
    <t>13443-CONSTRUCCIÓN  DE 3 ESTANCIAS INFANTIESL EN LA PROVINCIA DE LA VEGA (FASE 2)</t>
  </si>
  <si>
    <t>13405-CONSTRUCCIÓN DE PLANTELES EDUCATIVOS EN LA PROVINCIA DE LA VEGA (FASE 2)</t>
  </si>
  <si>
    <t>14945-REHABILITACIÓN DE 28KM DEL TRAMO CARRETERO CONSTANZA - PADRE LAS CASAS, PROVINCIAS LA VEGA Y AZUA</t>
  </si>
  <si>
    <t>12579-AMPLIACIÓN Y REHABILITACION DE 22 PLANTELES ECOLARES EN LA PROVINCIA DE LA VEGA</t>
  </si>
  <si>
    <t>15069-RECONSTRUCCIÓN DE INFRAESTRUCTURA VIAL URBANA DEL MUNICIPIO LA VEGA, PROVINCIA LA VEGA</t>
  </si>
  <si>
    <t>14257-CONSTRUCCIÓN MULTIUSOS CLUB PARQUE HOSTOS, MUNICIPIO CONCEPCION DE  LA VEGA, PROVINCIA LA VEGA</t>
  </si>
  <si>
    <t>13621-CONSTRUCCIÓN DE 1 ESTANCIAS INFANTILES EN LA PROVINCIA DE LA VEGA (FASE 3)</t>
  </si>
  <si>
    <t>13530-REPARACIÓN HOSPITALES DE LA PROVINCIA LA VEGA</t>
  </si>
  <si>
    <t>15014-CONSTRUCCIÓN DE ECO-HÁBITAT INTEGRAL PARA CIUDADANOS EN CONDICIÓN DE POBREZA MULTIDIMENSIONAL, PROVINCIA MARÍA TRINIDAD SÁNCHEZ</t>
  </si>
  <si>
    <t>14609-CONSTRUCCIÓN DE INFRAESTRUCTURA PARA LA DISPOSICIÓN FINAL DE RESIDUOS SÓLIDOS EN NAGUA, PROVINCIA MARIA TRINIDAD SANCHEZ</t>
  </si>
  <si>
    <t>14790-CONSTRUCCIÓN BARRERA DE PROTECCIÓN MARINA, TRAMO VIAL, OBRAS CONEXAS Y COMPLEMENTARIAS EN NAGUA, PROVINCIA MARÍA TRINIDAD SANCHEZ.</t>
  </si>
  <si>
    <t>13056-CONSTRUCCIÓN DE 1 ESTANCIA INFANTIL EN LA PROVINCIA DE MARIA TRINIDAD SANCHEZ</t>
  </si>
  <si>
    <t>13564-CONSTRUCCIÓN DE PLANTELES EDUCATIVOS EN LA PROVINCIA MARIA TRINIDAD SÁNCHEZ (FASE 3 )</t>
  </si>
  <si>
    <t>13368-AMPLIACIÓN DE PLANTELES EDUCATIVOS EN LA PROVINCIA DE MARIA TRINIDAD SANCHEZ (FASE 2)</t>
  </si>
  <si>
    <t>12538-CONSTRUCCIÓN DE 12 PLANTELES ESCOLARES EN LA PROVINCIA MARIA TRINIDAD SANCHEZ</t>
  </si>
  <si>
    <t>14578-CONSTRUCCIÓN DE FUNERARIAS EN LAS GORDAS Y MATA BONITA, MUNICIPIO NAGUA, PROVINCIA MARÍA TRINIDAD SÁNCHEZ</t>
  </si>
  <si>
    <t>13601-AMPLIACIÓN DE PLANTELES EDUCATIVOS EN LA PROVINCIA DE MARIA TRINIDAD SANCHEZ (FASE 3)</t>
  </si>
  <si>
    <t>12580-AMPLIACIÓN Y REHABILITACION DE 9 PLANTELES ESCOLARES EN LA PROVINCIA MARIA TRINIDAD SANCHEZ</t>
  </si>
  <si>
    <t>13406-CONSTRUCCIÓN DE PLANTELES EDUCATIVOS EN LA PROVINCIA DE MARIA TRINIDAD SANCHEZ (FASE 2)</t>
  </si>
  <si>
    <t>13461-CONSTRUCCIÓN  DE 1 ESTANCIA INFANTIL EN LA PROVINCIA DE MARIA TRINIDAD SANCHEZ (FASE 2)</t>
  </si>
  <si>
    <t>13605-CONSTRUCCIÓN DE 1 ESTANCIAS INFANTILES EN LA PROVINCIA DE MARIA TRINIDAD SÁNCHEZ (FASE 3)</t>
  </si>
  <si>
    <t>14546-MEJORAMIENTO PUERTO DE MANZANILLO Y SUS VÍAS DE CONECTIVIDAD, PROVINCIA MONTECRISTI, R.D.</t>
  </si>
  <si>
    <t>14624-AMPLIACIÓN DEL SISTEMA NACIONAL DE ATENCION A EMERGENCIAS Y SEGURIDAD 9-1-1, FASE II</t>
  </si>
  <si>
    <t>14776-CONSTRUCCIÓN DE MUELLE PESQUERO EN EL MUNICIPIO DE MANZANILLO, PROVINCIA MONTE CRISTI</t>
  </si>
  <si>
    <t>13541-CONSTRUCCIÓN DE PLANTELES EDUCATIVOS EN LA PROVINCIA MONTE CRISTI (FASE 3)</t>
  </si>
  <si>
    <t>13059-CONSTRUCCIÓN DE 1 ESTANCIA INFANTIL EN LA PROVINCIA DE MONTE CRISTI</t>
  </si>
  <si>
    <t>13370-AMPLIACIÓN DE PLANTELES EDUCATIVOS EN LA PROVINCIA DE MONTE CRISTI (FASE 2)</t>
  </si>
  <si>
    <t>12540-CONSTRUCCIÓN DE 9 PLANTELES ESCOLARES EN LA PROVINCIA MONTECRISTI</t>
  </si>
  <si>
    <t>14613-CONSTRUCCIÓN DE FUNERARIAS EN COMUNIDADES DE LA PROVINCIA MONTECRISTI</t>
  </si>
  <si>
    <t>14488-Construcción Hospital Municipal Villa Vásquez, Provincia de Monte Cristi.</t>
  </si>
  <si>
    <t>13408-CONSTRUCCIÓN  DE PLANTELES EDUCATIVOS EN LA PROVINCIA DE MONTE CRISTI (FASE 2)</t>
  </si>
  <si>
    <t>13460-CONSTRUCCIÓN  DE 1 ESTANCIA INFANTIL EN LA PROVINCIA DE MONTE CRISTI (FASE 2)</t>
  </si>
  <si>
    <t>12582-AMPLIACIÓN Y REHABILITACION DE 19 PLANTELES ESCOLARES EN LA PROVINCIA MONTECRISTI</t>
  </si>
  <si>
    <t>13608-CONSTRUCCIÓN DE 1 ESTANCIAS INFANTILES EN LA PROVINCIA DE MONTECRISTI (FASE 3)</t>
  </si>
  <si>
    <t>14774-CONSTRUCCIÓN DE MUELLE PESQUERO EN EL DISTRITIO MUNICIPAL JUANCHO, PROVINCIA PEDERNALES</t>
  </si>
  <si>
    <t>14421-RECONSTRUCCIÓN DE PUENTE EN LA COMUNIDAD AGUAS NEGRAS, DISTRITO MUNICIPAL JOSÉ F.CO PEÑA GÓMEZ, PROVINCIA PEDERNALES</t>
  </si>
  <si>
    <t>14544-CONSTRUCCIÓN DE FUNERARIA MUNICIPIO OVIEDO, PROVINCIA PEDERNALES</t>
  </si>
  <si>
    <t>14566-CONSTRUCCIÓN DE DESTACAMENTOS POLICIALES EN COMUNIDADES DE LA PROVINCIA PEDERNALES</t>
  </si>
  <si>
    <t>12631-RECONSTRUCCIÓN DE LA CARRETERA ENRIQUILLO - PEDERNALES EN LAS PROVINCIAS BARAHONA Y PEDERNALES</t>
  </si>
  <si>
    <t>12543-CONSTRUCCIÓN DE 3 PLANTELES ESCOLARES EN LA PROVINCIA PEDERNALES</t>
  </si>
  <si>
    <t>13448-CONSTRUCCIÓN  DE 1 ESTANCIA INFANTIL EN LA PROVINCIA DE PEDERNALES (FASE 2)</t>
  </si>
  <si>
    <t>13941-TRANSFERENCIA DE CAPACIDADES PARA LA IMPLEMENTACIÓN DE PROCESOS DE PRODUCCIÓN MÁS LIMPIA EN PEQUEÑOS HOTELES DE PEDERNALES</t>
  </si>
  <si>
    <t>14037-FORTALECIMIENTO DE LA CAPACIDAD DE GESTIÓN DE LOS GOBIERNOS LOCALES CON PARTICIPACIÓN DE LA SOCIEDAD CIVIL DE PERDERNALES</t>
  </si>
  <si>
    <t>14668-CONSTRUCCIÓN CUARTEL, TORRES DE VIGILANCIA Y VIVIENDAS PARA MILITARES DEL CESFRONT, MUNICIPIO DE PEDERNALES, PROVINCIA PEDERNALES</t>
  </si>
  <si>
    <t>14708-TRANSFERENCIA DE CAPACIDADES PARA EL FORTALECIMIENTO DE LAS MIPYMES DE LAS CADENAS DE VALOR DE MANGO Y AGUACATE</t>
  </si>
  <si>
    <t>14756-CONSTRUCCIÓN CENTRO COMUNAL NUEVA ESPERANZA, MUNICIPIO BANI, PROVINCIA PERAVIA</t>
  </si>
  <si>
    <t>14545-REMODELACIÓN DE OFICINAS PÚBLICAS, MUNICIPIO BANI, PROVINCIA PERAVIA.</t>
  </si>
  <si>
    <t>13545-CONSTRUCCIÓN DE PLANTELES EDUCATIVOS EN LA PROVINCIA PERAVIA (FASE 3)</t>
  </si>
  <si>
    <t>12630-CONSTRUCCIÓN DE LA AVENIDA DE CIRCUNVALACION DE BANI EN LA PROVINCIA PERAVIA</t>
  </si>
  <si>
    <t>13068-CONSTRUCCIÓN DE I ESTANCIA INFATIL EN LA PROVINCIA DE PERAVIA</t>
  </si>
  <si>
    <t>12564-CONSTRUCCIÓN DE 15 PLANTELES ESCOLARES EN LA PROVINCIA PERAVIA</t>
  </si>
  <si>
    <t>14635-CONSTRUCCIÓN CENTRO UNIVERSITARIO REGIONAL UASD BANI, PROVINCIA PERAVIA</t>
  </si>
  <si>
    <t>13410-CONSTRUCCIÓN DE PLANTELES EDUCATIVOS EN LA PROVINCIA DE PERAVIA (FASE 2)</t>
  </si>
  <si>
    <t>13450-CONSTRUCCIÓN  DE 2 ESTANCIAS INFATILES EN LA PROVINCIA DE PERAVIA (FASE 2)</t>
  </si>
  <si>
    <t>15065-RECONSTRUCCIÓN  DE INFRAESTRUCTURA VIAL URBANA DEL MUNICIPIO DE BANÍ, PROVINCIA PERAVIA</t>
  </si>
  <si>
    <t>12586-AMPLIACIÓN Y REHABILITACION DE 1 PLANTEL ESCOLAR EN LA PROVINCIA PERAVIA</t>
  </si>
  <si>
    <t>13603-CONSTRUCCIÓN DE 2 ESTANCIAS INFANTILES EN LA PROVINCIA DE PERAVIA (FASE 3)</t>
  </si>
  <si>
    <t>14129-RECONSTRUCCIÓN DE 44 KM DE CAMINOS PRODUCTIVOS EN LA PROVINCIA PUERTO PLATA</t>
  </si>
  <si>
    <t>14215-REHABILITACIÓN DE 17 EDIFICACIONES EXISTENTES EN EL PARQUE ARQUEOLÓGICO LA ISABELA HISTÓRICA, MUNICIPIO DE LUPERÓN, PROVINCIA PUERTO PL</t>
  </si>
  <si>
    <t>14625-CONSTRUCCIÓN DE INFRAESTRUCTURA PARA LA DISPOSICIÓN FINAL DE RESIDUOS SÓLIDOS EN PUERTO PLATA</t>
  </si>
  <si>
    <t>14300-CONSTRUCCIÓN PUENTE METALICO SOBRE EL RIO JACUBA EN LA PROVINCIA PUERTO PLATA</t>
  </si>
  <si>
    <t>13061-CONSTRUCCIÓN 4 ESTANCIAS INFANTILES EN LA PROVINCIA DE PUERTO PLATA</t>
  </si>
  <si>
    <t>13576-CONSTRUCCIÓN DE PLANTELES EDUCATIVOS EN LA PROVINCIA PUERTO PLATA (FASE 3)</t>
  </si>
  <si>
    <t>13374-AMPLIACIÓN DE PLANTELES EDUCATIVOS EN LA PROVINCIA DE PUERTO PLATA (FASE 2)</t>
  </si>
  <si>
    <t>12544-CONSTRUCCIÓN DE 18 PLANTELES ESCOLARES EN LA PROVINCIA PUERTO PLATA</t>
  </si>
  <si>
    <t>13597-AMPLIACIÓN DE PLANTELES DUCATIVOS EN LA PROVINCA PUERTO PLATA (FASE 3)</t>
  </si>
  <si>
    <t>13438-CONSTRUCCIÓN DE 4 ESTANCIAS INFANTILES EN LA PROVINCIA DE PUERTO PLATA (FASE 2)</t>
  </si>
  <si>
    <t>15030-RECONSTRUCCIÓN DE LA INFRAESTRUCTURA VIAL URBANA DEL MUNICIPIO LOS HIDALGOS DE LA PROVINCIA PUERTO PLATA</t>
  </si>
  <si>
    <t>15035-RECONSTRUCCIÓN DE LA INFRAESTRUCTURA VIAL URBANA DEL MUNICIPIO VILLA ISABELA DE LA PROVINCIA PUERTO PLATA</t>
  </si>
  <si>
    <t>15039-RECONSTRUCCIÓN DE LA INFRAESTRUCTURA VIAL URBANA DEL MUNICIPIO GUANANICO, PROVINCIA PUERTO PLATA</t>
  </si>
  <si>
    <t>13411-CONSTRUCCIÓN DE PLANTELES EDUCATIVOS EN LA PROVINCIA DE PUERTO PLATA (FASE 2)</t>
  </si>
  <si>
    <t>15054-RECONSTRUCCIÓN DE LA INFRAESTRUCTURA VIAL URBANA DEL MUNICIPIO ALTAMIRA, PROVINCIA PUERTO PLATA</t>
  </si>
  <si>
    <t>12587-AMPLIACIÓN Y REHABILITACION DE 15 PLANTELES ESCOLARES  EN LA PROVINCIA PUERTO PLATA</t>
  </si>
  <si>
    <t>15070-RECONSTRUCCIÓN DE INFRAESTRUCTURA VIAL URBANA DEL MUNICIPIO DE SAN FELIPE DE PUERTO PLATA, PROVINCIA PUERTO PLATA</t>
  </si>
  <si>
    <t>13620-CONSTRUCCIÓN DE 1 ESTANCIAS INFANTILES EN LA PROVINCIA DE PUERTO PLATA (FASE 3)</t>
  </si>
  <si>
    <t>14235-CONSTRUCCIÓN DESTACAMENTOS POLICIALES EN DIFERENTES COMUNIDADES DE LA  PROVINCIA PUERTO PLATA</t>
  </si>
  <si>
    <t>14396-RESTAURACIÓN DE AREA ARQUEOLOGICA EN EL PARQUE ARQUEOLOGICO LA ISABELA HISTORICA,  MUNICIPIO DE LUPERÓN, PROVINCIA PUERTO PLATA</t>
  </si>
  <si>
    <t>14397-RESTAURACIÓN ÁREA EXTERIOR DEL PARQUE ARQUEOLÓGICO LA ISABELA HISTÓRICA,  MUNICIPIO DE LUPERÓN, PROVINCIA PUERTO PLATA</t>
  </si>
  <si>
    <t>14399-RESTAURACIÓN ÁREA DE RECREACIÓN HISTÓRICA (ALDEA INDÍGENA), PARQUE ARQUEOLÓGICO LA ISABELA HISTORICA, MUNICIPIO LUPERON, PUERTO PLATA</t>
  </si>
  <si>
    <t>13532-REMODELACIÓN HOSPITALES DE LA PROVINCIA PUERTO PLATA</t>
  </si>
  <si>
    <t>14236-CONSTRUCCIÓN DE OFICINAS GUBERNAMENTALES Y PARQUEO PARA EL MANEJO MIGRATORIO EN BAHIA GARCIA, MUN. LUPERON, PROV. PUERTO PLATA</t>
  </si>
  <si>
    <t>14203-RECONSTRUCCIÓN DE 26.3 KM DE VIAS EN BARRIOS Y ACCESOS DE PLAYA EN LA ISABELA, MUNICIPIO LUPERON PROV. PUERTO PLATA</t>
  </si>
  <si>
    <t>13051-CONSTRUCCIÓN DE 1 ESTANCIA INFANTIL EN LA PROVINCIA HERMANAS MIRABAL</t>
  </si>
  <si>
    <t>15013-RECONSTRUCCIÓN DEL CAMINO VECINAL MONTELLANO-LOS LIRIOS-LOS ARACENA-LOS ABANICOS, SALCEDO , PROVINCIA HERMANAS MIRABAL</t>
  </si>
  <si>
    <t>13558-CONSTRUCCIÓN DE PLANTELES EDUCATIVOS EN LA PROVINCIA HERMANAS MIRABAL (FASE 3)</t>
  </si>
  <si>
    <t>12532-CONSTRUCCIÓN DE 11 PLANTELES ESCOLARES EN LA PROVINCIA HERMANAS MIRABAL</t>
  </si>
  <si>
    <t>14596-CONSTRUCCIÓN DE 2 PUENTES EN LAS COMUNIDADES DE LA CAOBA Y JAYABO, MUNICIPIO SALCEDO, PROVINCIA HERMANAS MIRABAL</t>
  </si>
  <si>
    <t>13595-AMPLIACIÓN DE PLANTELES EDUCATIVOS EN LA PROVINCIA HERMANAS MIRABAL (FASE 3)</t>
  </si>
  <si>
    <t>13401-CONSTRUCCIÓN DE PLANTELES EDUCATIVOS EN LA PROVINCIA DE HERMANAS MIRABAL (FASE 2)</t>
  </si>
  <si>
    <t>15029-RECONSTRUCCIÓN DE LA INFRAESTRUCTURA VIAL URBANA DEL MUNICIPIO DE SALCEDO, PROVINCIA HERMANAS MIRABAL</t>
  </si>
  <si>
    <t>13456-CONSTRUCCIÓN  DE 1 ESTANCIA INFANTIL EN LA PROVINCIA HERMANAS MIRABAL (FASE 2)</t>
  </si>
  <si>
    <t>12574-AMPLIACIÓN Y REHABILITACION DE 17 PLANTELES ESCOLARES EN LA PROVINCIA HERMANAS MIRABAL</t>
  </si>
  <si>
    <t>14775-CONSTRUCCIÓN DE MUELLE PESQUERO EN EL MUNICIPIO DE SANCHEZ, PROVINCIA SAMANA</t>
  </si>
  <si>
    <t>14617-CONSTRUCCIÓN DE INFRAESTRUCTURAS PARA LA DISPOSICIÓN FINAL DE RESIDUOS SÓLIDOS EN SAMANÁ, PROVINCIA SAMANÁ</t>
  </si>
  <si>
    <t>14777-CONSTRUCCIÓN DE MUELLE PESQUERO EN EL MUNICIPIO SANTA BÁRBARA PROVINCIA SAMANA</t>
  </si>
  <si>
    <t>14620-CONSTRUCCIÓN DE INFRAESTRUCTURA PARA LA DISPOSICIÓN FINAL DE RESIDUOS SÓLIDOS EN LAS TERRENAS, PROVINCIA SAMANA</t>
  </si>
  <si>
    <t>14778-CONSTRUCCIÓN DE MUELLE PESQUERO CAÑO DE YUTI, PROVINCIA MONTE CRISTI</t>
  </si>
  <si>
    <t>13642-CONSTRUCCIÓN HOSPITAL LAS TERRENAS, PROVINCIA SAMANÁ</t>
  </si>
  <si>
    <t>13946-RECONSTRUCCIÓN ENTRADA DE ACCESO A LA PROVINCIA SAMANÁ</t>
  </si>
  <si>
    <t>13062-CONSTRUCCIÓN DE 1 ESTANCIA INFANTIL EN LA PROVINCIA SAMANA</t>
  </si>
  <si>
    <t>13551-CONSTRUCCIÓN DE PLANTELES EDUCATIVOS EN LA PROVINCIA SAMANÁ (FASE 3)</t>
  </si>
  <si>
    <t>12556-CONSTRUCCIÓN DE 12 PLANTELES ESCOLARES EN LA PROVINCIA SAMANA</t>
  </si>
  <si>
    <t>13412-CONSTRUCCIÓN DE PLANTELES EDUCATIVOS EN LA PROVINCIA DE SAMANÁ (FASE 2)</t>
  </si>
  <si>
    <t>13462-CONSTRUCCIÓN  DE 2 ESTANCIA INFANTIL EN LA PROVINCIA SAMANA (FASE 2)</t>
  </si>
  <si>
    <t>12588-AMPLIACIÓN Y REHABILITACION DE 11 PLANTELES ESCOLARES E EN LA PROVINCIA SAMANA</t>
  </si>
  <si>
    <t>14731-REHABILITACIÓN EDIFICIOS DE VIVIENDAS LOS NOVA, SAN CRISTÓBAL   PROVINCIA SAN CRISTÓBAL</t>
  </si>
  <si>
    <t>14730-REMODELACIÓN POLIDEPORTIVO DE HAINA, MUNICIPIO BAJOS DE HAINA, PROVINCIA SAN CRISTOBAL</t>
  </si>
  <si>
    <t>13890-CONSTRUCCIÓN DE 250 VIVIENDAS EN LA PROVINCIA SAN CRISTOBAL</t>
  </si>
  <si>
    <t>14626-CONSTRUCCIÓN DE INFRAESTRUCTURA PARA LA DISPOSICIÓN FINAL DE RESIDUOS SÓLIDOS EN HAINA, PROVINCIA SAN CRISTOBAL</t>
  </si>
  <si>
    <t>14296-CONSTRUCCIÓN PUENTE CAMBITA, PROVINCIA SAN CRISTOBAL</t>
  </si>
  <si>
    <t>14692-CONSTRUCCIÓN Y EQUIPAMIENTO CIUDAD SANITARIA SAN CRISTÓBAL</t>
  </si>
  <si>
    <t>13058-CONSTRUCCIÓN DE 5 ESTANCIAS INFANTILES EN LA PROVINCIA DE SAN CRISTOBAL</t>
  </si>
  <si>
    <t>13554-CONSTRUCCIÓN DE PLANTELES EDUCATIVOS EN LA PROVINCIA SAN CRISTÓBAL (FASE 3)</t>
  </si>
  <si>
    <t>14972-CONSTRUCCIÓN CENTRO COMUNAL BARRIO PUERTO RICO, MUNICIPIO SAN CRISTÓBAL, PROVINCIA SAN CRISTOBAL</t>
  </si>
  <si>
    <t>14973-CONSTRUCCIÓN CENTRO COMUNAL CRUCE 6 DE NOVIEMBRE - CARRETERA CAMBITA, MUNICIPIO SAN CRISTOBAL, PROVINCIA SAN CRISTOBAL</t>
  </si>
  <si>
    <t>13376-AMPLIACIÓN DE PLANTELES EDUCATIVOS EN LA PROVINCIA DE SAN CRISTÓBAL (FASE 2)</t>
  </si>
  <si>
    <t>14974-CONSTRUCCIÓN CENTRO COMUNAL SECTOR V CENTENARIO, MUNICIPIO VILLA ALTAGRACIA, PROVINCIA SAN CRISTOBAL</t>
  </si>
  <si>
    <t>14975-CONSTRUCCIÓN CENTRO COMUNAL SECTOR NAJAYO ARRIBA, MUNICIPIO SAN CRISTOBAL, PROVINCIA SAN CRISTOBAL</t>
  </si>
  <si>
    <t>14976-CONSTRUCCIÓN CENTRO COMUNAL BARRIO NUEVO, MUNICIPIO YAGUATE, PROVINCIA SAN CRISTOBAL</t>
  </si>
  <si>
    <t>14977-CONSTRUCCIÓN CENTRO COMUNAL SECTOR KILOMETRO 59, MUNICIPIO VILLA ALTAGRACIA, PROVINCIA SAN CRISTOBAL</t>
  </si>
  <si>
    <t>14978-CONSTRUCCIÓN CENTRO COMUNAL SECTOR PAJARITO, MUNICIPIO YAGUATE, PROVINCIA SAN CRISTOBAL</t>
  </si>
  <si>
    <t>12547-CONSTRUCCIÓN DE 43 PLANTELES ESCOLARES EN LA PROVINCIA SAN CRISTOBAL</t>
  </si>
  <si>
    <t>14979-CONSTRUCCIÓN CENTRO COMUNAL BARRIO DUARTE, MUNICIPIO VILLA  ALTAGRACIA, PROVINCIA SAN CRISTOBAL</t>
  </si>
  <si>
    <t>13428-CONSTRUCCIÓN  DE 5 ESTANCIAS INFANTILES EN LA PROVINCIA DE SAN CRISTOBAL (FASE 2)</t>
  </si>
  <si>
    <t>15053-RECONSTRUCCIÓN DE LA INFRAESTRUCTURA VIAL URBANA DEL MUNICIPIO DE SAN CRISTÓBAL, PROVINCIA SAN CRISTÓBAL</t>
  </si>
  <si>
    <t>13413-CONSTRUCCIÓN DE PLANTELES EDUCATIVOS EN LA PROVINCIA DE SAN CRISTÓBAL (FASE 2)</t>
  </si>
  <si>
    <t>12589-AMPLIACIÓN Y REHABILITACION DE 14 PLANTELES ESCOLARES  EN LA PROVINCIA SAN CRISTOBAL</t>
  </si>
  <si>
    <t>13612-CONSTRUCCIÓN DE 1 ESTANCIAS INFANTILES EN LA PROVINCIA DE SAN CRISTÓBAL (FASE 3)</t>
  </si>
  <si>
    <t>13706-AMPLIACIÓN DEL PLANTEL EDUCATIVO INSTITUTO POLITÉCNICO LOYOLA, EN LA PROVINCIA SAN CRISTÓBAL</t>
  </si>
  <si>
    <t>13707-AMPLIACIÓN DEL INSTITUTO PREPARATORIO DE MENORES SC "REFOR", PROVINCIA DE SAN CRISTÓBAL.</t>
  </si>
  <si>
    <t>14673-REMODELACIÓN CANCHA DE BALONCESTO LOS BUITRES, PROVINCIA SAN CRISTOBAL</t>
  </si>
  <si>
    <t>14675-REMODELACIÓN CANCHA DE BALONCESTO EN LA COMUNIDAD ITABO, MUNICIPIO BAJOS DE HAINA, PROVINCIA SAN CRISTOBAL</t>
  </si>
  <si>
    <t>14676-REMODELACIÓN CAMPO DE BEISBOL EN LA COMUNIDAD SAINAGUA, PROVINCIA SAN CRISTOBAL</t>
  </si>
  <si>
    <t>14677-REMODELACIÓN CANCHA DE BALONCESTO EN LA COMUNIDAD DE HATILLO PROVINCIA SAN CRISTOBAL</t>
  </si>
  <si>
    <t>14785-CONSTRUCCIÓN CENTRO COMUNAL EL GUAYABO, MUNICIPIO VALLEJUELO, PROVINCIA SAN JUAN</t>
  </si>
  <si>
    <t>14786-CONSTRUCCIÓN CENTRO COMUNAL DISTRITO MUNICIPAL LAS ZANJAS, MUNICIPIO SAN JUAN DE LA MAGUANA, PROVINCIA SAN JUAN</t>
  </si>
  <si>
    <t>14787-CONSTRUCCIÓN CENTRO COMUNAL DISTRITO MUNICIPAL EL ROSARIO, MUNICIPIO SAN JUAN DE LA MAGUANA, PROVINCIA SAN JUAN</t>
  </si>
  <si>
    <t>14788-CONSTRUCCIÓN CENTRO COMUNAL LOS TRANSFORMADORES, MUNICIPIO SAN JUAN DE LA MAGUANA, PROVINCIA SAN JUAN</t>
  </si>
  <si>
    <t>14789-REHABILITACIÓN CENTRO COMUNAL LOS MONTONES, MUNICIPIO JUAN DE HERRERA, PROVINCIA SAN JUAN</t>
  </si>
  <si>
    <t>13057-CONSTRUCCIÓN DE 5 ESTANCIAS INFANTILES EN LA PROVINCIA SAN JUAN</t>
  </si>
  <si>
    <t>14500-CONSTRUCCIÓN DE DESTACAMENTOS POLICIALES EN LA PROVINCIA SAN JUAN</t>
  </si>
  <si>
    <t>14611-CONSTRUCCIÓN DE FUNERARIAS EN COMUNIDADES DE LA PROVINCIA SAN JUAN</t>
  </si>
  <si>
    <t>12550-CONSTRUCCIÓN DE 18 PLANTELES ESCOLARES EN LA PROVINCIA SAN JUAN</t>
  </si>
  <si>
    <t>14612-CONSTRUCCIÓN DE PANADERIA EN EL SECTOR DE VILLA CARMEN, MUNICIPIO LAS MATAS DE FARFAN, PROVINCIA SAN JUAN</t>
  </si>
  <si>
    <t>13427-CONSTRUCCIÓN CONSTRUCCIÓN DE 2 ESTANCIAS INFANTILES EN LA PROVINCIA SAN JUAN (FASE 2)</t>
  </si>
  <si>
    <t>14622-CONSTRUCCIÓN DEL MERCADO MUNICIPAL LAS MATAS DE FARFÁN, PROVINCIA SAN JUAN</t>
  </si>
  <si>
    <t>13415-CONSTRUCCIÓN DE PLANTELES EDUCATIVOS EN LA PROVINCIA DE SAN JUAN (FASE 2)</t>
  </si>
  <si>
    <t>15058-RECONSTRUCCIÓN DE LA INFRAESTRUCTURA VIAL URBANA DE SAN JUAN DE LA MAGUANA, PROVINCIA SAN JUAN</t>
  </si>
  <si>
    <t>13583-CONSTRUCCIÓN DE PLANTELES EDUCATIVOS EN LA PROVINCIA SAN JUAN (FASE 3)</t>
  </si>
  <si>
    <t>12591-AMPLIACIÓN Y REHABILITACION DE 16 PLANTELES ESCOLARES EN LA PROVINCIA SAN JUAN</t>
  </si>
  <si>
    <t>14694-CONSTRUCCIÓN CANCHA DE BALONCESTO EN EL BARRIO QUIJA QUIETA, MUNICIPIO SAN JUAN DE LA MAGUANA, PROVINCIA SAN JUAN</t>
  </si>
  <si>
    <t>14695-CONSTRUCCIÓN CANCHA DE BALONCESTO EN EL MUNICIPIO EL CERCADO, PROVINCIA SAN JUAN</t>
  </si>
  <si>
    <t>14698-CONSTRUCCIÓN CANCHA DE BALONCESTO EN EL DISTRITO MUNICIPAL GUANITO, MUNICIPIO SAN JUAN DE LA MAGUANA, PROVINCIA SAN JUAN</t>
  </si>
  <si>
    <t>14699-CONSTRUCCIÓN CAMPO DE BEISBOL EN EL DISTRITO MUNICIPAL BATISTA, MUNICIPIO EL CERCADO, PROVINCIA SAN JUAN</t>
  </si>
  <si>
    <t>14527-REHABILITACIÓN DEL PARQUE Y CONSTRUCCIÓN PLAZOLETA EL FARO, MUNICIPIO SAN PEDRO DE MACORÍS, PROVINCIA SAN PEDRO DE MACORIS</t>
  </si>
  <si>
    <t>13359-AMPLIACIÓN DE PLANTELES EDUCATIVOS EN LA PROVINCIA DE SAN PEDRO DE MACORÍS (FASE 2)</t>
  </si>
  <si>
    <t>13064-CONSTRUCCIÓN DE 4 ESTANCIAS INFANTILES EN LA PROVINCIA DE SAN PEDRO DE MACORIS</t>
  </si>
  <si>
    <t>12723-RECONSTRUCCIÓN CARRETERA DE LOS LLANOS-AL PUERTO, PROVINCIA SAN PEDRO DE MACORIS</t>
  </si>
  <si>
    <t>14995-CONSTRUCCIÓN FUNERARIA INGENIO SANTA FE, MUNICIPIO SAN PEDRO DE MACORÍS, PROVINCIA SAN PEDRO DE MACORÍS</t>
  </si>
  <si>
    <t>12553-CONSTRUCCIÓN DE 16 PLANTELES ESCOLARES EN LA PROVINCIA SAN PEDRO DE MACORIS</t>
  </si>
  <si>
    <t>13430-CONSTRUCCIÓN  DE 3 ESTANCIAS INFANTILES EN LA PROVINCIA DE SAN PEDRO DE MACORIS (FASE 2)</t>
  </si>
  <si>
    <t>15056-RECONSTRUCCIÓN  DE LA INFRAESTRUCTURA VIAL URBANA DEL MUNICIPIO SAN PEDRO DE MACORÍS, PROVINCIA SAN PEDRO DE MACORIS</t>
  </si>
  <si>
    <t>13416-CONSTRUCCIÓN DE PLANTELES EDUCATIVOS EN LA PROVINCIA DE SAN PEDRO DE MACORÍS (FASE 2)</t>
  </si>
  <si>
    <t>15060-RECONSTRUCCIÓN DE LA INFRAESTRUCTURA VIAL URBANA DEL MUNICIPIO CONSUELO, PROVINCIA SAN PEDRO DE MACORIS</t>
  </si>
  <si>
    <t>13585-CONSTRUCCIÓN DE PLANTELES EDUCATIVOS EN LA PROVINCIA SAN PEDRO DE MACORÍS (FASE 3)</t>
  </si>
  <si>
    <t>12593-AMPLIACIÓN Y REHABILITACION DE 16 PLANTELES ESCOLARES EN LA PROVINCIA SAN PEDRO DE MACORIS.</t>
  </si>
  <si>
    <t>13518-REPARACIÓN HOSPITAL EN LA PROVINCIA SAN PEDRO DE MACORÍS</t>
  </si>
  <si>
    <t>13360-AMPLIACIÓN  DE PLANTELES EDUCATIVOS EN LA PROVINCIA DE SANCHEZ RAMIREZ (FASE 2)</t>
  </si>
  <si>
    <t>14720-CONSTRUCCIÓN CENTRO UNIVERSITARIO REGIONAL UASD, COTUÍ, PROVINCIA SÁNCHEZ RAMÍREZ</t>
  </si>
  <si>
    <t>13073-CONSTRUCCIÓN 1 ESTANCIA INFANTIL EN LA PROVINCIA DE SANCHEZ RAMIREZ</t>
  </si>
  <si>
    <t>13418-CONSTRUCCIÓN DE PLANTELES EDUCATIVOS EN LA PROVINCIA DE SANCHEZ RAMÍREZ (FASE 2)</t>
  </si>
  <si>
    <t>13590-CONSTRUCCIÓN DE PLANTELES EDUCATIVOS EN LA PROVINCIA SÁNCHEZ RAMÍREZ (FASE 3)</t>
  </si>
  <si>
    <t>13464-CONSTRUCCIÓN DE 2 ESTANCIAS INFANTILES EN LA PROVINCIA DE SANCHEZ RAMIREZ (FASE 2)</t>
  </si>
  <si>
    <t>12596-AMPLIACIÓN Y REHABILITACION DE 6 PLANTELES ESCOLARES  EN LA PROVINCIA SANCHEZ RAMIREZ</t>
  </si>
  <si>
    <t>12559-CONSTRUCCIÓN DE 11 PLANTELES ESCOLARES EN LA PROVINCIA SANCHEZ RAMIREZ</t>
  </si>
  <si>
    <t>14588-CONSTRUCCIÓN DE 2,000 VIVIENDAS EN EL DISTRITO MUNICIPAL HATO DEL YAQUE, PROVINCIA SANTIAGO</t>
  </si>
  <si>
    <t>14602-CONSTRUCCIÓN DE 864 VIVIENDAS EN EL SECTOR LOS SALADOS, MUNICIPIO SANTIAGO DE LOS CABALLEROS, PROVINCIA SANTIAGO</t>
  </si>
  <si>
    <t>15020-CONSTRUCCIÓN DE INFRAESTRUCTURAS PARA LA DISPOSICION DE LOS RESIDUOS SOLIDOS EN EL MUNICIPIO DE TAMBORIL, PROVINCIA SANTIAGO</t>
  </si>
  <si>
    <t>14812-RESTAURACIÓN  DEL EDIFICIO QUE  ALOJA LAS OFICINAS DE PATRINOMIO MOMUNENTAL DE SANTIAGO, PROVINCIA SANTIAGO.</t>
  </si>
  <si>
    <t>14813-RESTAURACIÓN DEL CENTRO DE LA CULTURA ERCILIA PEPÍN, PROVINCIA SANTIAGO</t>
  </si>
  <si>
    <t>14690-CONSTRUCCIÓN CENTRO PERIFERICO LA JOYA, PROVINCIA SANTIAGO</t>
  </si>
  <si>
    <t>14814-RESTAURACIÓN CASA DE ARTE DEL CENTRO HISTORICO DE SANTIAGO DE LOS CABALLEROS, PROVINCIA SANTIAGO</t>
  </si>
  <si>
    <t>14900-CONSTRUCCIÓN CLUB DEPORTIVO LAS PALOMAS, MUNICIPIO LICEY AL MEDIO, PROVINCIA SANTIAGO</t>
  </si>
  <si>
    <t>14904-CONSTRUCCIÓN CENTRO COMUNITARIO Y RECREATIVO SABANA IGLESIA, MUNICIPIO SABANA IGLESIA, PROVINCIA  SANTIAGO</t>
  </si>
  <si>
    <t>14556-CONSTRUCCIÓN Y RECONSTRUCCIÓN DE DESTACAMENTOS POLICIALES, EN COMUNIDADES DE LA PROVINCIA SANTIAGO</t>
  </si>
  <si>
    <t>14712-CONSTRUCCIÓN EDIFICIO DE AULAS PARA EL CENTRO DE CORRECCION Y REHABILITACION RAFEY , PROVINCIA SANTIAGO</t>
  </si>
  <si>
    <t>13070-CONSTRUCCIÓN DE 10 ESTANCIAS INFANTILES EN LA PROVINCIA SANTIAGO</t>
  </si>
  <si>
    <t>14127-REMODELACIÓN HOSPITAL MUNICIPAL DE SAN JOSÉ DE LAS MATAS EN LA PROVINCIA DE SANTIAGO</t>
  </si>
  <si>
    <t>13425-CONSTRUCCIÓN  DE 8 ESTANCIAS INFANTILES EN LA PROVINCIA SANTIAGO (FASE 2)</t>
  </si>
  <si>
    <t>12897-RECONSTRUCCIÓN HOSPITAL JOSE MARIA CABRAL Y BAEZ, SANTIAGO, PROVINCIA SANTIAGO</t>
  </si>
  <si>
    <t>15018-RECONSTRUCCIÓN CALLE PEATONAL BENITO MONCIÓN, DESDE CALLE BOY SCOUTS HASTA SALVADOR CUCURULLO, CENTRO HISTÓRICO SANTIAGO, PROV. SANTIAG</t>
  </si>
  <si>
    <t>12560-CONSTRUCCIÓN DE 46 PLANTELES ESCOLARES EN LA PROVINCIA SANTIAGO</t>
  </si>
  <si>
    <t>15027-REMODELACIÓN DE LA CALLE DEL SOL TRAMO COMPRENDIDO ENTRE LAS CALLES GENERAL VALVERDE Y SABANA LARGA, PROVINCIA SANTIAGO</t>
  </si>
  <si>
    <t>14745-REHABILITACIÓN DE 40 KM DE VÍAS TERCIARIAS CONEXAS A LA CARRETERA GREGORIO LUPERÓN, PROVINCIAS SANTIAGO Y PUERTO PLATA</t>
  </si>
  <si>
    <t>13571-AMPLIACIÓN DE PLANTELES EDUCATIVOS EN LA PROVINCIA SANTIAGO (FASE 3)</t>
  </si>
  <si>
    <t>13417-CONSTRUCCIÓN DE PLANTELES EDUCATIVOS EN LA PROVINCIA DE SANTIAGO (FASE 2)</t>
  </si>
  <si>
    <t>13594-CONSTRUCCIÓN DE PLANTELES EDUCATIVOS EN LA PROVINCIA SANTIAGO (FASE 3)</t>
  </si>
  <si>
    <t>13614-CONSTRUCCIÓN DE 7 ESTANCIAS INFANTILES EN LA PROVINCIA DE SANTIAGO (FASE 3)</t>
  </si>
  <si>
    <t>12594-AMPLIACIÓN  Y REHABILITACION DE 12 PLANTELES ESCOLARES EN LA PROVINCIA SANTIAGO</t>
  </si>
  <si>
    <t>14921-AMPLIACIÓN AV. PRESIDENTE ANTONIO GUZMÁN DESDE UNIVERSIDAD ISA HASTA EL CRUCE ALTO DEL YAQUE Y LA CANELA, SANTIAGO DE LOS CABALLERO</t>
  </si>
  <si>
    <t>15019-AMPLIACIÓN DEL CENTRO SECUNDARIO PEKÍN ADENTRO (SEGUNDA ETAPA), MUNICIPIO SANTIAGO DE LOS CABALLEROS.</t>
  </si>
  <si>
    <t>14807-CONSTRUCCIÓN DE AV. CIRCUNVALACIÓN NORTE EN EL MUNICIPIO VILLA BISONÓ (NAVARRETE), PROVINCIA SANTIAGO</t>
  </si>
  <si>
    <t>14933-AMPLIACIÓN AVENIDA ARROYO HONDO DESDE LA AVENIDA YAPUR DUMIT HASTA LA CIRCUNVALACION NORTE, SANTIAGO DE LOS CABALLEROS</t>
  </si>
  <si>
    <t>14606-APOYO AL SISTEMA DE EMPLEO FLEXIBLE EN 10 PROVINCIAS (RD TRABAJA).</t>
  </si>
  <si>
    <t>13075-CONSTRUCCIÓN DE 1 ESTANCIA INFANTIL EN LA PROVINCIA DE SANTIAGO RODRIGUEZ</t>
  </si>
  <si>
    <t>14637-CONSTRUCCIÓN CENTRO UNIVESITARIO REGIONAL UASD PROVINCIA SANTIAGO RODRIGUEZ</t>
  </si>
  <si>
    <t>13457-CONSTRUCCIÓN  DE 1 ESTANCIA INFANTIL EN LA PROVINCIA DE SANTIAGO RODRIGUEZ (FASE 2)</t>
  </si>
  <si>
    <t>13419-CONSTRUCCIÓN DE PLANTELES EDUCATIVOS EN LA PROVINCIA DE SANTIAGO RODRÍGUEZ (FASE 2)</t>
  </si>
  <si>
    <t>13592-CONSTRUCCIÓN DE PLANTELES EDUCATIVOS EN LA PROVINCIA SANTIAGO RODRÍGUEZ (FASE 3)</t>
  </si>
  <si>
    <t>14247-CONSTRUCCIÓN CASA HOGAR DE ANCIANOS EN SABANETA, MUNICIPIO SAN IGNACIO DE SABANETA, PROVINCIA SANTIAGO RODRIGUEZ</t>
  </si>
  <si>
    <t>13364-AMPLIACIÓN DE PLANTELES EDUCATIVOS EN LA PROVINCIA DE VALVERDE (FASE 2)</t>
  </si>
  <si>
    <t>13071-CONSTRUCCIÓN DE 2 ESTANCIAS INFANTILES EN LA PROVINCIA DE VALVERDE</t>
  </si>
  <si>
    <t>15004-CONSTRUCCIÓN DE PUENTE VEHICULAR TIPO TABLERO LOS CHIVOS, D.M GUATAPANAL, MUNICIPIO MAO, PROVINCIA VALVERDE</t>
  </si>
  <si>
    <t>12563-CONSTRUCCIÓN DE 13 PLANTELES ESCOLARES EN LA PROVINCIA VALVERDE</t>
  </si>
  <si>
    <t>15031-RECONSTRUCCIÓN DE LA INFRAESTRUCTURA VIAL URBANA DEL MUNICIPIO DE MAO, PROVINCIA VALVERDE</t>
  </si>
  <si>
    <t>13447-CONSTRUCCIÓN  DE 2 ESTANCIAS INFANTILES EN LA PROVINCIA DE VALVERDE (FASE 2)</t>
  </si>
  <si>
    <t>14912-CONSTRUCCIÓN UNIDAD TRAUMATOLOGICA Y DE EMERGENCIA EN HOSPITAL LUIS BOGAERT PROVINCIA VALVERDE</t>
  </si>
  <si>
    <t>15059-RECONSTRUCCIÓN DE LA INFRAESTRUCTURA VIAL URBANA DEL MUNICIPIO LAGUNA SALADA, PROVINCIA VALVERDE.</t>
  </si>
  <si>
    <t>13421-CONSTRUCCIÓN DE PLANTELES EDUCATIVOS EN LA PROVINCIA DE VALVERDE (FASE 2)</t>
  </si>
  <si>
    <t>13602-CONSTRUCCIÓN DE PLANTELES EDUCATIVOS EN LA PROVINCIA VALVERDE (FASE 3)</t>
  </si>
  <si>
    <t>15068-RECONSTRUCCIÓN DE INFRAESTRUCTURA VIAL URBANA DEL MUNICIPIO ESPERANZA, PROVINCIA VALVERDE</t>
  </si>
  <si>
    <t>12592-AMPLIACIÓN Y REHABILITACION DE 5 PLANTELES ESCOLARES EN LA PROVINCIA VALVERDE</t>
  </si>
  <si>
    <t>13537-REPARACIÓN DE HOSPITALES EN LA PROVINCIA VALVERDE</t>
  </si>
  <si>
    <t>13540-CONSTRUCCIÓN DE PLANTELES EDUCATIVOS EN LA PROVINCIA MONSEÑOR NOUEL (FASE 3)</t>
  </si>
  <si>
    <t>14923-REMODELACIÓN CENTRO COMUNAL LOCAL LA LOGIA, MUNICIPIO BONAO, PROVINCIA MONSEÑOR NOUEL</t>
  </si>
  <si>
    <t>14924-REMODELACIÓN CENTRO COMUNAL SIMON BOLIVAR DEL SECTOR CARACOL BANANA, MUNICIPIO BONAO, PROVINCIA MONSEÑOR NOUEL</t>
  </si>
  <si>
    <t>14925-CONSTRUCCIÓN CENTRO COMUNAL VILLA LIBERACION, MUNICIPIO BONAO, PROVINCIA MONSEÑOR NOUEL</t>
  </si>
  <si>
    <t>14926-CONSTRUCCIÓN CENTRO COMUNAL SECTOR LOS PLATANITOS, D. M SABANA DEL PUERTO, MUNICIPIO BONAO, PROVINCIA MONSEÑOR NOUEL</t>
  </si>
  <si>
    <t>14927-CONSTRUCCIÓN CENTRO COMUNAL EN EL BARRIO BUENOS AIRES, MUNICIPIO MAIMON, PROVINCIA MONSEÑOR NOUEL</t>
  </si>
  <si>
    <t>13063-CONSTRUCCIÓN DE 1 ESTANCIA INFANTIL EN LA PROVINCIA DE MONSEÑOR NOUEL</t>
  </si>
  <si>
    <t>14937-CONSTRUCCIÓN CENTRO COMUNAL PIEDRA BLANCA, MUNICIPIO PIEDRA BLANCA, PROVINCIA MONSEÑOR NOUEL</t>
  </si>
  <si>
    <t>14938-CONSTRUCCIÓN CENTRO COMUNAL DAVID DE VARGAS, MUNICIPIO BONAO, PROVINCIA MONSEÑOR NOUEL</t>
  </si>
  <si>
    <t>12539-CONSTRUCCIÓN DE 11 PLANTELES ESCOLARES EN LA PROVINCIA MONSEÑOR NOUEL</t>
  </si>
  <si>
    <t>13407-CONSTRUCCIÓN DE PLANTELES EDUCATIVOS EN LA PROVINCIA DE MONSEÑOR NOUEL (FASE 2)</t>
  </si>
  <si>
    <t>13566-AMPLIACIÓN DE PLANTELES EDUCATIVOS EN LA PROVINCIA DE MONSEÑOR NOUEL (FASE 3)</t>
  </si>
  <si>
    <t>12581-AMPLIACIÓN Y REHABILITACION DE 6 PLANTELES ESCOLARES EN LA  PROVINCIA MONSEÑOR NOUEL</t>
  </si>
  <si>
    <t>13463-CONSTRUCCIÓN  DE 1 ESTANCIAS INFANTILES EN LA PROVINCIA DE MONSEÑOR NOUEL (FASE 2)</t>
  </si>
  <si>
    <t>13617-CONSTRUCCIÓN DE 1 ESTANCIAS INFANTILES EN LA PROVINCIA DE MOSEÑOR NOUEL (FASE 3)</t>
  </si>
  <si>
    <t>14678-CONSTRUCCIÓN CANCHA DE BALONCESTO EN EL BARRIO PROSPERIDAD, MUNICIPIO BONAO, PROVINCIA MONSEÑOR NOUEL</t>
  </si>
  <si>
    <t>14679-CONSTRUCCIÓN CANCHA DE BALONCESTO EN EL BARRIO CANTA LA RANA, MUNICIPIO PIEDRA BLANCA, PROVINCIA MONSEÑOR NOUEL</t>
  </si>
  <si>
    <t>14681-CONSTRUCCIÓN CANCHA DE BALONCESTO EN EL BARRIO EL OCHO, MUNICIPIO BONAO, PROVINCIA MONSEÑOR NOUEL</t>
  </si>
  <si>
    <t>13543-CONSTRUCCIÓN DE PLANTELES EDUCATIVOS EN LA PROVINCIA MONTE PLATA (FASE 3)</t>
  </si>
  <si>
    <t>13060-CONSTRUCCIÓN DE 1 ESTANCIA INFANTIL EN LA PROVINCIA DE MONTE PLATA</t>
  </si>
  <si>
    <t>14565-CONSTRUCCIÓN DE IGLESIA EN LOS LIMONES, MUNICIPIO MONTE PLATA, PROVINCIA MONTE PLATA</t>
  </si>
  <si>
    <t>12541-CONSTRUCCIÓN DE 7 PLANTELES ESCOLARES EN LA PROVINCIA MONTE PLATA</t>
  </si>
  <si>
    <t>13970-REHABILITACIÓN CONSTRUCCIÓN AMPLIACIÓN DE LA ESCUELA DE MONTE PLATA</t>
  </si>
  <si>
    <t>15036-RECONSTRUCCIÓN DE LA INFRAESTRUCTURA VIAL URBANA DEL MUNICIPIO DE MONTE PLATA, PROVINCIA MONTE PLATA</t>
  </si>
  <si>
    <t>13409-CONSTRUCCIÓN DE PLANTELES EDUCATIVOS EN LA PROVINCIA DE MONTE PLATA (FASE 2)</t>
  </si>
  <si>
    <t>13573-AMPLIACIÓN DE PLANTELES EDUCATIVOS EN LA PROVINCIA DE MONTE PLATA (FASE 3)</t>
  </si>
  <si>
    <t>12584-AMPLIACIÓN Y REHABILITACION DE 15 PLANTELES ESCOLARES  EN LA PROVINCIA MONTE PLATA</t>
  </si>
  <si>
    <t>13465-CONSTRUCCIÓN  DE 1 ESTANCIA INFANTIL EN LA PROVINCIA DE MONTE PLATA (FASE 2)</t>
  </si>
  <si>
    <t>13606-CONSTRUCCIÓN DE 3 ESTANCIAS INFANTILES EN LA PROVINCIA DE MONTE PLATA (FASE 3)</t>
  </si>
  <si>
    <t>12720-RECONSTRUCCIÓN CARRETERA HATO MAYOR - EL PUERTO, PROVINCIA HATO MAYOR</t>
  </si>
  <si>
    <t>13555-CONSTRUCCIÓN DE PLANTELES EDUCATIVOS EN LA PROVINCIA HATO MAYOR (FASE 3)</t>
  </si>
  <si>
    <t>13053-CONSTRUCCIÓN DE 1 ESTANCIA INFANTIL EN LA PROVINCIA DE HATO MAYOR</t>
  </si>
  <si>
    <t>14916-REMODELACIÓN POLIDEPORTIVO HÉCTOR MONEGRO "EL VIKINGO", PROVINCIA HATO MAYOR.</t>
  </si>
  <si>
    <t>12531-CONSTRUCCIÓN DE 5 PLANTELES ESCOLARES EN LA PROVINCIA HATO MAYOR</t>
  </si>
  <si>
    <t>1729-RECONSTRUCCIÓN CARRETERA HATO MAYOR - SABANA DE LA MAR, PROV., HATO MAYOR</t>
  </si>
  <si>
    <t>14278-CONSTRUCCIÓN EXTENSION UASD HATO MAYOR</t>
  </si>
  <si>
    <t>13400-CONSTRUCCIÓN DE PLANTELES EDUCATIVOS EN LA PROVINCIA DE HATO MAYOR (FASE 2)</t>
  </si>
  <si>
    <t>12573-AMPLIACIÓN Y REHABILITACION DE 8 PLANTELES ESCOLARES EN LA PROVINCIAHATO MAYOR</t>
  </si>
  <si>
    <t>13672-CONSTRUCCIÓN DE 96 VIVIENDAS EN EL MUNICIPIO SABANA DE LA MAR, PROVINCIA HATO MAYOR</t>
  </si>
  <si>
    <t>13604-CONSTRUCCIÓN DE 1 ESTANCIAS INFANTILES EN LA PROVINCIA DE HATO MAYOR  (FASE 3)</t>
  </si>
  <si>
    <t>13852-RESTAURACIÓN DE LA CUENCA  DEL RÍO OCOA Y SU  COSTA EN LA PROVINCIA SAN JOSÉ DE OCOA.</t>
  </si>
  <si>
    <t>13069-CONSTRUCCIÓN 1 ESTANCIA INFANTIL EN LA PROVINCIA DE SAN JOSE DE OCOA</t>
  </si>
  <si>
    <t>12548-CONSTRUCCIÓN DE 6 PLANTELES ESCOLARES EN LA PROVINCIA SAN JOSE DE OCOA</t>
  </si>
  <si>
    <t>13593-AMPLIACIÓN DE PLANTELES EDUCATIVOS EN LA PROVINCIA DE SAN JOSÉ DE OCOA (FASE 3)</t>
  </si>
  <si>
    <t>13451-CONSTRUCCIÓN  1 ESTANCIA INFANTIL EN LA PROVINCIA DE SAN JOSE DE OCOA (FASE 2)</t>
  </si>
  <si>
    <t>13414-CONSTRUCCIÓN DE PLANTELES EDUCATIVOS EN LA PROVINCIA DE SAN JOSÉ DE OCOA (FASE 2)</t>
  </si>
  <si>
    <t>13615-CONSTRUCCIÓN DE 1 ESTANCIAS INFANTILES EN LA PROVINCIA DE SAN JOSÉ DE OCOA (FASE 3)</t>
  </si>
  <si>
    <t>14587-CONSTRUCCIÓN DE 2,384 VIVIENDAS EN EL DISTRITO MUNICIPAL SAN LUIS, PROVINCIA SANTO DOMINGO</t>
  </si>
  <si>
    <t>14649-MEJORAMIENTO DE 100,000 VIVIENDAS EN LA REPÚBLICA DOMINICANA</t>
  </si>
  <si>
    <t>14054-AMPLIACIÓN DEL SERVICIO DE LA LINEA 1 DEL METRO DE SANTO DOMINGO</t>
  </si>
  <si>
    <t>14118-CONSTRUCCIÓN DE LA 2 LINEA DEL TELEFÉRICO DE SANTO DOMINGO, SANTO DOMINGO OESTE Y LOS ALCARRIZOS</t>
  </si>
  <si>
    <t>14601-CONSTRUCCIÓN DE 1,912 VIVIENDAS EN CIUDAD MODELO, MUNICIPIO SANTO DOMINGO NORTE, PROVINCIA SANTO DOMINGO</t>
  </si>
  <si>
    <t>14558-CONSTRUCCIÓN LÍNEA 2C DEL METRO DE SANTO DOMINGO TRAMOS:  ALCARRIZOS- LUPERÓN</t>
  </si>
  <si>
    <t>15024-CONSTRUCCIÓN DE LA LÍNEA 1B DEL METRO DE SANTO DOMINGO, TRAMO VILLA MELLA - PUNTA, SANTO DOMINGO NORTE</t>
  </si>
  <si>
    <t>13856-CONSTRUCCIÓN CENTRO MODELO DE PRESTACIÓN DE SERVICIOS PARA MUJERES (CIUDAD MUJER)</t>
  </si>
  <si>
    <t>13635-CONSTRUCCIÓN EDIFICIO DE DOS NIVELES DEL INSTITUTO DE CARDIOLOGÍA</t>
  </si>
  <si>
    <t>14524-CONSTRUCCIÓN CAMPO DE BÉISBOL Y CANCHA DE BALONCESTO PUNTA LICEY DE VILLA MELLA, MUNICIPIO SANTO DOMINGO NORTE, SANTO DOMINGO</t>
  </si>
  <si>
    <t>13637-CONSTRUCCIÓN PALACIO DE JUSTICIA DE SANTO DOMINGO ESTE</t>
  </si>
  <si>
    <t>14525-CONSTRUCCIÓN CLUB DEPORTIVO VILLA MELLA, MUNICIPIO SANTO DOMINGO NORTE, PROVINCIA SANTO DOMINGO</t>
  </si>
  <si>
    <t>12089-CONSTRUCCIÓN DE LA INTERCONEXION CARRETERA ZONA FRANCA GUERRA Y NUEVA AUTOPISTA DEL NORDESTE</t>
  </si>
  <si>
    <t>14781-REMODELACIÓN CANCHA DE BALONCESTO PALAVÉ, SECTOR MANOGUAYABO, MUNICIPIO SANTO DOMINGO OESTE, PROVINCIA SANTO DOMINGO.</t>
  </si>
  <si>
    <t>13879-CONSTRUCCIÓN DE 400 VIVIENDAS EN LA PROVINCIA SANTO DOMINGO</t>
  </si>
  <si>
    <t>14528-RECONSTRUCCIÓN DE PUENTE ALCANTARILLA SOBRE RIO CURVA DEL VIVERO CARRETERA EL LIMON 2, D. M. LA CUABA, MUNICIPIO PEDRO BRAND</t>
  </si>
  <si>
    <t>14542-CONSTRUCCIÓN Y RECONSTRUCCIÓN DE DESTACAMENTOS POLICIALES EN COMUNIDADES DE LA PROVINCIA SANTO DOMINGO</t>
  </si>
  <si>
    <t>14574-CONSTRUCCIÓN  NUEVO PUENTE FLOTANTE SOBRE EL RLO OZAMA, DISTRITO NACIONAL</t>
  </si>
  <si>
    <t>13363-AMPLIACIÓN DE PLANTELES EDUCATIVOS EN LA PROVINCIA DE SANTO DOMINGO (FASE 2)</t>
  </si>
  <si>
    <t>13949-CONSTRUCCIÓN CONSTRUCCIÓN DE ESTACIONES DE PASAJEROS INTERURBANA EN EL GRAN SANTO DOMINGO Y EL DISTRITO NACIONAL</t>
  </si>
  <si>
    <t>14769-CONSTRUCCIÓN IGLESIA SANTISIMA CRUZ EN EL SECTOR EL CAFÉ DE HERRERA, MUNICIPIO SANTO DOMINGO OESTE, PROVINCIA SANTO DOMINGO</t>
  </si>
  <si>
    <t>14600-CONSTRUCCIÓN DE 2,240 VIVIENDAS EN HATO NUEVO, MUNICIPIO SANTO DOMINGO OESTE, PROVINCIA SANTO DOMINGO</t>
  </si>
  <si>
    <t>13072-CONSTRUCCIÓN DE 18 ESTANCIAS INFANTILES EN LA PROVINCIA SANTO DOMINGO</t>
  </si>
  <si>
    <t>13424-CONSTRUCCIÓN DE 36 ESTANCIAS INFANTILES EN LA PROVINCIA SANTO DOMINGO (FASE 2)</t>
  </si>
  <si>
    <t>12562-CONSTRUCCIÓN DE 78 PLANTELES ESCOLARES EN LA PROVINCIA SANTO DOMINGO</t>
  </si>
  <si>
    <t>14238-CONSTRUCCIÓN CANCHA DE BALONCESTO RIVERA DEL OZAMA, SECTOR LOS TRES BRAZOS, MUNICIPIO SANTO DOMINGO ESTE, PROVINCIA SANTO DOMINGO</t>
  </si>
  <si>
    <t>13578-AMPLIACIÓN DE PLANTELES EDUCATIVOS EN LA PROVINCIA SANTO DOMINGO (FASE 3)</t>
  </si>
  <si>
    <t>13420-CONSTRUCCIÓN DE PLANTELES EDUCATIVOS EN LA PROVINCIA DE SANTO DOMINGO (FASE 2)</t>
  </si>
  <si>
    <t>13598-CONSTRUCCIÓN DE PLANTELES EDUCATIVOS EN LA PROVINCIA SANTO DOMINGO (FASE 3)</t>
  </si>
  <si>
    <t>13611-CONSTRUCCIÓN DE 13 ESTANCIAS INFANTILES EN LA PROVINCIA SANTO DOMINGO (FASE 3)</t>
  </si>
  <si>
    <t>12597-AMPLIACIÓN Y REHABILITACION DE 28 PLANTELES ESCOLARES EN LA PROVINCIA SANTO DOMINGO</t>
  </si>
  <si>
    <t>14394-CONSTRUCCIÓN MULTIUSOS DE  ISABELITA, MUNICIPIO SANTO DOMINGO ESTE, PROVINCIA SANTO DOMINGO</t>
  </si>
  <si>
    <t>14389-REMODELACIÓN DEL CAMPO DE BEISBOL LA CUABA, MUNICIPIO PEDRO BRAND, PROVINCIA SANTO DOMINGO</t>
  </si>
  <si>
    <t>14994-RECONSTRUCCIÓN DEL ELEVADO ENTRADA AVENIDA HIPÓDROMO DESDE LA AUTOPISTA LAS AMÉRICAS, SANTO DOMINGO ESTE.</t>
  </si>
  <si>
    <t>14258-CONSTRUCCIÓN MULTIUSOS LOS ALCARRIZOS, MUNICIPIO LOS ALCARRIZOS, PROV. SANTO DOMINGO</t>
  </si>
  <si>
    <t>13829-CONSTRUCCIÓN DE PASO A DESNIVEL EN LA AVENIDA 27 DE FEBRERO CON AVENIDA ISABEL AGUIAR (PINTURA) EN SANTO DOMINGO</t>
  </si>
  <si>
    <t>13633-RECONSTRUCCIÓN AVENIDA ECOLÓGICA HASTA LA CIUDAD JUAN BOSCH, SANTO DOMINGO</t>
  </si>
  <si>
    <t>13854-PREVENCIÓN Y ATENCIÓN A LA POBLACIÓN DE MAYOR RIESGO AL VIH EN LA REP. DOMINICANA</t>
  </si>
  <si>
    <t>13867-CENSO  NACIONAL DE POBLACIÓN Y VIVIENDA 2020 DE LA REPÚBLICA DOMINICANA X EDICIÓN</t>
  </si>
  <si>
    <t>13929-DESARROLLO DE CAPACIDADES DE INCLUSIÓN PRODUCTIVA Y RESILIENCIA DE LAS FAMILIAS (PRORURAL)</t>
  </si>
  <si>
    <t>14700-FORTALECIMIENTO DE LA RESPUESTA DEL SISTEMA NACIONAL DE SALUD A MUJERES, NIÑAS Y ADOLESCENTES VÍCTIMAS DE VIOLENCIA DE GÉNERO EN RD</t>
  </si>
  <si>
    <t>14379-CONSTRUCCIÓN DE CAMARAS TERMICA PARA LA PRODUCCION DE MATERIAL DE SIEMBRA DE PLATANO DE ALTA CALIDAD EN LA REP. DOM</t>
  </si>
  <si>
    <t>13696-APOYO  DE LA EDUCACIÓN PRE-UNIVERSITARIA A TRAVÉS DEL PACTO EDUCATIVO EN LA REPÚBLICA DOMINICANA.</t>
  </si>
  <si>
    <t>14199-FORTALECIMIENTO DE LA CRIANZA OVICAPRINA EN LA REGIÓN FRONTERIZA DE LA RD</t>
  </si>
  <si>
    <t>14640-CONSTRUCCIÓN DEL CENTRO DE RETENCIÓN VEHICULAR DE LA DIGESETT, PROVINCIA SANTO DOMINGO</t>
  </si>
  <si>
    <t>13932-MEJORAMIENTO DE OBRAS PÚBLICAS RESILIENTES PARA REDUCIR RIESGOS DE DESASTRES EN EL CONTEXTO DEL CAMBIO CLIMÁTICO  A NIVEL NACIONAL</t>
  </si>
  <si>
    <t>14707-RESTAURACIÓN DEL MONUMENTO FARO A COLÓN, MUNICIPIO SANTO DOMINGO ESTE, PROVINCIA SANTO DOMINGO.</t>
  </si>
  <si>
    <t>14028-MEJORAMIENTO DE PAREDES Y TECHOS A NIVEL NACIONAL</t>
  </si>
  <si>
    <t>14233-REHABILITACIÓN HOSPITAL GENERAL Y ESPECIALIDADES DR. NELSON ASTACIO, SANTO DOMINGO NORTE, PROV. SANTO DOMINGO,</t>
  </si>
  <si>
    <t>14328-RECUPERACION PROGRAMA DE RESILENCIA</t>
  </si>
  <si>
    <t>13836-RECONSTRUCCIÓN DE LA CAPA DE RODADURA DE LA AUTOPISTA JUAN PABLO DUARTE</t>
  </si>
  <si>
    <t>14402-DESARROLLO DE CAPACIDADES ECONÓMICO - RURAL DE LA JUVENTUD EN EL ESTE, CIBAO NORDESTE Y SUR CENTRAL- PRORURAL JOVEN (F2)</t>
  </si>
  <si>
    <t>14576-FORTALECIMIENTO DE LA GESTION DEL SERVICIO CIVIL DE LA REPUBLICA DOMINICANA</t>
  </si>
  <si>
    <t>14738-FORTALECIMIENTO-INSTITUCIONAL PARA APOYO A LA AGENDA DE TRANSPARENCIA E INTEGRIDAD EN REPÚBLICA DOMINICANA</t>
  </si>
  <si>
    <t>14120-MEJORAMIENTO DE LA EDUCACIÓN PARA LA FORMACIÓN TÉCNICO PROFESIONAL EN LA R. D.</t>
  </si>
  <si>
    <t>15015-REHABILITACIÓN  Y MANTENIMIENTO DE CARRETERAS  (117 KM) Y CAMINOS VECINALES (884 KM) A NIVEL NACIONAL</t>
  </si>
  <si>
    <t>14494-FORTALECIMIENTO DE LA IMPLEMENTACIÓN DE LA AGENDA 2030 EN LA REPUBLICA DOMINICANA</t>
  </si>
  <si>
    <t>14589-MEJORAMIENTO DE LA GENERACIÓN DE ESTADÍSTICAS VITALES PARA LA PROTECCIÓN SOCIAL, ACCESO A LA CIUDADANÍA Y RENDICIÓN DE CUENTAS DE R.D</t>
  </si>
  <si>
    <t>14590-APOYO A LA TRANSVERSALIZACIÓN DE LA PERSPECTIVA DE GÉNERO EN LA PRODUCCIÓN DE INDICADORES DE GÉNERO DE LA AGENDA 2030, REP.DO</t>
  </si>
  <si>
    <t>14666-APOYO PARA EL CONTROL Y CONTENCIÓN DEL COVID-19 EN PACIENTES CON VIH/SIDA .</t>
  </si>
  <si>
    <t>14671-FORTALECIMIENTO DE LA CAPACIDAD DE RESPUESTA DEL SISTEMA PENITENCIARIO DE REPUBLICA DOMINICANA</t>
  </si>
  <si>
    <t>14696-APOYO AL DESARROLLO DE LAS ACCIONES ESTRATÉGICAS PARA LA IMPLEMENTACIÓN DE LA NUEVA AGENDA URBANA EN RD</t>
  </si>
  <si>
    <t>14958-FORTALECIMIENTO DE LA CAPACIDAD DE RESPUESTA DE LOS PROGRAMAS DE PROTECCIÓN SOCIAL ANTE EMERGENCIAS EN LA REPÚBLICA DOMINICANA</t>
  </si>
  <si>
    <t>14804-CONSTRUCCIÓN  DEL LABORATORIO REGIONAL DE SALUD PÚBLICA EN AZUA DE COMPOSTELA</t>
  </si>
  <si>
    <t>3-FINANCIAMIENTO</t>
  </si>
  <si>
    <t>2314-BONO DISCAPACIDAD</t>
  </si>
  <si>
    <t>* Fecha de imputación al 10 de febrero  y  fecha de registro al 13 de febrero de 2023. La fecha de imputación representa los gastos o ingresos en el momento de su ejecución, mientras que la fecha de registro representa el momento de su registro en el sistema, en la medida que se van regularizando los pagos.</t>
  </si>
  <si>
    <t>Ejecución 1ro de enero - 10 de febrero de 2023 *</t>
  </si>
  <si>
    <t>Ejecución 1ro de enero - 10 de febrero de 2023*</t>
  </si>
  <si>
    <t>3.2.01-Protección de biodiversidad y el paisaje</t>
  </si>
  <si>
    <t>60-CONSTRUCCIÓN CIUDAD JUDICIAL MUNICIPIO SANTO DOMINGO OESTE, PROVINCIA SANTO DOMINGO</t>
  </si>
  <si>
    <t>15005-CONSTRUCCIÓN CIUDAD JUDICIAL MUNICIPIO SANTO DOMINGO OESTE, PROVINCIA SANTO DOMINGO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</si>
</sst>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0_-;\-* #,##0.00_-;_-* &quot;-&quot;??_-;_-@_-"/>
    <numFmt numFmtId="165" formatCode="_(* #,##0.0_);_(* \(#,##0.0\);_(* &quot;-&quot;??_);_(@_)"/>
    <numFmt numFmtId="166" formatCode="#,##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quot;RD$&quot;* #,##0.00_);_(&quot;RD$&quot;* \(#,##0.00\);_(&quot;RD$&quot;* &quot;-&quot;??_);_(@_)"/>
    <numFmt numFmtId="175" formatCode="_(* #,##0.000000000000_);_(* \(#,##0.000000000000\);_(* &quot;-&quot;??_);_(@_)"/>
    <numFmt numFmtId="176" formatCode="_(* #,##0_);_(* \(#,##0\);_(* &quot;-&quot;??_);_(@_)"/>
    <numFmt numFmtId="177" formatCode="#,##0.0_);\(#,##0.0\)"/>
    <numFmt numFmtId="178" formatCode="0.0%"/>
    <numFmt numFmtId="179" formatCode="#,##0.0,,"/>
  </numFmts>
  <fonts count="62">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sz val="14"/>
      <color rgb="FF000000"/>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sz val="10"/>
      <name val="Calibri"/>
      <family val="2"/>
      <scheme val="minor"/>
    </font>
    <font>
      <b/>
      <sz val="11"/>
      <color indexed="8"/>
      <name val="Calibri"/>
      <family val="2"/>
      <scheme val="minor"/>
    </font>
    <font>
      <b/>
      <sz val="10"/>
      <name val="Calibri"/>
      <family val="2"/>
      <scheme val="minor"/>
    </font>
  </fonts>
  <fills count="44">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499984740745262"/>
        <bgColor theme="4" tint="0.79998168889431442"/>
      </patternFill>
    </fill>
  </fills>
  <borders count="2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thin">
        <color theme="0"/>
      </left>
      <right/>
      <top/>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bottom/>
      <diagonal/>
    </border>
  </borders>
  <cellStyleXfs count="793">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43"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7" fontId="24" fillId="0" borderId="2">
      <protection hidden="1"/>
    </xf>
    <xf numFmtId="0" fontId="26" fillId="20" borderId="0" applyNumberFormat="0" applyBorder="0" applyAlignment="0" applyProtection="0"/>
    <xf numFmtId="168"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2" fontId="34" fillId="24" borderId="5" applyNumberFormat="0" applyAlignment="0" applyProtection="0"/>
    <xf numFmtId="167" fontId="11" fillId="0" borderId="0" applyFont="0" applyFill="0" applyBorder="0" applyAlignment="0" applyProtection="0"/>
    <xf numFmtId="17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7"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7"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2"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7"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7"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7"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7"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2" fontId="50" fillId="0" borderId="16" applyNumberFormat="0" applyFill="0" applyAlignment="0" applyProtection="0"/>
    <xf numFmtId="172"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68">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6" fontId="15" fillId="2" borderId="0" xfId="1" applyNumberFormat="1" applyFont="1" applyFill="1" applyBorder="1" applyAlignment="1">
      <alignment horizontal="center" vertical="center" wrapText="1"/>
    </xf>
    <xf numFmtId="166"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6" fontId="6" fillId="4"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xf>
    <xf numFmtId="166"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6" fontId="6" fillId="5" borderId="0" xfId="1" applyNumberFormat="1" applyFont="1" applyFill="1" applyBorder="1" applyAlignment="1">
      <alignment horizontal="right" vertical="center" wrapText="1"/>
    </xf>
    <xf numFmtId="165" fontId="6" fillId="5"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6"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6" fontId="6" fillId="2"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6" fontId="15"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6" fontId="6" fillId="2" borderId="0" xfId="1" applyNumberFormat="1" applyFont="1" applyFill="1" applyBorder="1" applyAlignment="1">
      <alignment horizontal="right" vertical="center"/>
    </xf>
    <xf numFmtId="0" fontId="8" fillId="0" borderId="0" xfId="0" applyFont="1" applyAlignment="1">
      <alignment horizontal="left" vertical="top"/>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5" fontId="0" fillId="0" borderId="0" xfId="1" applyNumberFormat="1" applyFont="1"/>
    <xf numFmtId="175" fontId="0" fillId="0" borderId="0" xfId="1" applyNumberFormat="1" applyFont="1"/>
    <xf numFmtId="0" fontId="9" fillId="0" borderId="0" xfId="0" applyFont="1" applyAlignment="1">
      <alignment horizontal="left" vertical="center" wrapText="1"/>
    </xf>
    <xf numFmtId="165" fontId="0" fillId="0" borderId="0" xfId="0" applyNumberFormat="1"/>
    <xf numFmtId="43"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43" fontId="0" fillId="2" borderId="0" xfId="1" applyFont="1" applyFill="1"/>
    <xf numFmtId="176" fontId="0" fillId="0" borderId="0" xfId="1" applyNumberFormat="1" applyFont="1"/>
    <xf numFmtId="43" fontId="9" fillId="0" borderId="0" xfId="0" applyNumberFormat="1" applyFont="1" applyAlignment="1">
      <alignment vertical="center" wrapText="1"/>
    </xf>
    <xf numFmtId="0" fontId="7" fillId="3" borderId="0" xfId="0" applyFont="1" applyFill="1" applyAlignment="1">
      <alignment horizontal="center" wrapText="1"/>
    </xf>
    <xf numFmtId="43" fontId="4" fillId="2" borderId="0" xfId="1" applyFont="1" applyFill="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65" fontId="5" fillId="2" borderId="0" xfId="1" applyNumberFormat="1" applyFont="1" applyFill="1" applyBorder="1" applyAlignment="1">
      <alignment horizontal="right" vertical="center"/>
    </xf>
    <xf numFmtId="0" fontId="0" fillId="0" borderId="0" xfId="0" applyAlignment="1">
      <alignment horizontal="left" indent="2"/>
    </xf>
    <xf numFmtId="0" fontId="5" fillId="2" borderId="0" xfId="0" applyFont="1" applyFill="1" applyAlignment="1">
      <alignment horizontal="left" indent="4"/>
    </xf>
    <xf numFmtId="0" fontId="54" fillId="0" borderId="0" xfId="0" applyFont="1" applyAlignment="1">
      <alignment horizontal="left" indent="3"/>
    </xf>
    <xf numFmtId="0" fontId="0" fillId="0" borderId="0" xfId="0" applyAlignment="1">
      <alignment horizontal="left" indent="4"/>
    </xf>
    <xf numFmtId="0" fontId="0" fillId="0" borderId="0" xfId="0" applyAlignment="1">
      <alignment horizontal="left" indent="5"/>
    </xf>
    <xf numFmtId="0" fontId="54" fillId="5" borderId="0" xfId="0" applyFont="1" applyFill="1" applyAlignment="1">
      <alignment horizontal="left" vertical="center" indent="1"/>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applyAlignment="1">
      <alignment vertical="center"/>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166" fontId="6" fillId="4" borderId="0" xfId="1" applyNumberFormat="1" applyFont="1" applyFill="1" applyBorder="1" applyAlignment="1">
      <alignment horizontal="right" wrapText="1"/>
    </xf>
    <xf numFmtId="165" fontId="6" fillId="4" borderId="0" xfId="1" applyNumberFormat="1" applyFont="1" applyFill="1" applyBorder="1" applyAlignment="1">
      <alignment horizontal="right" wrapText="1"/>
    </xf>
    <xf numFmtId="0" fontId="5" fillId="0" borderId="0" xfId="0" applyFont="1" applyAlignment="1">
      <alignment horizontal="left"/>
    </xf>
    <xf numFmtId="166" fontId="5" fillId="0" borderId="0" xfId="1" applyNumberFormat="1" applyFont="1" applyFill="1" applyBorder="1" applyAlignment="1">
      <alignment horizontal="right" wrapText="1"/>
    </xf>
    <xf numFmtId="4" fontId="11" fillId="0" borderId="0" xfId="0" applyNumberFormat="1" applyFont="1"/>
    <xf numFmtId="177" fontId="11" fillId="0" borderId="0" xfId="7" applyNumberFormat="1"/>
    <xf numFmtId="164" fontId="0" fillId="0" borderId="0" xfId="0" applyNumberFormat="1"/>
    <xf numFmtId="165" fontId="11" fillId="0" borderId="0" xfId="8" applyNumberFormat="1" applyFont="1"/>
    <xf numFmtId="178" fontId="0" fillId="0" borderId="0" xfId="788" applyNumberFormat="1" applyFont="1"/>
    <xf numFmtId="0" fontId="56" fillId="3" borderId="0" xfId="0" applyFont="1" applyFill="1" applyAlignment="1">
      <alignment wrapText="1"/>
    </xf>
    <xf numFmtId="166" fontId="56" fillId="3" borderId="0" xfId="0" applyNumberFormat="1" applyFont="1" applyFill="1" applyAlignment="1">
      <alignment horizontal="center" wrapText="1"/>
    </xf>
    <xf numFmtId="0" fontId="57" fillId="0" borderId="0" xfId="0" applyFont="1" applyAlignment="1">
      <alignment horizontal="left"/>
    </xf>
    <xf numFmtId="165" fontId="5" fillId="0" borderId="0" xfId="1" applyNumberFormat="1" applyFont="1" applyAlignment="1"/>
    <xf numFmtId="166" fontId="56" fillId="3" borderId="0" xfId="0" applyNumberFormat="1" applyFont="1" applyFill="1" applyAlignment="1">
      <alignment wrapText="1"/>
    </xf>
    <xf numFmtId="165" fontId="56" fillId="3" borderId="0" xfId="0" applyNumberFormat="1" applyFont="1" applyFill="1" applyAlignment="1">
      <alignment horizontal="right" wrapText="1"/>
    </xf>
    <xf numFmtId="0" fontId="56" fillId="2" borderId="0" xfId="0" applyFont="1" applyFill="1" applyAlignment="1">
      <alignment wrapText="1"/>
    </xf>
    <xf numFmtId="166" fontId="56" fillId="2" borderId="0" xfId="0" applyNumberFormat="1" applyFont="1" applyFill="1" applyAlignment="1">
      <alignment horizontal="center" wrapText="1"/>
    </xf>
    <xf numFmtId="0" fontId="5" fillId="0" borderId="0" xfId="0" applyFont="1"/>
    <xf numFmtId="0" fontId="5" fillId="0" borderId="0" xfId="0" applyFont="1" applyAlignment="1">
      <alignment horizontal="right"/>
    </xf>
    <xf numFmtId="165" fontId="5" fillId="0" borderId="0" xfId="0" applyNumberFormat="1" applyFont="1" applyAlignment="1">
      <alignment horizontal="right"/>
    </xf>
    <xf numFmtId="0" fontId="9" fillId="2" borderId="0" xfId="0" applyFont="1" applyFill="1" applyAlignment="1">
      <alignment vertical="center"/>
    </xf>
    <xf numFmtId="166" fontId="8" fillId="2" borderId="0" xfId="1" applyNumberFormat="1" applyFont="1" applyFill="1" applyBorder="1" applyAlignment="1">
      <alignment horizontal="center" vertical="center" wrapText="1"/>
    </xf>
    <xf numFmtId="3" fontId="0" fillId="0" borderId="0" xfId="0" applyNumberFormat="1"/>
    <xf numFmtId="43" fontId="5" fillId="2" borderId="0" xfId="1" applyFont="1" applyFill="1" applyBorder="1" applyAlignment="1">
      <alignment horizontal="right" vertical="center"/>
    </xf>
    <xf numFmtId="166" fontId="9" fillId="0" borderId="0" xfId="0" applyNumberFormat="1" applyFont="1" applyAlignment="1">
      <alignment horizontal="left" vertical="center" wrapText="1"/>
    </xf>
    <xf numFmtId="43" fontId="12" fillId="0" borderId="0" xfId="1" applyFont="1" applyAlignment="1">
      <alignment vertical="top" wrapText="1" readingOrder="1"/>
    </xf>
    <xf numFmtId="43" fontId="6" fillId="2" borderId="0" xfId="1" applyFont="1" applyFill="1" applyBorder="1" applyAlignment="1">
      <alignment horizontal="right" vertical="center" wrapText="1"/>
    </xf>
    <xf numFmtId="165" fontId="5" fillId="0" borderId="0" xfId="1" applyNumberFormat="1" applyFont="1" applyFill="1" applyBorder="1" applyAlignment="1">
      <alignment horizontal="right" vertical="center" wrapText="1"/>
    </xf>
    <xf numFmtId="166" fontId="5" fillId="0" borderId="0" xfId="1" applyNumberFormat="1" applyFont="1" applyFill="1" applyBorder="1" applyAlignment="1">
      <alignment horizontal="right" vertical="center"/>
    </xf>
    <xf numFmtId="165" fontId="6" fillId="0" borderId="0" xfId="1" applyNumberFormat="1" applyFont="1" applyFill="1" applyBorder="1" applyAlignment="1">
      <alignment horizontal="right" vertical="center" wrapText="1"/>
    </xf>
    <xf numFmtId="43" fontId="6" fillId="0" borderId="0" xfId="1" applyFont="1" applyFill="1" applyBorder="1" applyAlignment="1">
      <alignment horizontal="right" vertical="center" wrapText="1"/>
    </xf>
    <xf numFmtId="166" fontId="5" fillId="0"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0" fontId="0" fillId="0" borderId="17" xfId="0" applyBorder="1"/>
    <xf numFmtId="0" fontId="6" fillId="41" borderId="0" xfId="0" applyFont="1" applyFill="1"/>
    <xf numFmtId="166" fontId="6" fillId="41" borderId="0" xfId="1" applyNumberFormat="1" applyFont="1" applyFill="1" applyBorder="1" applyAlignment="1">
      <alignment horizontal="right" vertical="center" wrapText="1"/>
    </xf>
    <xf numFmtId="165" fontId="6" fillId="41" borderId="0" xfId="1" applyNumberFormat="1" applyFont="1" applyFill="1" applyBorder="1" applyAlignment="1">
      <alignment horizontal="right" vertical="center" wrapText="1"/>
    </xf>
    <xf numFmtId="165" fontId="2" fillId="0" borderId="0" xfId="1" applyNumberFormat="1" applyFont="1" applyAlignment="1">
      <alignment vertical="center" wrapText="1" readingOrder="1"/>
    </xf>
    <xf numFmtId="165" fontId="3" fillId="0" borderId="0" xfId="1" applyNumberFormat="1" applyFont="1" applyAlignment="1">
      <alignment vertical="top" wrapText="1" readingOrder="1"/>
    </xf>
    <xf numFmtId="165" fontId="12" fillId="0" borderId="0" xfId="1" applyNumberFormat="1" applyFont="1" applyAlignment="1">
      <alignment vertical="top" wrapText="1" readingOrder="1"/>
    </xf>
    <xf numFmtId="165" fontId="13" fillId="2" borderId="0" xfId="1" applyNumberFormat="1" applyFont="1" applyFill="1" applyAlignment="1">
      <alignment wrapText="1"/>
    </xf>
    <xf numFmtId="165" fontId="14" fillId="2" borderId="0" xfId="1" applyNumberFormat="1" applyFont="1" applyFill="1"/>
    <xf numFmtId="165" fontId="4" fillId="2" borderId="0" xfId="1" applyNumberFormat="1" applyFont="1" applyFill="1"/>
    <xf numFmtId="165" fontId="0" fillId="2" borderId="0" xfId="1" applyNumberFormat="1" applyFont="1" applyFill="1"/>
    <xf numFmtId="0" fontId="54" fillId="2" borderId="0" xfId="0" applyFont="1" applyFill="1"/>
    <xf numFmtId="0" fontId="54" fillId="0" borderId="0" xfId="0" applyFont="1"/>
    <xf numFmtId="165" fontId="6" fillId="2" borderId="0" xfId="1" applyNumberFormat="1" applyFont="1" applyFill="1" applyBorder="1" applyAlignment="1">
      <alignment horizontal="right" vertical="center"/>
    </xf>
    <xf numFmtId="43" fontId="54" fillId="0" borderId="0" xfId="1" applyFont="1"/>
    <xf numFmtId="179" fontId="0" fillId="0" borderId="0" xfId="0" applyNumberFormat="1"/>
    <xf numFmtId="179" fontId="54" fillId="0" borderId="0" xfId="0" applyNumberFormat="1" applyFont="1"/>
    <xf numFmtId="165" fontId="56" fillId="3" borderId="0" xfId="1" applyNumberFormat="1" applyFont="1" applyFill="1" applyBorder="1" applyAlignment="1">
      <alignment horizontal="right" vertical="center" wrapText="1"/>
    </xf>
    <xf numFmtId="166" fontId="59" fillId="0" borderId="0" xfId="1" applyNumberFormat="1" applyFont="1" applyFill="1" applyBorder="1" applyAlignment="1">
      <alignment horizontal="right" wrapText="1"/>
    </xf>
    <xf numFmtId="165" fontId="59" fillId="0" borderId="0" xfId="1" applyNumberFormat="1" applyFont="1" applyFill="1" applyBorder="1" applyAlignment="1">
      <alignment horizontal="right" vertical="center" wrapText="1"/>
    </xf>
    <xf numFmtId="0" fontId="54" fillId="42" borderId="18" xfId="0" applyFont="1" applyFill="1" applyBorder="1" applyAlignment="1">
      <alignment horizontal="left" vertical="center" indent="1"/>
    </xf>
    <xf numFmtId="179" fontId="54" fillId="42" borderId="19" xfId="0" applyNumberFormat="1" applyFont="1" applyFill="1" applyBorder="1"/>
    <xf numFmtId="179" fontId="54" fillId="5" borderId="20" xfId="0" applyNumberFormat="1" applyFont="1" applyFill="1" applyBorder="1"/>
    <xf numFmtId="179" fontId="54" fillId="5" borderId="0" xfId="0" applyNumberFormat="1" applyFont="1" applyFill="1"/>
    <xf numFmtId="179" fontId="54" fillId="42" borderId="21" xfId="0" applyNumberFormat="1" applyFont="1" applyFill="1" applyBorder="1"/>
    <xf numFmtId="179" fontId="54" fillId="42" borderId="22" xfId="0" applyNumberFormat="1" applyFont="1" applyFill="1" applyBorder="1"/>
    <xf numFmtId="179" fontId="58" fillId="43" borderId="20" xfId="0" applyNumberFormat="1" applyFont="1" applyFill="1" applyBorder="1"/>
    <xf numFmtId="0" fontId="17" fillId="3" borderId="20" xfId="0" applyFont="1" applyFill="1" applyBorder="1" applyAlignment="1">
      <alignment horizontal="left" vertical="center" wrapText="1"/>
    </xf>
    <xf numFmtId="179" fontId="58" fillId="43" borderId="23" xfId="0" applyNumberFormat="1" applyFont="1" applyFill="1" applyBorder="1"/>
    <xf numFmtId="0" fontId="0" fillId="0" borderId="20" xfId="0" applyBorder="1"/>
    <xf numFmtId="0" fontId="9" fillId="2" borderId="20" xfId="0" applyFont="1" applyFill="1" applyBorder="1" applyAlignment="1">
      <alignment vertical="center"/>
    </xf>
    <xf numFmtId="0" fontId="0" fillId="0" borderId="24" xfId="0" applyBorder="1"/>
    <xf numFmtId="0" fontId="1" fillId="0" borderId="0" xfId="0" applyFont="1" applyAlignment="1">
      <alignment horizontal="left" indent="3"/>
    </xf>
    <xf numFmtId="0" fontId="60" fillId="0" borderId="0" xfId="0" applyFont="1" applyAlignment="1">
      <alignment horizontal="left" indent="4"/>
    </xf>
    <xf numFmtId="166" fontId="61" fillId="2" borderId="0" xfId="1" applyNumberFormat="1" applyFont="1" applyFill="1" applyBorder="1" applyAlignment="1">
      <alignment horizontal="right" vertical="center"/>
    </xf>
    <xf numFmtId="0" fontId="6" fillId="5" borderId="0" xfId="0" applyFont="1" applyFill="1" applyAlignment="1">
      <alignment horizontal="left" indent="2"/>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xf>
    <xf numFmtId="0" fontId="4" fillId="2" borderId="0" xfId="0" applyFont="1" applyFill="1" applyAlignment="1">
      <alignment horizontal="center"/>
    </xf>
    <xf numFmtId="0" fontId="16" fillId="3" borderId="0" xfId="0" applyFont="1" applyFill="1" applyAlignment="1">
      <alignment horizontal="center" vertical="center" wrapText="1"/>
    </xf>
  </cellXfs>
  <cellStyles count="79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131904</xdr:rowOff>
    </xdr:to>
    <xdr:pic>
      <xdr:nvPicPr>
        <xdr:cNvPr id="2" name="Imagen 1">
          <a:extLst>
            <a:ext uri="{FF2B5EF4-FFF2-40B4-BE49-F238E27FC236}">
              <a16:creationId xmlns:a16="http://schemas.microsoft.com/office/drawing/2014/main" id="{035ADCDB-526F-41F3-AD42-45834D2EC665}"/>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08E59683-9315-4A93-AA27-505ED9EA8B0C}"/>
            </a:ext>
          </a:extLst>
        </xdr:cNvPr>
        <xdr:cNvPicPr>
          <a:picLocks noChangeAspect="1"/>
        </xdr:cNvPicPr>
      </xdr:nvPicPr>
      <xdr:blipFill>
        <a:blip xmlns:r="http://schemas.openxmlformats.org/officeDocument/2006/relationships" r:embed="rId2"/>
        <a:stretch>
          <a:fillRect/>
        </a:stretch>
      </xdr:blipFill>
      <xdr:spPr>
        <a:xfrm>
          <a:off x="6991350" y="494665"/>
          <a:ext cx="155134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78D8BE4C-6699-4A2D-AA07-C25E737AB1E2}"/>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716280</xdr:colOff>
      <xdr:row>2</xdr:row>
      <xdr:rowOff>129540</xdr:rowOff>
    </xdr:from>
    <xdr:to>
      <xdr:col>4</xdr:col>
      <xdr:colOff>1238772</xdr:colOff>
      <xdr:row>6</xdr:row>
      <xdr:rowOff>209550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72391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152399</xdr:colOff>
      <xdr:row>2</xdr:row>
      <xdr:rowOff>66676</xdr:rowOff>
    </xdr:from>
    <xdr:to>
      <xdr:col>4</xdr:col>
      <xdr:colOff>534210</xdr:colOff>
      <xdr:row>6</xdr:row>
      <xdr:rowOff>56664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628650</xdr:colOff>
      <xdr:row>6</xdr:row>
      <xdr:rowOff>97856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3</xdr:row>
      <xdr:rowOff>47626</xdr:rowOff>
    </xdr:from>
    <xdr:to>
      <xdr:col>4</xdr:col>
      <xdr:colOff>315788</xdr:colOff>
      <xdr:row>6</xdr:row>
      <xdr:rowOff>169545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555481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2" name="Imagen 1">
          <a:extLst>
            <a:ext uri="{FF2B5EF4-FFF2-40B4-BE49-F238E27FC236}">
              <a16:creationId xmlns:a16="http://schemas.microsoft.com/office/drawing/2014/main" id="{147289E1-3E2D-48E4-A078-83CBEE2A413D}"/>
            </a:ext>
          </a:extLst>
        </xdr:cNvPr>
        <xdr:cNvPicPr>
          <a:picLocks noChangeAspect="1"/>
        </xdr:cNvPicPr>
      </xdr:nvPicPr>
      <xdr:blipFill>
        <a:blip xmlns:r="http://schemas.openxmlformats.org/officeDocument/2006/relationships" r:embed="rId1"/>
        <a:stretch>
          <a:fillRect/>
        </a:stretch>
      </xdr:blipFill>
      <xdr:spPr>
        <a:xfrm>
          <a:off x="0" y="0"/>
          <a:ext cx="323850" cy="1343025"/>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E1594EC9-47F0-400C-A3BA-E4EF92448A7D}"/>
            </a:ext>
          </a:extLst>
        </xdr:cNvPr>
        <xdr:cNvPicPr>
          <a:picLocks noChangeAspect="1"/>
        </xdr:cNvPicPr>
      </xdr:nvPicPr>
      <xdr:blipFill>
        <a:blip xmlns:r="http://schemas.openxmlformats.org/officeDocument/2006/relationships" r:embed="rId2"/>
        <a:stretch>
          <a:fillRect/>
        </a:stretch>
      </xdr:blipFill>
      <xdr:spPr>
        <a:xfrm>
          <a:off x="866775" y="561976"/>
          <a:ext cx="1727299" cy="762000"/>
        </a:xfrm>
        <a:prstGeom prst="rect">
          <a:avLst/>
        </a:prstGeom>
      </xdr:spPr>
    </xdr:pic>
    <xdr:clientData/>
  </xdr:twoCellAnchor>
  <xdr:twoCellAnchor editAs="oneCell">
    <xdr:from>
      <xdr:col>3</xdr:col>
      <xdr:colOff>0</xdr:colOff>
      <xdr:row>1</xdr:row>
      <xdr:rowOff>161926</xdr:rowOff>
    </xdr:from>
    <xdr:to>
      <xdr:col>4</xdr:col>
      <xdr:colOff>378316</xdr:colOff>
      <xdr:row>5</xdr:row>
      <xdr:rowOff>110490</xdr:rowOff>
    </xdr:to>
    <xdr:pic>
      <xdr:nvPicPr>
        <xdr:cNvPr id="4" name="Imagen 3">
          <a:extLst>
            <a:ext uri="{FF2B5EF4-FFF2-40B4-BE49-F238E27FC236}">
              <a16:creationId xmlns:a16="http://schemas.microsoft.com/office/drawing/2014/main" id="{D99940D5-30FF-44C9-93B6-9147F856373B}"/>
            </a:ext>
          </a:extLst>
        </xdr:cNvPr>
        <xdr:cNvPicPr>
          <a:picLocks noChangeAspect="1"/>
        </xdr:cNvPicPr>
      </xdr:nvPicPr>
      <xdr:blipFill>
        <a:blip xmlns:r="http://schemas.openxmlformats.org/officeDocument/2006/relationships" r:embed="rId3"/>
        <a:stretch>
          <a:fillRect/>
        </a:stretch>
      </xdr:blipFill>
      <xdr:spPr>
        <a:xfrm>
          <a:off x="8429625" y="523876"/>
          <a:ext cx="1656571" cy="8343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2" name="Imagen 1">
          <a:extLst>
            <a:ext uri="{FF2B5EF4-FFF2-40B4-BE49-F238E27FC236}">
              <a16:creationId xmlns:a16="http://schemas.microsoft.com/office/drawing/2014/main" id="{402DBEA1-B7CB-4762-A559-184AF3389E79}"/>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3</xdr:col>
      <xdr:colOff>0</xdr:colOff>
      <xdr:row>2</xdr:row>
      <xdr:rowOff>95251</xdr:rowOff>
    </xdr:from>
    <xdr:to>
      <xdr:col>4</xdr:col>
      <xdr:colOff>358545</xdr:colOff>
      <xdr:row>6</xdr:row>
      <xdr:rowOff>36195</xdr:rowOff>
    </xdr:to>
    <xdr:pic>
      <xdr:nvPicPr>
        <xdr:cNvPr id="3" name="Imagen 3">
          <a:extLst>
            <a:ext uri="{FF2B5EF4-FFF2-40B4-BE49-F238E27FC236}">
              <a16:creationId xmlns:a16="http://schemas.microsoft.com/office/drawing/2014/main" id="{D4A8B08A-C93D-4B55-BD40-3CDAD2E44F45}"/>
            </a:ext>
          </a:extLst>
        </xdr:cNvPr>
        <xdr:cNvPicPr>
          <a:picLocks noChangeAspect="1"/>
        </xdr:cNvPicPr>
      </xdr:nvPicPr>
      <xdr:blipFill>
        <a:blip xmlns:r="http://schemas.openxmlformats.org/officeDocument/2006/relationships" r:embed="rId2"/>
        <a:stretch>
          <a:fillRect/>
        </a:stretch>
      </xdr:blipFill>
      <xdr:spPr>
        <a:xfrm>
          <a:off x="8029575" y="723901"/>
          <a:ext cx="1568220" cy="798194"/>
        </a:xfrm>
        <a:prstGeom prst="rect">
          <a:avLst/>
        </a:prstGeom>
      </xdr:spPr>
    </xdr:pic>
    <xdr:clientData/>
  </xdr:twoCellAnchor>
  <xdr:twoCellAnchor editAs="oneCell">
    <xdr:from>
      <xdr:col>0</xdr:col>
      <xdr:colOff>921926</xdr:colOff>
      <xdr:row>3</xdr:row>
      <xdr:rowOff>0</xdr:rowOff>
    </xdr:from>
    <xdr:to>
      <xdr:col>1</xdr:col>
      <xdr:colOff>1543734</xdr:colOff>
      <xdr:row>6</xdr:row>
      <xdr:rowOff>55245</xdr:rowOff>
    </xdr:to>
    <xdr:pic>
      <xdr:nvPicPr>
        <xdr:cNvPr id="4" name="Imagen 3">
          <a:extLst>
            <a:ext uri="{FF2B5EF4-FFF2-40B4-BE49-F238E27FC236}">
              <a16:creationId xmlns:a16="http://schemas.microsoft.com/office/drawing/2014/main" id="{78473027-AA9C-4124-930F-65BC711089DB}"/>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M35"/>
  <sheetViews>
    <sheetView showGridLines="0" zoomScaleNormal="100" workbookViewId="0">
      <selection activeCell="C32" sqref="C32:E32"/>
    </sheetView>
  </sheetViews>
  <sheetFormatPr baseColWidth="10" defaultColWidth="11.44140625" defaultRowHeight="14.4"/>
  <cols>
    <col min="1" max="1" width="12.44140625" customWidth="1"/>
    <col min="2" max="2" width="21.5546875" customWidth="1"/>
    <col min="3" max="3" width="40.88671875" customWidth="1"/>
    <col min="4" max="4" width="19.44140625" bestFit="1" customWidth="1"/>
    <col min="5" max="5" width="20.109375" customWidth="1"/>
    <col min="6" max="6" width="27" customWidth="1"/>
    <col min="7" max="7" width="19.88671875" customWidth="1"/>
    <col min="8" max="9" width="16.88671875" bestFit="1" customWidth="1"/>
    <col min="10" max="10" width="14.109375" bestFit="1" customWidth="1"/>
  </cols>
  <sheetData>
    <row r="1" spans="1:13" ht="28.5" customHeight="1">
      <c r="A1" s="153" t="s">
        <v>0</v>
      </c>
      <c r="B1" s="153"/>
      <c r="C1" s="153"/>
      <c r="D1" s="153"/>
      <c r="E1" s="153"/>
      <c r="F1" s="153"/>
      <c r="G1" s="3"/>
      <c r="H1" s="3"/>
      <c r="I1" s="3"/>
      <c r="J1" s="3"/>
      <c r="K1" s="72"/>
      <c r="L1" s="72"/>
    </row>
    <row r="2" spans="1:13" ht="21" customHeight="1">
      <c r="A2" s="154" t="s">
        <v>1</v>
      </c>
      <c r="B2" s="154"/>
      <c r="C2" s="154"/>
      <c r="D2" s="154"/>
      <c r="E2" s="154"/>
      <c r="F2" s="154"/>
      <c r="G2" s="2"/>
      <c r="H2" s="2"/>
      <c r="I2" s="2"/>
      <c r="K2" s="72"/>
      <c r="L2" s="72"/>
    </row>
    <row r="3" spans="1:13" s="75" customFormat="1" ht="28.5" customHeight="1">
      <c r="A3" s="155" t="s">
        <v>2</v>
      </c>
      <c r="B3" s="155"/>
      <c r="C3" s="155"/>
      <c r="D3" s="155"/>
      <c r="E3" s="155"/>
      <c r="F3" s="155"/>
      <c r="G3" s="73"/>
      <c r="H3" s="73"/>
      <c r="I3" s="73"/>
      <c r="J3" s="74"/>
      <c r="K3" s="74"/>
      <c r="L3" s="74"/>
      <c r="M3" s="74"/>
    </row>
    <row r="4" spans="1:13" ht="18.75" customHeight="1">
      <c r="A4" s="156" t="s">
        <v>3</v>
      </c>
      <c r="B4" s="156"/>
      <c r="C4" s="156"/>
      <c r="D4" s="156"/>
      <c r="E4" s="156"/>
      <c r="F4" s="156"/>
      <c r="G4" s="76"/>
      <c r="H4" s="4"/>
      <c r="I4" s="4"/>
      <c r="J4" s="77"/>
      <c r="K4" s="77"/>
      <c r="L4" s="77"/>
      <c r="M4" s="77"/>
    </row>
    <row r="5" spans="1:13" ht="18.75" customHeight="1">
      <c r="A5" s="156" t="s">
        <v>4</v>
      </c>
      <c r="B5" s="156"/>
      <c r="C5" s="156"/>
      <c r="D5" s="156"/>
      <c r="E5" s="156"/>
      <c r="F5" s="156"/>
      <c r="G5" s="61"/>
      <c r="H5" s="4"/>
      <c r="I5" s="4"/>
      <c r="J5" s="77"/>
      <c r="K5" s="77"/>
      <c r="L5" s="77"/>
      <c r="M5" s="77"/>
    </row>
    <row r="6" spans="1:13" ht="18">
      <c r="A6" s="157" t="s">
        <v>1352</v>
      </c>
      <c r="B6" s="157"/>
      <c r="C6" s="157"/>
      <c r="D6" s="157"/>
      <c r="E6" s="157"/>
      <c r="F6" s="157"/>
      <c r="G6" s="78"/>
      <c r="H6" s="79"/>
      <c r="I6" s="5"/>
      <c r="J6" s="80"/>
      <c r="K6" s="80"/>
      <c r="L6" s="80"/>
      <c r="M6" s="80"/>
    </row>
    <row r="7" spans="1:13" ht="15.6">
      <c r="A7" s="158" t="s">
        <v>5</v>
      </c>
      <c r="B7" s="158"/>
      <c r="C7" s="158"/>
      <c r="D7" s="158"/>
      <c r="E7" s="158"/>
      <c r="F7" s="158"/>
      <c r="G7" s="81"/>
      <c r="H7" s="59"/>
      <c r="I7" s="6"/>
      <c r="K7" s="72"/>
      <c r="L7" s="72"/>
    </row>
    <row r="8" spans="1:13" ht="15.6">
      <c r="A8" s="71"/>
      <c r="B8" s="71"/>
      <c r="C8" s="71"/>
      <c r="D8" s="71"/>
      <c r="E8" s="71"/>
      <c r="F8" s="71"/>
      <c r="G8" s="71"/>
      <c r="H8" s="6"/>
      <c r="I8" s="6"/>
      <c r="K8" s="72"/>
      <c r="L8" s="72"/>
    </row>
    <row r="9" spans="1:13" ht="15" customHeight="1">
      <c r="C9" s="159" t="s">
        <v>6</v>
      </c>
      <c r="D9" s="58" t="s">
        <v>7</v>
      </c>
      <c r="E9" s="160" t="s">
        <v>8</v>
      </c>
      <c r="G9" s="12"/>
      <c r="I9" s="12"/>
    </row>
    <row r="10" spans="1:13">
      <c r="C10" s="159"/>
      <c r="D10" s="58" t="s">
        <v>9</v>
      </c>
      <c r="E10" s="160"/>
    </row>
    <row r="12" spans="1:13">
      <c r="C12" s="82" t="s">
        <v>10</v>
      </c>
      <c r="D12" s="83">
        <f>SUM(D13:D16)</f>
        <v>1040005.4772670001</v>
      </c>
      <c r="E12" s="84">
        <f>SUM(E13:E16)</f>
        <v>112473.49172838296</v>
      </c>
      <c r="J12" s="12"/>
    </row>
    <row r="13" spans="1:13">
      <c r="C13" s="85" t="s">
        <v>11</v>
      </c>
      <c r="D13" s="86">
        <v>1028207.681281</v>
      </c>
      <c r="E13" s="86">
        <v>112469.04106857296</v>
      </c>
      <c r="G13" s="87"/>
      <c r="H13" s="12"/>
      <c r="I13" s="88"/>
    </row>
    <row r="14" spans="1:13">
      <c r="C14" s="18" t="s">
        <v>12</v>
      </c>
      <c r="D14" s="86">
        <v>550.26506600000005</v>
      </c>
      <c r="E14" s="86">
        <v>0</v>
      </c>
      <c r="G14" s="87"/>
      <c r="I14" s="88"/>
    </row>
    <row r="15" spans="1:13">
      <c r="C15" s="85" t="s">
        <v>13</v>
      </c>
      <c r="D15" s="86">
        <v>10250.997875999999</v>
      </c>
      <c r="E15" s="86">
        <v>0</v>
      </c>
      <c r="F15" s="89"/>
      <c r="G15" s="87"/>
      <c r="I15" s="90"/>
    </row>
    <row r="16" spans="1:13">
      <c r="C16" s="18" t="s">
        <v>14</v>
      </c>
      <c r="D16" s="86">
        <v>996.53304400000002</v>
      </c>
      <c r="E16" s="86">
        <v>4.4506598100000003</v>
      </c>
      <c r="G16" s="87"/>
      <c r="H16" s="12"/>
      <c r="I16" s="90"/>
    </row>
    <row r="17" spans="3:9">
      <c r="C17" s="82" t="s">
        <v>15</v>
      </c>
      <c r="D17" s="83">
        <f>D18+D20</f>
        <v>1247578.095825</v>
      </c>
      <c r="E17" s="83">
        <f>E18+E20</f>
        <v>118637.30463107994</v>
      </c>
      <c r="G17" s="12"/>
      <c r="H17" s="12"/>
    </row>
    <row r="18" spans="3:9">
      <c r="C18" s="85" t="s">
        <v>16</v>
      </c>
      <c r="D18" s="86">
        <v>1092403.0713229999</v>
      </c>
      <c r="E18" s="134">
        <v>106529.38274180994</v>
      </c>
      <c r="I18" s="11"/>
    </row>
    <row r="19" spans="3:9">
      <c r="C19" s="18" t="s">
        <v>17</v>
      </c>
      <c r="D19" s="86">
        <v>225621.04693300001</v>
      </c>
      <c r="E19" s="134">
        <v>37078.826414270006</v>
      </c>
      <c r="I19" s="11"/>
    </row>
    <row r="20" spans="3:9">
      <c r="C20" s="85" t="s">
        <v>18</v>
      </c>
      <c r="D20" s="86">
        <v>155175.02450200001</v>
      </c>
      <c r="E20" s="135">
        <v>12107.921889269999</v>
      </c>
      <c r="G20" s="91"/>
    </row>
    <row r="21" spans="3:9">
      <c r="C21" s="92" t="s">
        <v>19</v>
      </c>
      <c r="D21" s="92"/>
      <c r="E21" s="93"/>
    </row>
    <row r="22" spans="3:9">
      <c r="C22" s="94" t="s">
        <v>20</v>
      </c>
      <c r="D22" s="95">
        <f>D13-D18</f>
        <v>-64195.390041999868</v>
      </c>
      <c r="E22" s="95">
        <f>E13-E18</f>
        <v>5939.6583267630194</v>
      </c>
      <c r="I22" s="12"/>
    </row>
    <row r="23" spans="3:9">
      <c r="C23" s="94" t="s">
        <v>21</v>
      </c>
      <c r="D23" s="95">
        <f>D15-D20</f>
        <v>-144924.02662600001</v>
      </c>
      <c r="E23" s="95">
        <f t="shared" ref="E23" si="0">E15-E20</f>
        <v>-12107.921889269999</v>
      </c>
      <c r="G23" s="12"/>
      <c r="I23" s="12"/>
    </row>
    <row r="24" spans="3:9">
      <c r="C24" s="94" t="s">
        <v>22</v>
      </c>
      <c r="D24" s="95">
        <f>(D12-(D17-D19))</f>
        <v>18048.428375000134</v>
      </c>
      <c r="E24" s="95">
        <f>(E12-(E17-E19))</f>
        <v>30915.013511573023</v>
      </c>
      <c r="H24" s="12"/>
    </row>
    <row r="25" spans="3:9">
      <c r="C25" s="94" t="s">
        <v>23</v>
      </c>
      <c r="D25" s="95">
        <f>D12-D17</f>
        <v>-207572.61855799984</v>
      </c>
      <c r="E25" s="95">
        <f>E12-E17</f>
        <v>-6163.8129026969837</v>
      </c>
    </row>
    <row r="26" spans="3:9">
      <c r="C26" s="92" t="s">
        <v>24</v>
      </c>
      <c r="D26" s="96">
        <f>D28-D30</f>
        <v>207572.61855799999</v>
      </c>
      <c r="E26" s="97">
        <f>E28-E30</f>
        <v>101649.25053476001</v>
      </c>
      <c r="F26" s="12"/>
      <c r="G26" s="12"/>
      <c r="H26" s="12"/>
      <c r="I26" s="12"/>
    </row>
    <row r="27" spans="3:9">
      <c r="C27" s="98"/>
      <c r="D27" s="98"/>
      <c r="E27" s="99"/>
      <c r="H27" s="12"/>
    </row>
    <row r="28" spans="3:9" ht="17.25" customHeight="1">
      <c r="C28" s="82" t="s">
        <v>25</v>
      </c>
      <c r="D28" s="83">
        <v>363257.860888</v>
      </c>
      <c r="E28" s="83">
        <v>111567.45696241001</v>
      </c>
      <c r="H28" s="12"/>
      <c r="I28" s="12"/>
    </row>
    <row r="29" spans="3:9">
      <c r="C29" s="100"/>
      <c r="D29" s="101"/>
      <c r="E29" s="102"/>
      <c r="F29" s="12"/>
      <c r="H29" s="12"/>
    </row>
    <row r="30" spans="3:9">
      <c r="C30" s="82" t="s">
        <v>26</v>
      </c>
      <c r="D30" s="83">
        <v>155685.24233000001</v>
      </c>
      <c r="E30" s="83">
        <v>9918.2064276500005</v>
      </c>
      <c r="H30" s="12"/>
    </row>
    <row r="31" spans="3:9">
      <c r="C31" s="103" t="s">
        <v>27</v>
      </c>
      <c r="D31" s="104"/>
      <c r="E31" s="104"/>
      <c r="F31" s="7"/>
      <c r="G31" s="105"/>
    </row>
    <row r="32" spans="3:9" ht="34.950000000000003" customHeight="1">
      <c r="C32" s="161" t="s">
        <v>1350</v>
      </c>
      <c r="D32" s="161"/>
      <c r="E32" s="161"/>
      <c r="F32" s="7"/>
    </row>
    <row r="33" spans="3:6">
      <c r="C33" s="161" t="s">
        <v>28</v>
      </c>
      <c r="D33" s="161"/>
      <c r="E33" s="161"/>
      <c r="F33" s="7"/>
    </row>
    <row r="34" spans="3:6">
      <c r="C34" s="152" t="s">
        <v>29</v>
      </c>
      <c r="D34" s="152"/>
      <c r="E34" s="152"/>
      <c r="F34" s="7"/>
    </row>
    <row r="35" spans="3:6">
      <c r="C35" s="15"/>
    </row>
  </sheetData>
  <mergeCells count="12">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topLeftCell="A5" zoomScaleNormal="100" workbookViewId="0">
      <selection activeCell="E28" sqref="E28"/>
    </sheetView>
  </sheetViews>
  <sheetFormatPr baseColWidth="10" defaultColWidth="11.44140625" defaultRowHeight="14.4"/>
  <cols>
    <col min="1" max="1" width="17.44140625" customWidth="1"/>
    <col min="2" max="2" width="66" customWidth="1"/>
    <col min="3" max="3" width="17.44140625" customWidth="1"/>
    <col min="4" max="4" width="20" customWidth="1"/>
    <col min="5" max="5" width="37.5546875" customWidth="1"/>
    <col min="6" max="6" width="18.88671875" customWidth="1"/>
    <col min="7" max="7" width="25.44140625" bestFit="1" customWidth="1"/>
    <col min="8" max="8" width="14.109375" bestFit="1" customWidth="1"/>
    <col min="9" max="9" width="21.88671875" bestFit="1" customWidth="1"/>
    <col min="10" max="11" width="20.44140625" bestFit="1" customWidth="1"/>
  </cols>
  <sheetData>
    <row r="1" spans="1:8" ht="28.5" customHeight="1">
      <c r="A1" s="153" t="s">
        <v>0</v>
      </c>
      <c r="B1" s="153"/>
      <c r="C1" s="153"/>
      <c r="D1" s="153"/>
      <c r="E1" s="153"/>
      <c r="F1" s="3"/>
      <c r="G1" s="3"/>
    </row>
    <row r="2" spans="1:8" ht="21" customHeight="1">
      <c r="A2" s="154" t="s">
        <v>1</v>
      </c>
      <c r="B2" s="154"/>
      <c r="C2" s="154"/>
      <c r="D2" s="154"/>
      <c r="E2" s="154"/>
      <c r="F2" s="2"/>
      <c r="G2" s="2"/>
    </row>
    <row r="3" spans="1:8" ht="15" customHeight="1">
      <c r="A3" s="162" t="s">
        <v>2</v>
      </c>
      <c r="B3" s="162"/>
      <c r="C3" s="162"/>
      <c r="D3" s="162"/>
      <c r="E3" s="162"/>
      <c r="F3" s="1"/>
      <c r="G3" s="108"/>
    </row>
    <row r="5" spans="1:8" ht="18">
      <c r="A5" s="163" t="s">
        <v>30</v>
      </c>
      <c r="B5" s="163"/>
      <c r="C5" s="163"/>
      <c r="D5" s="163"/>
      <c r="E5" s="163"/>
      <c r="F5" s="4"/>
      <c r="G5" s="62"/>
    </row>
    <row r="6" spans="1:8" ht="18.75" customHeight="1">
      <c r="A6" s="164" t="s">
        <v>31</v>
      </c>
      <c r="B6" s="164"/>
      <c r="C6" s="164"/>
      <c r="D6" s="164"/>
      <c r="E6" s="164"/>
      <c r="F6" s="4"/>
      <c r="G6" s="4"/>
    </row>
    <row r="7" spans="1:8" ht="18">
      <c r="A7" s="157" t="s">
        <v>1351</v>
      </c>
      <c r="B7" s="157"/>
      <c r="C7" s="157"/>
      <c r="D7" s="157"/>
      <c r="E7" s="157"/>
      <c r="F7" s="12"/>
      <c r="G7" s="63"/>
    </row>
    <row r="8" spans="1:8" ht="15.6">
      <c r="A8" s="166" t="s">
        <v>5</v>
      </c>
      <c r="B8" s="166"/>
      <c r="C8" s="166"/>
      <c r="D8" s="166"/>
      <c r="E8" s="166"/>
      <c r="F8" s="59"/>
      <c r="G8" s="6"/>
    </row>
    <row r="9" spans="1:8">
      <c r="F9" s="12"/>
    </row>
    <row r="10" spans="1:8">
      <c r="F10" s="12"/>
      <c r="G10" s="12"/>
    </row>
    <row r="11" spans="1:8" ht="15" customHeight="1">
      <c r="B11" s="165" t="s">
        <v>6</v>
      </c>
      <c r="C11" s="53" t="s">
        <v>7</v>
      </c>
      <c r="D11" s="160" t="s">
        <v>8</v>
      </c>
    </row>
    <row r="12" spans="1:8" ht="15" customHeight="1">
      <c r="B12" s="165"/>
      <c r="C12" s="58" t="s">
        <v>9</v>
      </c>
      <c r="D12" s="160"/>
      <c r="E12" s="12"/>
      <c r="F12" s="12"/>
      <c r="G12" s="12"/>
      <c r="H12" s="12"/>
    </row>
    <row r="13" spans="1:8">
      <c r="B13" s="23" t="s">
        <v>15</v>
      </c>
      <c r="C13" s="21">
        <f>+C14+C21</f>
        <v>1247578.095825</v>
      </c>
      <c r="D13" s="21">
        <f>D14+D21</f>
        <v>118637.30463107994</v>
      </c>
      <c r="F13" s="12"/>
      <c r="G13" s="12"/>
      <c r="H13" s="12"/>
    </row>
    <row r="14" spans="1:8">
      <c r="B14" s="24" t="s">
        <v>16</v>
      </c>
      <c r="C14" s="150">
        <f>SUM(C15:C20)</f>
        <v>1092403.0713229999</v>
      </c>
      <c r="D14" s="43">
        <f>SUM(D15:D20)</f>
        <v>106529.38274180994</v>
      </c>
      <c r="E14" s="22"/>
      <c r="F14" s="12"/>
      <c r="G14" s="12"/>
      <c r="H14" s="12"/>
    </row>
    <row r="15" spans="1:8" ht="12.75" customHeight="1">
      <c r="B15" s="25" t="s">
        <v>32</v>
      </c>
      <c r="C15" s="22">
        <v>444373.26977200003</v>
      </c>
      <c r="D15" s="111">
        <v>31666.50840945993</v>
      </c>
      <c r="E15" s="22"/>
      <c r="F15" s="12"/>
      <c r="G15" s="12"/>
      <c r="H15" s="12"/>
    </row>
    <row r="16" spans="1:8">
      <c r="B16" s="25" t="s">
        <v>33</v>
      </c>
      <c r="C16" s="22">
        <v>66472.191181000002</v>
      </c>
      <c r="D16" s="111">
        <v>4851.2199481000007</v>
      </c>
      <c r="E16" s="22"/>
      <c r="F16" s="12"/>
      <c r="G16" s="12"/>
    </row>
    <row r="17" spans="2:9">
      <c r="B17" s="25" t="s">
        <v>17</v>
      </c>
      <c r="C17" s="22">
        <v>225621.04693300001</v>
      </c>
      <c r="D17" s="110">
        <v>37078.826414270006</v>
      </c>
      <c r="E17" s="106"/>
      <c r="F17" s="12"/>
      <c r="G17" s="106"/>
    </row>
    <row r="18" spans="2:9">
      <c r="B18" s="25" t="s">
        <v>34</v>
      </c>
      <c r="C18" s="30">
        <v>20010.099999999999</v>
      </c>
      <c r="D18" s="110">
        <v>930.13759633000006</v>
      </c>
      <c r="E18" s="22"/>
      <c r="F18" s="12"/>
      <c r="G18" s="64"/>
    </row>
    <row r="19" spans="2:9">
      <c r="B19" s="25" t="s">
        <v>35</v>
      </c>
      <c r="C19" s="22">
        <v>334946.25301300001</v>
      </c>
      <c r="D19" s="111">
        <v>31855.040621650016</v>
      </c>
      <c r="E19" s="22"/>
      <c r="F19" s="12"/>
      <c r="G19" s="48"/>
    </row>
    <row r="20" spans="2:9">
      <c r="B20" s="25" t="s">
        <v>36</v>
      </c>
      <c r="C20" s="22">
        <v>980.21042399999999</v>
      </c>
      <c r="D20" s="110">
        <v>147.64975200000001</v>
      </c>
      <c r="E20" s="22"/>
      <c r="F20" s="12"/>
      <c r="G20" s="48"/>
      <c r="I20" s="12"/>
    </row>
    <row r="21" spans="2:9">
      <c r="B21" s="24" t="s">
        <v>18</v>
      </c>
      <c r="C21" s="150">
        <f>SUM(C22:C27)</f>
        <v>155175.02450200001</v>
      </c>
      <c r="D21" s="112">
        <f>SUM(D22:D27)</f>
        <v>12107.921889269999</v>
      </c>
      <c r="E21" s="22"/>
      <c r="F21" s="12"/>
      <c r="G21" s="12"/>
      <c r="H21" s="12"/>
    </row>
    <row r="22" spans="2:9">
      <c r="B22" s="25" t="s">
        <v>37</v>
      </c>
      <c r="C22" s="22">
        <v>37994.371815999999</v>
      </c>
      <c r="D22" s="111">
        <v>2335.6665601099999</v>
      </c>
      <c r="E22" s="22"/>
      <c r="F22" s="12"/>
      <c r="G22" s="12"/>
      <c r="H22" s="48"/>
    </row>
    <row r="23" spans="2:9">
      <c r="B23" s="25" t="s">
        <v>38</v>
      </c>
      <c r="C23" s="22">
        <v>55667.598377000002</v>
      </c>
      <c r="D23" s="111">
        <v>1598.6232419600005</v>
      </c>
      <c r="E23" s="22"/>
      <c r="F23" s="12"/>
      <c r="G23" s="12"/>
    </row>
    <row r="24" spans="2:9">
      <c r="B24" s="25" t="s">
        <v>39</v>
      </c>
      <c r="C24" s="22">
        <v>9.7678999999999991</v>
      </c>
      <c r="D24" s="110">
        <v>0.180955</v>
      </c>
      <c r="E24" s="22"/>
      <c r="F24" s="12"/>
      <c r="G24" s="48"/>
    </row>
    <row r="25" spans="2:9">
      <c r="B25" s="25" t="s">
        <v>40</v>
      </c>
      <c r="C25" s="22">
        <v>3463.6659530000002</v>
      </c>
      <c r="D25" s="110">
        <v>5.2999999999999999E-2</v>
      </c>
      <c r="E25" s="22"/>
      <c r="F25" s="12"/>
      <c r="G25" s="49"/>
    </row>
    <row r="26" spans="2:9">
      <c r="B26" s="25" t="s">
        <v>41</v>
      </c>
      <c r="C26" s="22">
        <v>56593.336180999999</v>
      </c>
      <c r="D26" s="110">
        <v>8173.3981321999991</v>
      </c>
      <c r="E26" s="22"/>
      <c r="F26" s="12"/>
      <c r="G26" s="49"/>
    </row>
    <row r="27" spans="2:9">
      <c r="B27" s="25" t="s">
        <v>42</v>
      </c>
      <c r="C27" s="22">
        <v>1446.284275</v>
      </c>
      <c r="D27" s="110">
        <v>0</v>
      </c>
      <c r="E27" s="22"/>
      <c r="F27" s="12"/>
      <c r="G27" s="56"/>
    </row>
    <row r="28" spans="2:9">
      <c r="B28" s="23" t="s">
        <v>43</v>
      </c>
      <c r="C28" s="21">
        <f>C29</f>
        <v>155685.24233000001</v>
      </c>
      <c r="D28" s="29">
        <f t="shared" ref="D28" si="0">D29</f>
        <v>9918.2064276500005</v>
      </c>
      <c r="E28" s="22"/>
      <c r="F28" s="12"/>
    </row>
    <row r="29" spans="2:9">
      <c r="B29" s="24" t="s">
        <v>26</v>
      </c>
      <c r="C29" s="43">
        <f>SUM(C30:C33)</f>
        <v>155685.24233000001</v>
      </c>
      <c r="D29" s="38">
        <f>SUM(D30:D33)</f>
        <v>9918.2064276500005</v>
      </c>
      <c r="E29" s="22"/>
      <c r="F29" s="12"/>
    </row>
    <row r="30" spans="2:9">
      <c r="B30" s="25" t="s">
        <v>44</v>
      </c>
      <c r="C30" s="22">
        <v>7242.0262359999997</v>
      </c>
      <c r="D30" s="110">
        <v>500</v>
      </c>
      <c r="E30" s="22"/>
      <c r="F30" s="12"/>
      <c r="G30" s="56"/>
    </row>
    <row r="31" spans="2:9">
      <c r="B31" s="19" t="s">
        <v>45</v>
      </c>
      <c r="C31" s="22">
        <v>148443.216094</v>
      </c>
      <c r="D31" s="110">
        <v>9418.2064276500005</v>
      </c>
      <c r="E31" s="22"/>
      <c r="F31" s="12"/>
    </row>
    <row r="32" spans="2:9">
      <c r="B32" s="19" t="s">
        <v>46</v>
      </c>
      <c r="C32" s="30">
        <v>0</v>
      </c>
      <c r="D32" s="30">
        <v>0</v>
      </c>
      <c r="E32" s="22"/>
      <c r="F32" s="12"/>
    </row>
    <row r="33" spans="2:19">
      <c r="B33" s="19" t="s">
        <v>47</v>
      </c>
      <c r="C33" s="30">
        <v>0</v>
      </c>
      <c r="D33" s="30">
        <v>0</v>
      </c>
      <c r="E33" s="22"/>
      <c r="F33" s="12"/>
    </row>
    <row r="34" spans="2:19" ht="15" customHeight="1">
      <c r="B34" s="35" t="s">
        <v>48</v>
      </c>
      <c r="C34" s="31">
        <f>C13+C28</f>
        <v>1403263.338155</v>
      </c>
      <c r="D34" s="31">
        <f>D13+D28</f>
        <v>128555.51105872994</v>
      </c>
      <c r="E34" s="57"/>
      <c r="F34" s="12"/>
      <c r="H34" s="8"/>
      <c r="I34" s="8"/>
      <c r="J34" s="8"/>
      <c r="K34" s="8"/>
      <c r="L34" s="8"/>
      <c r="M34" s="8"/>
      <c r="N34" s="8"/>
    </row>
    <row r="35" spans="2:19" ht="15" customHeight="1">
      <c r="B35" s="15" t="s">
        <v>27</v>
      </c>
      <c r="C35" s="15"/>
      <c r="D35" s="107"/>
      <c r="E35" s="8"/>
      <c r="H35" s="8"/>
      <c r="I35" s="8"/>
      <c r="J35" s="8"/>
      <c r="K35" s="8"/>
      <c r="L35" s="8"/>
      <c r="M35" s="8"/>
      <c r="N35" s="8"/>
      <c r="O35" s="8"/>
      <c r="P35" s="8"/>
      <c r="Q35" s="8"/>
      <c r="R35" s="8"/>
    </row>
    <row r="36" spans="2:19" ht="28.5" customHeight="1">
      <c r="B36" s="161" t="s">
        <v>1350</v>
      </c>
      <c r="C36" s="161"/>
      <c r="D36" s="161"/>
      <c r="E36" s="8"/>
      <c r="H36" s="8"/>
      <c r="I36" s="8"/>
      <c r="J36" s="8"/>
      <c r="K36" s="8"/>
      <c r="L36" s="8"/>
      <c r="M36" s="8"/>
      <c r="N36" s="8"/>
      <c r="O36" s="8"/>
      <c r="P36" s="8"/>
      <c r="Q36" s="8"/>
      <c r="R36" s="8"/>
      <c r="S36" s="8"/>
    </row>
    <row r="37" spans="2:19">
      <c r="B37" s="161" t="s">
        <v>49</v>
      </c>
      <c r="C37" s="161"/>
      <c r="D37" s="161"/>
      <c r="E37" s="8"/>
      <c r="G37" s="8"/>
      <c r="H37" s="8"/>
      <c r="I37" s="8"/>
      <c r="J37" s="8"/>
      <c r="K37" s="8"/>
      <c r="L37" s="8"/>
      <c r="M37" s="8"/>
      <c r="N37" s="8"/>
      <c r="O37" s="8"/>
      <c r="P37" s="8"/>
      <c r="Q37" s="8"/>
      <c r="R37" s="8"/>
      <c r="S37" s="8"/>
    </row>
    <row r="38" spans="2:19">
      <c r="B38" s="15"/>
      <c r="C38" s="15"/>
      <c r="D38" s="50"/>
      <c r="E38" s="8"/>
      <c r="F38" s="8"/>
      <c r="G38" s="8"/>
      <c r="H38" s="8"/>
      <c r="I38" s="8"/>
      <c r="J38" s="8"/>
      <c r="K38" s="8"/>
      <c r="L38" s="8"/>
      <c r="M38" s="8"/>
      <c r="N38" s="8"/>
      <c r="O38" s="8"/>
      <c r="P38" s="8"/>
      <c r="Q38" s="8"/>
      <c r="R38" s="8"/>
      <c r="S38" s="8"/>
    </row>
    <row r="39" spans="2:19">
      <c r="C39" s="15"/>
      <c r="D39" s="50"/>
      <c r="E39"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H75"/>
  <sheetViews>
    <sheetView showGridLines="0" zoomScale="112" zoomScaleNormal="112" workbookViewId="0">
      <selection activeCell="F1" sqref="F1"/>
    </sheetView>
  </sheetViews>
  <sheetFormatPr baseColWidth="10" defaultColWidth="11.44140625" defaultRowHeight="14.4"/>
  <cols>
    <col min="1" max="1" width="29.44140625" customWidth="1"/>
    <col min="2" max="2" width="59.109375" customWidth="1"/>
    <col min="3" max="3" width="19" customWidth="1"/>
    <col min="4" max="4" width="20.88671875" customWidth="1"/>
    <col min="5" max="5" width="14.109375" bestFit="1" customWidth="1"/>
    <col min="7" max="7" width="14.109375" bestFit="1" customWidth="1"/>
  </cols>
  <sheetData>
    <row r="1" spans="1:8" ht="28.5" customHeight="1">
      <c r="A1" s="153" t="s">
        <v>0</v>
      </c>
      <c r="B1" s="153"/>
      <c r="C1" s="153"/>
      <c r="D1" s="153"/>
      <c r="E1" s="153"/>
    </row>
    <row r="2" spans="1:8" ht="21" customHeight="1">
      <c r="A2" s="154" t="s">
        <v>1</v>
      </c>
      <c r="B2" s="154"/>
      <c r="C2" s="154"/>
      <c r="D2" s="154"/>
      <c r="E2" s="154"/>
    </row>
    <row r="3" spans="1:8" ht="15" customHeight="1">
      <c r="A3" s="162" t="s">
        <v>2</v>
      </c>
      <c r="B3" s="162"/>
      <c r="C3" s="162"/>
      <c r="D3" s="162"/>
      <c r="E3" s="162"/>
    </row>
    <row r="5" spans="1:8" ht="18.75" customHeight="1">
      <c r="A5" s="164" t="s">
        <v>30</v>
      </c>
      <c r="B5" s="164"/>
      <c r="C5" s="164"/>
      <c r="D5" s="164"/>
      <c r="E5" s="164"/>
    </row>
    <row r="6" spans="1:8" ht="18.75" customHeight="1">
      <c r="A6" s="164" t="s">
        <v>50</v>
      </c>
      <c r="B6" s="164"/>
      <c r="C6" s="164"/>
      <c r="D6" s="164"/>
      <c r="E6" s="164"/>
    </row>
    <row r="7" spans="1:8" ht="18">
      <c r="A7" s="157" t="s">
        <v>1351</v>
      </c>
      <c r="B7" s="157"/>
      <c r="C7" s="157"/>
      <c r="D7" s="157"/>
      <c r="E7" s="157"/>
    </row>
    <row r="8" spans="1:8" ht="15.6">
      <c r="A8" s="166" t="s">
        <v>5</v>
      </c>
      <c r="B8" s="166"/>
      <c r="C8" s="166"/>
      <c r="D8" s="166"/>
      <c r="E8" s="166"/>
    </row>
    <row r="10" spans="1:8">
      <c r="G10" s="48"/>
    </row>
    <row r="11" spans="1:8" ht="15" customHeight="1">
      <c r="B11" s="165" t="s">
        <v>6</v>
      </c>
      <c r="C11" s="54" t="s">
        <v>7</v>
      </c>
      <c r="D11" s="167" t="s">
        <v>8</v>
      </c>
    </row>
    <row r="12" spans="1:8">
      <c r="B12" s="165"/>
      <c r="C12" s="60" t="s">
        <v>9</v>
      </c>
      <c r="D12" s="167"/>
    </row>
    <row r="13" spans="1:8">
      <c r="B13" s="26" t="s">
        <v>15</v>
      </c>
      <c r="C13" s="27">
        <f>C14+C17+C43+C45+C47+C49+C51+C53+C55</f>
        <v>1247578.095825</v>
      </c>
      <c r="D13" s="27">
        <f t="shared" ref="D13" si="0">D14+D17+D43+D45+D47+D49+D51+D53+D55</f>
        <v>118637.30463108004</v>
      </c>
      <c r="G13" s="12"/>
      <c r="H13" s="52"/>
    </row>
    <row r="14" spans="1:8">
      <c r="B14" s="32" t="s">
        <v>51</v>
      </c>
      <c r="C14" s="29">
        <f>SUM(C15:C16)</f>
        <v>7818.7198360000002</v>
      </c>
      <c r="D14" s="29">
        <f>SUM(D15:D16)</f>
        <v>1303.1199259800012</v>
      </c>
      <c r="G14" s="12"/>
    </row>
    <row r="15" spans="1:8">
      <c r="B15" s="33" t="s">
        <v>52</v>
      </c>
      <c r="C15" s="30">
        <v>2635.7791240000001</v>
      </c>
      <c r="D15" s="110">
        <v>439.29649800000107</v>
      </c>
      <c r="E15" s="30"/>
      <c r="G15" s="12"/>
    </row>
    <row r="16" spans="1:8">
      <c r="B16" s="33" t="s">
        <v>53</v>
      </c>
      <c r="C16" s="30">
        <v>5182.9407119999996</v>
      </c>
      <c r="D16" s="110">
        <v>863.82342798000013</v>
      </c>
      <c r="E16" s="30"/>
      <c r="G16" s="12"/>
    </row>
    <row r="17" spans="2:7">
      <c r="B17" s="32" t="s">
        <v>54</v>
      </c>
      <c r="C17" s="29">
        <f>SUM(C18:C42)</f>
        <v>1218108.897871</v>
      </c>
      <c r="D17" s="29">
        <f>SUM(D18:D42)</f>
        <v>113810.85820498003</v>
      </c>
      <c r="E17" s="30"/>
      <c r="G17" s="12"/>
    </row>
    <row r="18" spans="2:7">
      <c r="B18" s="33" t="s">
        <v>55</v>
      </c>
      <c r="C18" s="30">
        <v>119333.454295</v>
      </c>
      <c r="D18" s="110">
        <v>9527.0187692900072</v>
      </c>
      <c r="E18" s="30"/>
    </row>
    <row r="19" spans="2:7">
      <c r="B19" s="33" t="s">
        <v>56</v>
      </c>
      <c r="C19" s="30">
        <v>59523.635937999999</v>
      </c>
      <c r="D19" s="110">
        <v>5910.4843039600019</v>
      </c>
      <c r="E19" s="30"/>
    </row>
    <row r="20" spans="2:7">
      <c r="B20" s="33" t="s">
        <v>57</v>
      </c>
      <c r="C20" s="30">
        <v>49910.944089999997</v>
      </c>
      <c r="D20" s="110">
        <v>3873.6603754500047</v>
      </c>
      <c r="E20" s="30"/>
    </row>
    <row r="21" spans="2:7">
      <c r="B21" s="33" t="s">
        <v>58</v>
      </c>
      <c r="C21" s="30">
        <v>11586.597707999999</v>
      </c>
      <c r="D21" s="110">
        <v>773.12348194000015</v>
      </c>
      <c r="E21" s="30"/>
    </row>
    <row r="22" spans="2:7">
      <c r="B22" s="33" t="s">
        <v>59</v>
      </c>
      <c r="C22" s="30">
        <v>21701.812583999999</v>
      </c>
      <c r="D22" s="110">
        <v>1822.7027445400004</v>
      </c>
      <c r="E22" s="30"/>
    </row>
    <row r="23" spans="2:7">
      <c r="B23" s="33" t="s">
        <v>60</v>
      </c>
      <c r="C23" s="30">
        <v>275378.92664199998</v>
      </c>
      <c r="D23" s="110">
        <v>17351.84853687002</v>
      </c>
      <c r="E23" s="30"/>
    </row>
    <row r="24" spans="2:7">
      <c r="B24" s="33" t="s">
        <v>61</v>
      </c>
      <c r="C24" s="30">
        <v>137788.99256300001</v>
      </c>
      <c r="D24" s="110">
        <v>14372.972481469998</v>
      </c>
      <c r="E24" s="30"/>
    </row>
    <row r="25" spans="2:7">
      <c r="B25" s="34" t="s">
        <v>62</v>
      </c>
      <c r="C25" s="30">
        <v>3136.389584</v>
      </c>
      <c r="D25" s="110">
        <v>184.49097888999998</v>
      </c>
      <c r="E25" s="30"/>
    </row>
    <row r="26" spans="2:7">
      <c r="B26" s="34" t="s">
        <v>63</v>
      </c>
      <c r="C26" s="30">
        <v>2512.106847</v>
      </c>
      <c r="D26" s="110">
        <v>183.03254963000001</v>
      </c>
      <c r="E26" s="30"/>
    </row>
    <row r="27" spans="2:7">
      <c r="B27" s="34" t="s">
        <v>64</v>
      </c>
      <c r="C27" s="30">
        <v>15106.778711000001</v>
      </c>
      <c r="D27" s="110">
        <v>1504.6685188099998</v>
      </c>
      <c r="E27" s="30"/>
    </row>
    <row r="28" spans="2:7">
      <c r="B28" s="34" t="s">
        <v>65</v>
      </c>
      <c r="C28" s="30">
        <v>49629.942223999999</v>
      </c>
      <c r="D28" s="110">
        <v>3298.7163619599992</v>
      </c>
      <c r="E28" s="30"/>
    </row>
    <row r="29" spans="2:7">
      <c r="B29" s="34" t="s">
        <v>66</v>
      </c>
      <c r="C29" s="30">
        <v>27416.574285999999</v>
      </c>
      <c r="D29" s="110">
        <v>1622.9178910200003</v>
      </c>
      <c r="E29" s="30"/>
    </row>
    <row r="30" spans="2:7">
      <c r="B30" s="34" t="s">
        <v>67</v>
      </c>
      <c r="C30" s="30">
        <v>10706.014966000001</v>
      </c>
      <c r="D30" s="110">
        <v>240.00556475999988</v>
      </c>
      <c r="E30" s="30"/>
    </row>
    <row r="31" spans="2:7">
      <c r="B31" s="34" t="s">
        <v>68</v>
      </c>
      <c r="C31" s="30">
        <v>9019.7206750000005</v>
      </c>
      <c r="D31" s="110">
        <v>1249.89304702</v>
      </c>
      <c r="E31" s="30"/>
    </row>
    <row r="32" spans="2:7">
      <c r="B32" s="34" t="s">
        <v>69</v>
      </c>
      <c r="C32" s="30">
        <v>1227.625693</v>
      </c>
      <c r="D32" s="110">
        <v>79.947439729999985</v>
      </c>
      <c r="E32" s="30"/>
    </row>
    <row r="33" spans="2:5">
      <c r="B33" s="34" t="s">
        <v>70</v>
      </c>
      <c r="C33" s="30">
        <v>3260.9817779999998</v>
      </c>
      <c r="D33" s="110">
        <v>192.11845532999993</v>
      </c>
      <c r="E33" s="30"/>
    </row>
    <row r="34" spans="2:5">
      <c r="B34" s="34" t="s">
        <v>71</v>
      </c>
      <c r="C34" s="30">
        <v>685.97514699999999</v>
      </c>
      <c r="D34" s="110">
        <v>41.460243879999993</v>
      </c>
      <c r="E34" s="30"/>
    </row>
    <row r="35" spans="2:5">
      <c r="B35" s="34" t="s">
        <v>72</v>
      </c>
      <c r="C35" s="30">
        <v>13374.225582999999</v>
      </c>
      <c r="D35" s="110">
        <v>1297.2559955000011</v>
      </c>
      <c r="E35" s="30"/>
    </row>
    <row r="36" spans="2:5">
      <c r="B36" s="34" t="s">
        <v>73</v>
      </c>
      <c r="C36" s="30">
        <v>15653.944895000001</v>
      </c>
      <c r="D36" s="110">
        <v>1673.5337003400002</v>
      </c>
      <c r="E36" s="30"/>
    </row>
    <row r="37" spans="2:5">
      <c r="B37" s="34" t="s">
        <v>74</v>
      </c>
      <c r="C37" s="30">
        <v>3459.6100219999998</v>
      </c>
      <c r="D37" s="110">
        <v>194.36315431000008</v>
      </c>
      <c r="E37" s="30"/>
    </row>
    <row r="38" spans="2:5">
      <c r="B38" s="34" t="s">
        <v>75</v>
      </c>
      <c r="C38" s="110">
        <v>2080.7347260000001</v>
      </c>
      <c r="D38" s="110">
        <v>90.690432019999975</v>
      </c>
      <c r="E38" s="30"/>
    </row>
    <row r="39" spans="2:5">
      <c r="B39" s="34" t="s">
        <v>76</v>
      </c>
      <c r="C39" s="110">
        <v>3109.6559729999999</v>
      </c>
      <c r="D39" s="110">
        <v>269.32968299000004</v>
      </c>
      <c r="E39" s="30"/>
    </row>
    <row r="40" spans="2:5">
      <c r="B40" s="34" t="s">
        <v>77</v>
      </c>
      <c r="C40" s="110">
        <v>13401.009791</v>
      </c>
      <c r="D40" s="110">
        <v>713.1767501999999</v>
      </c>
      <c r="E40" s="30"/>
    </row>
    <row r="41" spans="2:5">
      <c r="B41" s="34" t="s">
        <v>78</v>
      </c>
      <c r="C41" s="110">
        <v>253545.53659900001</v>
      </c>
      <c r="D41" s="110">
        <v>37078.826414270006</v>
      </c>
      <c r="E41" s="30"/>
    </row>
    <row r="42" spans="2:5">
      <c r="B42" s="34" t="s">
        <v>79</v>
      </c>
      <c r="C42" s="30">
        <v>115557.706551</v>
      </c>
      <c r="D42" s="110">
        <v>10264.620330799999</v>
      </c>
      <c r="E42" s="30"/>
    </row>
    <row r="43" spans="2:5">
      <c r="B43" s="32" t="s">
        <v>80</v>
      </c>
      <c r="C43" s="29">
        <f>C44</f>
        <v>8623.2868190000008</v>
      </c>
      <c r="D43" s="29">
        <f t="shared" ref="D43" si="1">D44</f>
        <v>1436.7656438399997</v>
      </c>
      <c r="E43" s="30"/>
    </row>
    <row r="44" spans="2:5">
      <c r="B44" s="33" t="s">
        <v>81</v>
      </c>
      <c r="C44" s="30">
        <v>8623.2868190000008</v>
      </c>
      <c r="D44" s="110">
        <v>1436.7656438399997</v>
      </c>
      <c r="E44" s="30"/>
    </row>
    <row r="45" spans="2:5">
      <c r="B45" s="32" t="s">
        <v>82</v>
      </c>
      <c r="C45" s="29">
        <f>C46</f>
        <v>8011.2919570000004</v>
      </c>
      <c r="D45" s="29">
        <f>D46</f>
        <v>1335.2153060000001</v>
      </c>
      <c r="E45" s="30"/>
    </row>
    <row r="46" spans="2:5">
      <c r="B46" s="33" t="s">
        <v>83</v>
      </c>
      <c r="C46" s="30">
        <v>8011.2919570000004</v>
      </c>
      <c r="D46" s="110">
        <v>1335.2153060000001</v>
      </c>
      <c r="E46" s="30"/>
    </row>
    <row r="47" spans="2:5">
      <c r="B47" s="32" t="s">
        <v>84</v>
      </c>
      <c r="C47" s="29">
        <f>C48</f>
        <v>1524.2480869999999</v>
      </c>
      <c r="D47" s="29">
        <f>D48</f>
        <v>254.03882369000004</v>
      </c>
      <c r="E47" s="30"/>
    </row>
    <row r="48" spans="2:5">
      <c r="B48" s="33" t="s">
        <v>85</v>
      </c>
      <c r="C48" s="30">
        <v>1524.2480869999999</v>
      </c>
      <c r="D48" s="110">
        <v>254.03882369000004</v>
      </c>
      <c r="E48" s="30"/>
    </row>
    <row r="49" spans="2:8">
      <c r="B49" s="32" t="s">
        <v>86</v>
      </c>
      <c r="C49" s="29">
        <f>C50</f>
        <v>1625.371875</v>
      </c>
      <c r="D49" s="29">
        <f>D50</f>
        <v>270.89529399999981</v>
      </c>
      <c r="E49" s="30"/>
    </row>
    <row r="50" spans="2:8">
      <c r="B50" s="33" t="s">
        <v>87</v>
      </c>
      <c r="C50" s="30">
        <v>1625.371875</v>
      </c>
      <c r="D50" s="110">
        <v>270.89529399999981</v>
      </c>
      <c r="E50" s="30"/>
    </row>
    <row r="51" spans="2:8">
      <c r="B51" s="32" t="s">
        <v>88</v>
      </c>
      <c r="C51" s="29">
        <f>C52</f>
        <v>267.728228</v>
      </c>
      <c r="D51" s="29">
        <f>D52</f>
        <v>20.235281570000005</v>
      </c>
      <c r="E51" s="30"/>
    </row>
    <row r="52" spans="2:8">
      <c r="B52" s="33" t="s">
        <v>89</v>
      </c>
      <c r="C52" s="30">
        <v>267.728228</v>
      </c>
      <c r="D52" s="110">
        <v>20.235281570000005</v>
      </c>
      <c r="E52" s="30"/>
    </row>
    <row r="53" spans="2:8">
      <c r="B53" s="32" t="s">
        <v>90</v>
      </c>
      <c r="C53" s="29">
        <f>C54</f>
        <v>951.88166899999999</v>
      </c>
      <c r="D53" s="29">
        <f t="shared" ref="D53" si="2">D54</f>
        <v>158.64692598999986</v>
      </c>
      <c r="E53" s="30"/>
    </row>
    <row r="54" spans="2:8">
      <c r="B54" s="33" t="s">
        <v>91</v>
      </c>
      <c r="C54" s="30">
        <v>951.88166899999999</v>
      </c>
      <c r="D54" s="110">
        <v>158.64692598999986</v>
      </c>
      <c r="E54" s="30"/>
    </row>
    <row r="55" spans="2:8">
      <c r="B55" s="32" t="s">
        <v>92</v>
      </c>
      <c r="C55" s="29">
        <f>C56</f>
        <v>646.66948300000001</v>
      </c>
      <c r="D55" s="29">
        <f>D56</f>
        <v>47.529225029999999</v>
      </c>
      <c r="E55" s="30"/>
    </row>
    <row r="56" spans="2:8">
      <c r="B56" s="33" t="s">
        <v>93</v>
      </c>
      <c r="C56" s="30">
        <v>646.66948300000001</v>
      </c>
      <c r="D56" s="110">
        <v>47.529225029999999</v>
      </c>
      <c r="E56" s="30"/>
    </row>
    <row r="57" spans="2:8">
      <c r="B57" s="26" t="s">
        <v>43</v>
      </c>
      <c r="C57" s="28">
        <f>C58</f>
        <v>155685.24232999998</v>
      </c>
      <c r="D57" s="28">
        <f>D58</f>
        <v>9918.2064276500005</v>
      </c>
      <c r="E57" s="30"/>
    </row>
    <row r="58" spans="2:8">
      <c r="B58" s="32" t="s">
        <v>54</v>
      </c>
      <c r="C58" s="29">
        <f>SUM(C59:C62)</f>
        <v>155685.24232999998</v>
      </c>
      <c r="D58" s="29">
        <f>SUM(D59:D62)</f>
        <v>9918.2064276500005</v>
      </c>
      <c r="E58" s="30"/>
    </row>
    <row r="59" spans="2:8">
      <c r="B59" s="33" t="s">
        <v>64</v>
      </c>
      <c r="C59" s="30">
        <v>3000</v>
      </c>
      <c r="D59" s="110">
        <v>500</v>
      </c>
      <c r="E59" s="30"/>
    </row>
    <row r="60" spans="2:8">
      <c r="B60" s="33" t="s">
        <v>65</v>
      </c>
      <c r="C60" s="30">
        <v>500</v>
      </c>
      <c r="D60" s="110">
        <v>0</v>
      </c>
      <c r="E60" s="30"/>
      <c r="H60" s="51"/>
    </row>
    <row r="61" spans="2:8">
      <c r="B61" s="33" t="s">
        <v>78</v>
      </c>
      <c r="C61" s="30">
        <v>133143.17131899999</v>
      </c>
      <c r="D61" s="110">
        <v>9330.5358351900013</v>
      </c>
      <c r="E61" s="30"/>
    </row>
    <row r="62" spans="2:8">
      <c r="B62" s="33" t="s">
        <v>79</v>
      </c>
      <c r="C62" s="30">
        <v>19042.071011</v>
      </c>
      <c r="D62" s="110">
        <v>87.670592460000009</v>
      </c>
      <c r="E62" s="30"/>
    </row>
    <row r="63" spans="2:8">
      <c r="B63" s="35" t="s">
        <v>94</v>
      </c>
      <c r="C63" s="31">
        <f>C13+C57</f>
        <v>1403263.338155</v>
      </c>
      <c r="D63" s="31">
        <f>(D13+D57)</f>
        <v>128555.51105873004</v>
      </c>
      <c r="E63" s="30"/>
    </row>
    <row r="64" spans="2:8">
      <c r="B64" s="15" t="s">
        <v>27</v>
      </c>
      <c r="C64" s="15"/>
      <c r="D64" s="16"/>
      <c r="E64" s="30"/>
    </row>
    <row r="65" spans="2:5" ht="28.5" customHeight="1">
      <c r="B65" s="161" t="s">
        <v>1350</v>
      </c>
      <c r="C65" s="161"/>
      <c r="D65" s="161"/>
      <c r="E65" s="30"/>
    </row>
    <row r="66" spans="2:5">
      <c r="B66" s="15" t="s">
        <v>49</v>
      </c>
      <c r="C66" s="50"/>
      <c r="D66" s="50"/>
      <c r="E66" s="30"/>
    </row>
    <row r="67" spans="2:5">
      <c r="B67" s="15"/>
      <c r="C67" s="15"/>
      <c r="D67" s="16"/>
    </row>
    <row r="68" spans="2:5">
      <c r="C68" s="15"/>
      <c r="D68" s="17"/>
    </row>
    <row r="69" spans="2:5">
      <c r="B69" s="44"/>
      <c r="C69" s="44"/>
      <c r="D69" s="44"/>
    </row>
    <row r="70" spans="2:5">
      <c r="B70" s="44"/>
      <c r="C70" s="44"/>
      <c r="D70" s="44"/>
    </row>
    <row r="71" spans="2:5">
      <c r="B71" s="44"/>
      <c r="C71" s="44"/>
      <c r="D71" s="44"/>
    </row>
    <row r="73" spans="2:5">
      <c r="C73" s="11"/>
      <c r="D73" s="11"/>
    </row>
    <row r="74" spans="2:5">
      <c r="C74" s="11"/>
      <c r="D74" s="11"/>
    </row>
    <row r="75" spans="2:5">
      <c r="C75" s="11"/>
      <c r="D75" s="11"/>
    </row>
  </sheetData>
  <mergeCells count="10">
    <mergeCell ref="A8:E8"/>
    <mergeCell ref="B65:D65"/>
    <mergeCell ref="B11:B12"/>
    <mergeCell ref="D11:D12"/>
    <mergeCell ref="A7:E7"/>
    <mergeCell ref="A1:E1"/>
    <mergeCell ref="A2:E2"/>
    <mergeCell ref="A3:E3"/>
    <mergeCell ref="A5:E5"/>
    <mergeCell ref="A6:E6"/>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G153"/>
  <sheetViews>
    <sheetView showGridLines="0" topLeftCell="A109" zoomScale="72" zoomScaleNormal="100" workbookViewId="0">
      <selection sqref="A1:E1"/>
    </sheetView>
  </sheetViews>
  <sheetFormatPr baseColWidth="10" defaultColWidth="11.44140625" defaultRowHeight="14.4"/>
  <cols>
    <col min="1" max="1" width="15.5546875" customWidth="1"/>
    <col min="2" max="2" width="78.44140625" customWidth="1"/>
    <col min="3" max="3" width="17.109375" customWidth="1"/>
    <col min="4" max="4" width="19.21875" customWidth="1"/>
    <col min="5" max="5" width="19.77734375" customWidth="1"/>
    <col min="7" max="7" width="13.109375" style="48" bestFit="1" customWidth="1"/>
  </cols>
  <sheetData>
    <row r="1" spans="1:7" ht="28.5" customHeight="1">
      <c r="A1" s="153" t="s">
        <v>0</v>
      </c>
      <c r="B1" s="153"/>
      <c r="C1" s="153"/>
      <c r="D1" s="153"/>
      <c r="E1" s="153"/>
      <c r="G1" s="120"/>
    </row>
    <row r="2" spans="1:7" ht="21" customHeight="1">
      <c r="A2" s="154" t="s">
        <v>1</v>
      </c>
      <c r="B2" s="154"/>
      <c r="C2" s="154"/>
      <c r="D2" s="154"/>
      <c r="E2" s="154"/>
      <c r="G2" s="121"/>
    </row>
    <row r="3" spans="1:7" ht="15" customHeight="1">
      <c r="A3" s="162" t="s">
        <v>2</v>
      </c>
      <c r="B3" s="162"/>
      <c r="C3" s="162"/>
      <c r="D3" s="162"/>
      <c r="E3" s="162"/>
      <c r="G3" s="122"/>
    </row>
    <row r="5" spans="1:7" ht="18.75" customHeight="1">
      <c r="A5" s="164" t="s">
        <v>30</v>
      </c>
      <c r="B5" s="164"/>
      <c r="C5" s="164"/>
      <c r="D5" s="164"/>
      <c r="E5" s="164"/>
      <c r="G5" s="123"/>
    </row>
    <row r="6" spans="1:7" ht="18.75" customHeight="1">
      <c r="A6" s="164" t="s">
        <v>95</v>
      </c>
      <c r="B6" s="164"/>
      <c r="C6" s="164"/>
      <c r="D6" s="164"/>
      <c r="E6" s="164"/>
      <c r="G6" s="124"/>
    </row>
    <row r="7" spans="1:7" ht="18">
      <c r="A7" s="157" t="s">
        <v>1351</v>
      </c>
      <c r="B7" s="157"/>
      <c r="C7" s="157"/>
      <c r="D7" s="157"/>
      <c r="E7" s="157"/>
      <c r="G7" s="124"/>
    </row>
    <row r="8" spans="1:7" ht="15.6">
      <c r="A8" s="166" t="s">
        <v>5</v>
      </c>
      <c r="B8" s="166"/>
      <c r="C8" s="166"/>
      <c r="D8" s="166"/>
      <c r="E8" s="166"/>
      <c r="G8" s="125"/>
    </row>
    <row r="11" spans="1:7" ht="15" customHeight="1">
      <c r="B11" s="165" t="s">
        <v>6</v>
      </c>
      <c r="C11" s="54" t="s">
        <v>7</v>
      </c>
      <c r="D11" s="167" t="s">
        <v>8</v>
      </c>
    </row>
    <row r="12" spans="1:7">
      <c r="B12" s="165"/>
      <c r="C12" s="60" t="s">
        <v>9</v>
      </c>
      <c r="D12" s="167"/>
    </row>
    <row r="13" spans="1:7">
      <c r="B13" s="23" t="s">
        <v>15</v>
      </c>
      <c r="C13" s="20">
        <f>C14+C37+C69+C94+C134</f>
        <v>1247578.095825</v>
      </c>
      <c r="D13" s="20">
        <f>D14+D37+D69+D94+D134</f>
        <v>118637.30463108001</v>
      </c>
    </row>
    <row r="14" spans="1:7" s="7" customFormat="1">
      <c r="B14" s="45" t="s">
        <v>96</v>
      </c>
      <c r="C14" s="36">
        <f>C15+C22+C25+C29</f>
        <v>197661.01551399997</v>
      </c>
      <c r="D14" s="36">
        <f>D15+D22+D25+D29</f>
        <v>19388.072749730003</v>
      </c>
      <c r="G14" s="126"/>
    </row>
    <row r="15" spans="1:7" s="7" customFormat="1">
      <c r="B15" s="24" t="s">
        <v>97</v>
      </c>
      <c r="C15" s="38">
        <f>SUM(C16:C21)</f>
        <v>87046.015518999979</v>
      </c>
      <c r="D15" s="112">
        <f>SUM(D16:D21)</f>
        <v>9757.2706732700026</v>
      </c>
      <c r="G15" s="126"/>
    </row>
    <row r="16" spans="1:7" s="7" customFormat="1">
      <c r="B16" s="25" t="s">
        <v>98</v>
      </c>
      <c r="C16" s="30">
        <v>6812.2060220000003</v>
      </c>
      <c r="D16" s="110">
        <v>1137.0334570100015</v>
      </c>
      <c r="G16" s="126"/>
    </row>
    <row r="17" spans="2:7" s="7" customFormat="1">
      <c r="B17" s="25" t="s">
        <v>99</v>
      </c>
      <c r="C17" s="30">
        <v>47551.226650999997</v>
      </c>
      <c r="D17" s="110">
        <v>3153.5111884199996</v>
      </c>
      <c r="G17" s="126"/>
    </row>
    <row r="18" spans="2:7" s="7" customFormat="1">
      <c r="B18" s="25" t="s">
        <v>100</v>
      </c>
      <c r="C18" s="30">
        <v>23088.519886999999</v>
      </c>
      <c r="D18" s="110">
        <v>3929.8619127699999</v>
      </c>
      <c r="G18" s="126"/>
    </row>
    <row r="19" spans="2:7" s="7" customFormat="1">
      <c r="B19" s="25" t="s">
        <v>101</v>
      </c>
      <c r="C19" s="30">
        <v>8958.1169059999993</v>
      </c>
      <c r="D19" s="110">
        <v>1493.0777786700014</v>
      </c>
      <c r="G19" s="126"/>
    </row>
    <row r="20" spans="2:7" s="7" customFormat="1">
      <c r="B20" s="25" t="s">
        <v>102</v>
      </c>
      <c r="C20" s="30">
        <v>624.56965300000002</v>
      </c>
      <c r="D20" s="110">
        <v>43.786336399999989</v>
      </c>
      <c r="G20" s="126"/>
    </row>
    <row r="21" spans="2:7" s="7" customFormat="1">
      <c r="B21" s="25" t="s">
        <v>103</v>
      </c>
      <c r="C21" s="30">
        <v>11.3764</v>
      </c>
      <c r="D21" s="110">
        <v>0</v>
      </c>
      <c r="G21" s="126"/>
    </row>
    <row r="22" spans="2:7" s="7" customFormat="1">
      <c r="B22" s="24" t="s">
        <v>104</v>
      </c>
      <c r="C22" s="38">
        <f>SUM(C23:C24)</f>
        <v>11590.710885999999</v>
      </c>
      <c r="D22" s="112">
        <f>SUM(D23:D24)</f>
        <v>785.04635309999981</v>
      </c>
      <c r="G22" s="126"/>
    </row>
    <row r="23" spans="2:7" s="7" customFormat="1">
      <c r="B23" s="25" t="s">
        <v>105</v>
      </c>
      <c r="C23" s="30">
        <v>3716.6146869999998</v>
      </c>
      <c r="D23" s="110">
        <v>138.80772630999996</v>
      </c>
      <c r="G23" s="126"/>
    </row>
    <row r="24" spans="2:7" s="7" customFormat="1">
      <c r="B24" s="25" t="s">
        <v>106</v>
      </c>
      <c r="C24" s="30">
        <v>7874.0961989999996</v>
      </c>
      <c r="D24" s="110">
        <v>646.2386267899999</v>
      </c>
      <c r="G24" s="126"/>
    </row>
    <row r="25" spans="2:7" s="7" customFormat="1">
      <c r="B25" s="24" t="s">
        <v>107</v>
      </c>
      <c r="C25" s="38">
        <f>SUM(C26:C28)</f>
        <v>42631.638927</v>
      </c>
      <c r="D25" s="112">
        <f>SUM(D26:D28)</f>
        <v>3356.5290162299989</v>
      </c>
      <c r="G25" s="126"/>
    </row>
    <row r="26" spans="2:7" s="7" customFormat="1">
      <c r="B26" s="25" t="s">
        <v>108</v>
      </c>
      <c r="C26" s="30">
        <v>38920.161756000001</v>
      </c>
      <c r="D26" s="110">
        <v>3193.7528899899989</v>
      </c>
      <c r="G26" s="126"/>
    </row>
    <row r="27" spans="2:7" s="7" customFormat="1">
      <c r="B27" s="25" t="s">
        <v>109</v>
      </c>
      <c r="C27" s="30">
        <v>3641.2148619999998</v>
      </c>
      <c r="D27" s="110">
        <v>156.09770278999997</v>
      </c>
      <c r="G27" s="126"/>
    </row>
    <row r="28" spans="2:7" s="7" customFormat="1">
      <c r="B28" s="25" t="s">
        <v>110</v>
      </c>
      <c r="C28" s="30">
        <v>70.262309000000002</v>
      </c>
      <c r="D28" s="110">
        <v>6.6784234499999986</v>
      </c>
      <c r="G28" s="126"/>
    </row>
    <row r="29" spans="2:7" s="7" customFormat="1">
      <c r="B29" s="24" t="s">
        <v>111</v>
      </c>
      <c r="C29" s="38">
        <f>SUM(C30:C36)</f>
        <v>56392.650181999998</v>
      </c>
      <c r="D29" s="112">
        <f>SUM(D30:D36)</f>
        <v>5489.2267071300002</v>
      </c>
      <c r="E29" s="127"/>
      <c r="G29" s="126"/>
    </row>
    <row r="30" spans="2:7" s="7" customFormat="1">
      <c r="B30" s="25" t="s">
        <v>112</v>
      </c>
      <c r="C30" s="30">
        <v>28731.119006000001</v>
      </c>
      <c r="D30" s="110">
        <v>1706.7102569000006</v>
      </c>
      <c r="G30" s="126"/>
    </row>
    <row r="31" spans="2:7" s="7" customFormat="1">
      <c r="B31" s="25" t="s">
        <v>113</v>
      </c>
      <c r="C31" s="30">
        <v>562.62126999999998</v>
      </c>
      <c r="D31" s="110">
        <v>85.391720769999978</v>
      </c>
      <c r="G31" s="126"/>
    </row>
    <row r="32" spans="2:7" s="7" customFormat="1">
      <c r="B32" s="25" t="s">
        <v>114</v>
      </c>
      <c r="C32" s="30">
        <v>17673.625978</v>
      </c>
      <c r="D32" s="110">
        <v>2447.3317512799999</v>
      </c>
      <c r="G32" s="126"/>
    </row>
    <row r="33" spans="2:7" s="7" customFormat="1">
      <c r="B33" s="25" t="s">
        <v>115</v>
      </c>
      <c r="C33" s="30">
        <v>1385.4499780000001</v>
      </c>
      <c r="D33" s="110">
        <v>230.34729715999998</v>
      </c>
      <c r="G33" s="126"/>
    </row>
    <row r="34" spans="2:7" s="7" customFormat="1">
      <c r="B34" s="25" t="s">
        <v>116</v>
      </c>
      <c r="C34" s="30">
        <v>2563.6083480000002</v>
      </c>
      <c r="D34" s="110">
        <v>135.02599875999999</v>
      </c>
      <c r="G34" s="126"/>
    </row>
    <row r="35" spans="2:7" s="7" customFormat="1">
      <c r="B35" s="25" t="s">
        <v>117</v>
      </c>
      <c r="C35" s="30">
        <v>69.018726999999998</v>
      </c>
      <c r="D35" s="110">
        <v>10.5692</v>
      </c>
      <c r="G35" s="126"/>
    </row>
    <row r="36" spans="2:7" s="7" customFormat="1">
      <c r="B36" s="25" t="s">
        <v>118</v>
      </c>
      <c r="C36" s="30">
        <v>5407.2068749999999</v>
      </c>
      <c r="D36" s="110">
        <v>873.85048225999958</v>
      </c>
      <c r="G36" s="126"/>
    </row>
    <row r="37" spans="2:7" s="7" customFormat="1">
      <c r="B37" s="45" t="s">
        <v>119</v>
      </c>
      <c r="C37" s="38">
        <f>C38+C42+C47+C49+C54+C56+C62+C64+C66</f>
        <v>209176.93458200002</v>
      </c>
      <c r="D37" s="112">
        <f>D38+D42+D47+D49+D54+D56+D62+D64+D66</f>
        <v>17841.447219279995</v>
      </c>
      <c r="E37" s="127"/>
      <c r="G37" s="126"/>
    </row>
    <row r="38" spans="2:7" s="7" customFormat="1">
      <c r="B38" s="46" t="s">
        <v>120</v>
      </c>
      <c r="C38" s="38">
        <f>SUM(C39:C41)</f>
        <v>29167.495803999998</v>
      </c>
      <c r="D38" s="112">
        <f>SUM(D39:D41)</f>
        <v>1707.6045277000003</v>
      </c>
      <c r="G38" s="126"/>
    </row>
    <row r="39" spans="2:7" s="7" customFormat="1">
      <c r="B39" s="19" t="s">
        <v>121</v>
      </c>
      <c r="C39" s="30">
        <v>27454.524234</v>
      </c>
      <c r="D39" s="110">
        <v>1624.6102839100004</v>
      </c>
      <c r="G39" s="126"/>
    </row>
    <row r="40" spans="2:7">
      <c r="B40" s="19" t="s">
        <v>122</v>
      </c>
      <c r="C40" s="30">
        <v>1462.0584799999999</v>
      </c>
      <c r="D40" s="110">
        <v>67.584717299999994</v>
      </c>
      <c r="G40" s="126"/>
    </row>
    <row r="41" spans="2:7">
      <c r="B41" s="19" t="s">
        <v>123</v>
      </c>
      <c r="C41" s="30">
        <v>250.91309000000001</v>
      </c>
      <c r="D41" s="110">
        <v>15.409526489999998</v>
      </c>
      <c r="G41" s="126"/>
    </row>
    <row r="42" spans="2:7">
      <c r="B42" s="46" t="s">
        <v>124</v>
      </c>
      <c r="C42" s="38">
        <f>SUM(C43:C46)</f>
        <v>15112.730110999997</v>
      </c>
      <c r="D42" s="112">
        <f>SUM(D43:D46)</f>
        <v>1476.00035785</v>
      </c>
      <c r="E42" s="128"/>
      <c r="G42" s="126"/>
    </row>
    <row r="43" spans="2:7">
      <c r="B43" s="19" t="s">
        <v>125</v>
      </c>
      <c r="C43" s="30">
        <v>10013.952660999999</v>
      </c>
      <c r="D43" s="110">
        <v>1149.7711296800003</v>
      </c>
      <c r="G43" s="126"/>
    </row>
    <row r="44" spans="2:7">
      <c r="B44" s="19" t="s">
        <v>126</v>
      </c>
      <c r="C44" s="30">
        <v>185.31585100000001</v>
      </c>
      <c r="D44" s="110">
        <v>26.737680000000001</v>
      </c>
      <c r="G44" s="126"/>
    </row>
    <row r="45" spans="2:7">
      <c r="B45" s="19" t="s">
        <v>127</v>
      </c>
      <c r="C45" s="30">
        <v>679.31603399999995</v>
      </c>
      <c r="D45" s="110">
        <v>19.673996160000002</v>
      </c>
      <c r="G45" s="126"/>
    </row>
    <row r="46" spans="2:7">
      <c r="B46" s="19" t="s">
        <v>128</v>
      </c>
      <c r="C46" s="30">
        <v>4234.1455649999998</v>
      </c>
      <c r="D46" s="110">
        <v>279.81755200999999</v>
      </c>
      <c r="G46" s="126"/>
    </row>
    <row r="47" spans="2:7">
      <c r="B47" s="46" t="s">
        <v>129</v>
      </c>
      <c r="C47" s="38">
        <f>C48</f>
        <v>6626.6632099999997</v>
      </c>
      <c r="D47" s="112">
        <f>D48</f>
        <v>959.08558760000005</v>
      </c>
      <c r="E47" s="128"/>
      <c r="G47" s="126"/>
    </row>
    <row r="48" spans="2:7">
      <c r="B48" s="19" t="s">
        <v>130</v>
      </c>
      <c r="C48" s="30">
        <v>6626.6632099999997</v>
      </c>
      <c r="D48" s="110">
        <v>959.08558760000005</v>
      </c>
      <c r="G48" s="126"/>
    </row>
    <row r="49" spans="2:7">
      <c r="B49" s="46" t="s">
        <v>131</v>
      </c>
      <c r="C49" s="38">
        <f>SUM(C50:C53)</f>
        <v>76290.465115999992</v>
      </c>
      <c r="D49" s="112">
        <f>SUM(D50:D53)</f>
        <v>7224.5041245300008</v>
      </c>
      <c r="E49" s="128"/>
      <c r="G49" s="126"/>
    </row>
    <row r="50" spans="2:7">
      <c r="B50" s="19" t="s">
        <v>132</v>
      </c>
      <c r="C50" s="30">
        <v>210.33202199999999</v>
      </c>
      <c r="D50" s="110">
        <v>1.5499928399999998</v>
      </c>
      <c r="G50" s="126"/>
    </row>
    <row r="51" spans="2:7">
      <c r="B51" s="19" t="s">
        <v>133</v>
      </c>
      <c r="C51" s="30">
        <v>73959.093450999993</v>
      </c>
      <c r="D51" s="110">
        <v>7022.3792733400005</v>
      </c>
      <c r="G51" s="126"/>
    </row>
    <row r="52" spans="2:7">
      <c r="B52" s="19" t="s">
        <v>134</v>
      </c>
      <c r="C52" s="30">
        <v>0.4</v>
      </c>
      <c r="D52" s="110">
        <v>0</v>
      </c>
      <c r="G52" s="126"/>
    </row>
    <row r="53" spans="2:7">
      <c r="B53" s="19" t="s">
        <v>135</v>
      </c>
      <c r="C53" s="30">
        <v>2120.639643</v>
      </c>
      <c r="D53" s="110">
        <v>200.57485835000003</v>
      </c>
      <c r="G53" s="126"/>
    </row>
    <row r="54" spans="2:7">
      <c r="B54" s="46" t="s">
        <v>136</v>
      </c>
      <c r="C54" s="38">
        <f>SUM(C55:C55)</f>
        <v>619.41767500000003</v>
      </c>
      <c r="D54" s="112">
        <f>SUM(D55:D55)</f>
        <v>60.621498460000005</v>
      </c>
      <c r="E54" s="128"/>
      <c r="G54" s="126"/>
    </row>
    <row r="55" spans="2:7">
      <c r="B55" s="19" t="s">
        <v>137</v>
      </c>
      <c r="C55" s="30">
        <v>619.41767500000003</v>
      </c>
      <c r="D55" s="110">
        <v>60.621498460000005</v>
      </c>
      <c r="G55" s="126"/>
    </row>
    <row r="56" spans="2:7">
      <c r="B56" s="46" t="s">
        <v>138</v>
      </c>
      <c r="C56" s="38">
        <f>SUM(C57:C61)</f>
        <v>67607.726815999995</v>
      </c>
      <c r="D56" s="112">
        <f>SUM(D57:D61)</f>
        <v>5921.5768981000001</v>
      </c>
      <c r="E56" s="128"/>
      <c r="G56" s="126"/>
    </row>
    <row r="57" spans="2:7">
      <c r="B57" s="19" t="s">
        <v>139</v>
      </c>
      <c r="C57" s="30">
        <v>30352.778077999999</v>
      </c>
      <c r="D57" s="110">
        <v>2758.1755585000001</v>
      </c>
      <c r="G57" s="126"/>
    </row>
    <row r="58" spans="2:7">
      <c r="B58" s="19" t="s">
        <v>140</v>
      </c>
      <c r="C58" s="30">
        <v>91.084003999999993</v>
      </c>
      <c r="D58" s="110">
        <v>8.5313832100000013</v>
      </c>
      <c r="G58" s="126"/>
    </row>
    <row r="59" spans="2:7">
      <c r="B59" s="19" t="s">
        <v>141</v>
      </c>
      <c r="C59" s="30">
        <v>30418.352501000001</v>
      </c>
      <c r="D59" s="110">
        <v>2856.0468036299994</v>
      </c>
      <c r="G59" s="126"/>
    </row>
    <row r="60" spans="2:7">
      <c r="B60" s="19" t="s">
        <v>142</v>
      </c>
      <c r="C60" s="30">
        <v>3786.7</v>
      </c>
      <c r="D60" s="110">
        <v>130.47979047999999</v>
      </c>
      <c r="G60" s="126"/>
    </row>
    <row r="61" spans="2:7">
      <c r="B61" s="19" t="s">
        <v>143</v>
      </c>
      <c r="C61" s="30">
        <v>2958.8122330000001</v>
      </c>
      <c r="D61" s="110">
        <v>168.34336228000001</v>
      </c>
      <c r="G61" s="126"/>
    </row>
    <row r="62" spans="2:7">
      <c r="B62" s="46" t="s">
        <v>144</v>
      </c>
      <c r="C62" s="38">
        <f>C63</f>
        <v>2896.4838639999998</v>
      </c>
      <c r="D62" s="112">
        <f>D63</f>
        <v>227.09815694</v>
      </c>
      <c r="E62" s="128"/>
      <c r="G62" s="126"/>
    </row>
    <row r="63" spans="2:7">
      <c r="B63" s="19" t="s">
        <v>145</v>
      </c>
      <c r="C63" s="30">
        <v>2896.4838639999998</v>
      </c>
      <c r="D63" s="110">
        <v>227.09815694</v>
      </c>
      <c r="G63" s="126"/>
    </row>
    <row r="64" spans="2:7">
      <c r="B64" s="46" t="s">
        <v>146</v>
      </c>
      <c r="C64" s="38">
        <f>C65</f>
        <v>149.70302000000001</v>
      </c>
      <c r="D64" s="112">
        <f>D65</f>
        <v>24.950503340000001</v>
      </c>
      <c r="E64" s="128"/>
      <c r="G64" s="126"/>
    </row>
    <row r="65" spans="2:7">
      <c r="B65" s="19" t="s">
        <v>147</v>
      </c>
      <c r="C65" s="30">
        <v>149.70302000000001</v>
      </c>
      <c r="D65" s="110">
        <v>24.950503340000001</v>
      </c>
      <c r="G65" s="126"/>
    </row>
    <row r="66" spans="2:7">
      <c r="B66" s="46" t="s">
        <v>148</v>
      </c>
      <c r="C66" s="38">
        <f>SUM(C67:C68)</f>
        <v>10706.248966000001</v>
      </c>
      <c r="D66" s="112">
        <f>SUM(D67:D68)</f>
        <v>240.00556475999988</v>
      </c>
      <c r="E66" s="128"/>
      <c r="G66" s="126"/>
    </row>
    <row r="67" spans="2:7">
      <c r="B67" s="19" t="s">
        <v>149</v>
      </c>
      <c r="C67" s="30">
        <v>0.23400000000000001</v>
      </c>
      <c r="D67" s="110">
        <v>0</v>
      </c>
      <c r="G67" s="126"/>
    </row>
    <row r="68" spans="2:7">
      <c r="B68" s="19" t="s">
        <v>150</v>
      </c>
      <c r="C68" s="30">
        <v>10706.014966000001</v>
      </c>
      <c r="D68" s="110">
        <v>240.00556475999988</v>
      </c>
      <c r="G68" s="126"/>
    </row>
    <row r="69" spans="2:7">
      <c r="B69" s="45" t="s">
        <v>151</v>
      </c>
      <c r="C69" s="38">
        <f>C70+C74+C87</f>
        <v>8813.3572870000007</v>
      </c>
      <c r="D69" s="112">
        <f>D70+D74+D87</f>
        <v>401.9948162500001</v>
      </c>
      <c r="E69" s="128"/>
      <c r="G69" s="126"/>
    </row>
    <row r="70" spans="2:7">
      <c r="B70" s="46" t="s">
        <v>152</v>
      </c>
      <c r="C70" s="38">
        <f>SUM(C71:C73)</f>
        <v>398.496194</v>
      </c>
      <c r="D70" s="112">
        <f>SUM(D71:D73)</f>
        <v>8.8181342799999989</v>
      </c>
      <c r="G70" s="126"/>
    </row>
    <row r="71" spans="2:7">
      <c r="B71" s="19" t="s">
        <v>153</v>
      </c>
      <c r="C71" s="30">
        <v>233.21052900000001</v>
      </c>
      <c r="D71" s="110">
        <v>7.0666666999999999</v>
      </c>
      <c r="G71" s="126"/>
    </row>
    <row r="72" spans="2:7">
      <c r="B72" s="19" t="s">
        <v>154</v>
      </c>
      <c r="C72" s="30">
        <v>73.982265999999996</v>
      </c>
      <c r="D72" s="110">
        <v>0</v>
      </c>
      <c r="G72" s="126"/>
    </row>
    <row r="73" spans="2:7">
      <c r="B73" s="19" t="s">
        <v>155</v>
      </c>
      <c r="C73" s="30">
        <v>91.303398999999999</v>
      </c>
      <c r="D73" s="110">
        <v>1.7514675799999999</v>
      </c>
      <c r="G73" s="126"/>
    </row>
    <row r="74" spans="2:7">
      <c r="B74" s="46" t="s">
        <v>156</v>
      </c>
      <c r="C74" s="38">
        <f>SUM(C75:C86)</f>
        <v>7783.9568980000004</v>
      </c>
      <c r="D74" s="112">
        <f>SUM(D75:D86)</f>
        <v>345.04421742000011</v>
      </c>
      <c r="E74" s="129"/>
      <c r="G74" s="126"/>
    </row>
    <row r="75" spans="2:7">
      <c r="B75" s="19" t="s">
        <v>1353</v>
      </c>
      <c r="C75" s="38">
        <v>0</v>
      </c>
      <c r="D75" s="110">
        <v>14.6</v>
      </c>
      <c r="E75" s="129"/>
      <c r="G75" s="126"/>
    </row>
    <row r="76" spans="2:7">
      <c r="B76" s="19" t="s">
        <v>157</v>
      </c>
      <c r="C76" s="30">
        <v>1012.470342</v>
      </c>
      <c r="D76" s="110">
        <v>2.0938210900000001</v>
      </c>
      <c r="G76" s="126"/>
    </row>
    <row r="77" spans="2:7">
      <c r="B77" s="19" t="s">
        <v>158</v>
      </c>
      <c r="C77" s="30">
        <v>149.322587</v>
      </c>
      <c r="D77" s="110">
        <v>13.884591629999999</v>
      </c>
      <c r="G77" s="126"/>
    </row>
    <row r="78" spans="2:7">
      <c r="B78" s="19" t="s">
        <v>159</v>
      </c>
      <c r="C78" s="30">
        <v>29.669868000000001</v>
      </c>
      <c r="D78" s="110">
        <v>1.00932114</v>
      </c>
      <c r="G78" s="126"/>
    </row>
    <row r="79" spans="2:7">
      <c r="B79" s="19" t="s">
        <v>160</v>
      </c>
      <c r="C79" s="30">
        <v>18.650001</v>
      </c>
      <c r="D79" s="110">
        <v>0</v>
      </c>
      <c r="G79" s="126"/>
    </row>
    <row r="80" spans="2:7">
      <c r="B80" s="19" t="s">
        <v>161</v>
      </c>
      <c r="C80" s="30">
        <v>245.42018200000001</v>
      </c>
      <c r="D80" s="110">
        <v>14.52865418</v>
      </c>
      <c r="G80" s="126"/>
    </row>
    <row r="81" spans="2:7">
      <c r="B81" s="19" t="s">
        <v>162</v>
      </c>
      <c r="C81" s="30">
        <v>962.91654400000004</v>
      </c>
      <c r="D81" s="110">
        <v>95.003092420000016</v>
      </c>
      <c r="G81" s="126"/>
    </row>
    <row r="82" spans="2:7">
      <c r="B82" s="19" t="s">
        <v>163</v>
      </c>
      <c r="C82" s="30">
        <v>7.2203889999999999</v>
      </c>
      <c r="D82" s="110">
        <v>0</v>
      </c>
      <c r="G82" s="126"/>
    </row>
    <row r="83" spans="2:7">
      <c r="B83" s="19" t="s">
        <v>164</v>
      </c>
      <c r="C83" s="30">
        <v>191.213528</v>
      </c>
      <c r="D83" s="110">
        <v>10.53383663</v>
      </c>
      <c r="G83" s="126"/>
    </row>
    <row r="84" spans="2:7">
      <c r="B84" s="19" t="s">
        <v>165</v>
      </c>
      <c r="C84" s="30">
        <v>20.417625999999998</v>
      </c>
      <c r="D84" s="110">
        <v>1.21239276</v>
      </c>
      <c r="G84" s="126"/>
    </row>
    <row r="85" spans="2:7">
      <c r="B85" s="19" t="s">
        <v>166</v>
      </c>
      <c r="C85" s="30">
        <v>9.1999999999999993</v>
      </c>
      <c r="D85" s="110">
        <v>1.4276984000000001</v>
      </c>
      <c r="G85" s="126"/>
    </row>
    <row r="86" spans="2:7">
      <c r="B86" s="19" t="s">
        <v>167</v>
      </c>
      <c r="C86" s="30">
        <v>5137.4558310000002</v>
      </c>
      <c r="D86" s="110">
        <v>190.75080917000008</v>
      </c>
      <c r="G86" s="126"/>
    </row>
    <row r="87" spans="2:7">
      <c r="B87" s="46" t="s">
        <v>168</v>
      </c>
      <c r="C87" s="38">
        <f>SUM(C88:C93)</f>
        <v>630.90419500000007</v>
      </c>
      <c r="D87" s="112">
        <f>SUM(D88:D93)</f>
        <v>48.132464549999995</v>
      </c>
      <c r="E87" s="128"/>
      <c r="G87" s="126"/>
    </row>
    <row r="88" spans="2:7">
      <c r="B88" s="19" t="s">
        <v>169</v>
      </c>
      <c r="C88" s="30">
        <v>353.09912200000002</v>
      </c>
      <c r="D88" s="110">
        <v>19.389685149999991</v>
      </c>
      <c r="G88" s="126"/>
    </row>
    <row r="89" spans="2:7">
      <c r="B89" s="19" t="s">
        <v>170</v>
      </c>
      <c r="C89" s="30">
        <v>4.5355160000000003</v>
      </c>
      <c r="D89" s="110">
        <v>0.45962219999999998</v>
      </c>
      <c r="G89" s="126"/>
    </row>
    <row r="90" spans="2:7">
      <c r="B90" s="19" t="s">
        <v>171</v>
      </c>
      <c r="C90" s="30">
        <v>147.059247</v>
      </c>
      <c r="D90" s="110">
        <v>15.45991166</v>
      </c>
      <c r="G90" s="126"/>
    </row>
    <row r="91" spans="2:7">
      <c r="B91" s="19" t="s">
        <v>172</v>
      </c>
      <c r="C91" s="30">
        <v>16</v>
      </c>
      <c r="D91" s="110">
        <v>0.17200055</v>
      </c>
      <c r="G91" s="126"/>
    </row>
    <row r="92" spans="2:7">
      <c r="B92" s="19" t="s">
        <v>173</v>
      </c>
      <c r="C92" s="30">
        <v>6.5484390000000001</v>
      </c>
      <c r="D92" s="110">
        <v>0.87345729999999999</v>
      </c>
      <c r="G92" s="126"/>
    </row>
    <row r="93" spans="2:7">
      <c r="B93" s="19" t="s">
        <v>174</v>
      </c>
      <c r="C93" s="30">
        <v>103.661871</v>
      </c>
      <c r="D93" s="110">
        <v>11.777787690000002</v>
      </c>
      <c r="G93" s="126"/>
    </row>
    <row r="94" spans="2:7">
      <c r="B94" s="45" t="s">
        <v>175</v>
      </c>
      <c r="C94" s="38">
        <f>C95+C99+C105+C111+C123+C130</f>
        <v>578381.25184299995</v>
      </c>
      <c r="D94" s="112">
        <f>D95+D99+D105+D111+D123+D130</f>
        <v>43926.963431550001</v>
      </c>
      <c r="E94" s="128"/>
      <c r="G94" s="126"/>
    </row>
    <row r="95" spans="2:7">
      <c r="B95" s="46" t="s">
        <v>176</v>
      </c>
      <c r="C95" s="38">
        <f>SUM(C96:C98)</f>
        <v>31108.895165000002</v>
      </c>
      <c r="D95" s="112">
        <f>SUM(D96:D98)</f>
        <v>3937.5896029699993</v>
      </c>
      <c r="E95" s="128"/>
      <c r="G95" s="126"/>
    </row>
    <row r="96" spans="2:7">
      <c r="B96" s="19" t="s">
        <v>177</v>
      </c>
      <c r="C96" s="30">
        <v>8174.842103</v>
      </c>
      <c r="D96" s="110">
        <v>349.89371437</v>
      </c>
      <c r="G96" s="126"/>
    </row>
    <row r="97" spans="2:7">
      <c r="B97" s="19" t="s">
        <v>178</v>
      </c>
      <c r="C97" s="30">
        <v>513.27221599999996</v>
      </c>
      <c r="D97" s="110">
        <v>28.355687939999999</v>
      </c>
      <c r="G97" s="126"/>
    </row>
    <row r="98" spans="2:7">
      <c r="B98" s="19" t="s">
        <v>179</v>
      </c>
      <c r="C98" s="30">
        <v>22420.780846000001</v>
      </c>
      <c r="D98" s="110">
        <v>3559.3402006599995</v>
      </c>
      <c r="G98" s="126"/>
    </row>
    <row r="99" spans="2:7">
      <c r="B99" s="46" t="s">
        <v>180</v>
      </c>
      <c r="C99" s="38">
        <f>SUM(C100:C104)</f>
        <v>122301.21576600001</v>
      </c>
      <c r="D99" s="112">
        <f t="shared" ref="D99" si="0">SUM(D100:D104)</f>
        <v>11320.852572460002</v>
      </c>
      <c r="E99" s="38"/>
    </row>
    <row r="100" spans="2:7">
      <c r="B100" s="19" t="s">
        <v>181</v>
      </c>
      <c r="C100" s="30">
        <v>11612.10059</v>
      </c>
      <c r="D100" s="110">
        <v>1378.4553520899999</v>
      </c>
    </row>
    <row r="101" spans="2:7">
      <c r="B101" s="19" t="s">
        <v>182</v>
      </c>
      <c r="C101" s="30">
        <v>8381.2366910000001</v>
      </c>
      <c r="D101" s="110">
        <v>227.63026286000002</v>
      </c>
    </row>
    <row r="102" spans="2:7">
      <c r="B102" s="19" t="s">
        <v>183</v>
      </c>
      <c r="C102" s="30">
        <v>30.27</v>
      </c>
      <c r="D102" s="110">
        <v>8.6754780000000004E-2</v>
      </c>
    </row>
    <row r="103" spans="2:7">
      <c r="B103" s="19" t="s">
        <v>184</v>
      </c>
      <c r="C103" s="30">
        <v>9.5212970000000006</v>
      </c>
      <c r="D103" s="110">
        <v>1.05435006</v>
      </c>
    </row>
    <row r="104" spans="2:7">
      <c r="B104" s="19" t="s">
        <v>185</v>
      </c>
      <c r="C104" s="30">
        <v>102268.087188</v>
      </c>
      <c r="D104" s="110">
        <v>9713.6258526700021</v>
      </c>
    </row>
    <row r="105" spans="2:7">
      <c r="B105" s="46" t="s">
        <v>186</v>
      </c>
      <c r="C105" s="109">
        <f>SUM(C106:C110)</f>
        <v>7710.6201000000001</v>
      </c>
      <c r="D105" s="113">
        <f>SUM(D106:D110)</f>
        <v>546.72346729000014</v>
      </c>
      <c r="E105" s="128"/>
    </row>
    <row r="106" spans="2:7">
      <c r="B106" s="19" t="s">
        <v>187</v>
      </c>
      <c r="C106" s="30">
        <v>1104.844386</v>
      </c>
      <c r="D106" s="110">
        <v>52.49402989</v>
      </c>
    </row>
    <row r="107" spans="2:7">
      <c r="B107" s="19" t="s">
        <v>188</v>
      </c>
      <c r="C107" s="30">
        <v>848.06509200000005</v>
      </c>
      <c r="D107" s="110">
        <v>45.681169609999998</v>
      </c>
    </row>
    <row r="108" spans="2:7">
      <c r="B108" s="19" t="s">
        <v>189</v>
      </c>
      <c r="C108" s="30">
        <v>3658.717028</v>
      </c>
      <c r="D108" s="110">
        <v>242.5102016700001</v>
      </c>
    </row>
    <row r="109" spans="2:7">
      <c r="B109" s="25" t="s">
        <v>190</v>
      </c>
      <c r="C109" s="30">
        <v>172.32664199999999</v>
      </c>
      <c r="D109" s="110">
        <v>79.284846399999992</v>
      </c>
    </row>
    <row r="110" spans="2:7">
      <c r="B110" s="19" t="s">
        <v>191</v>
      </c>
      <c r="C110" s="30">
        <v>1926.666952</v>
      </c>
      <c r="D110" s="110">
        <v>126.75321972</v>
      </c>
    </row>
    <row r="111" spans="2:7">
      <c r="B111" s="46" t="s">
        <v>192</v>
      </c>
      <c r="C111" s="38">
        <f>SUM(C112:C122)</f>
        <v>276271.24826000002</v>
      </c>
      <c r="D111" s="112">
        <f>SUM(D112:D122)</f>
        <v>17983.880211509997</v>
      </c>
      <c r="E111" s="128"/>
    </row>
    <row r="112" spans="2:7">
      <c r="B112" s="19" t="s">
        <v>193</v>
      </c>
      <c r="C112" s="30">
        <v>13283.115024000001</v>
      </c>
      <c r="D112" s="110">
        <v>2198.5478717800002</v>
      </c>
    </row>
    <row r="113" spans="2:5">
      <c r="B113" s="19" t="s">
        <v>194</v>
      </c>
      <c r="C113" s="30">
        <v>97001.537563000005</v>
      </c>
      <c r="D113" s="110">
        <v>7238.059865680003</v>
      </c>
    </row>
    <row r="114" spans="2:5">
      <c r="B114" s="19" t="s">
        <v>195</v>
      </c>
      <c r="C114" s="30">
        <v>30475.69771</v>
      </c>
      <c r="D114" s="110">
        <v>2039.7201524700001</v>
      </c>
    </row>
    <row r="115" spans="2:5">
      <c r="B115" s="19" t="s">
        <v>196</v>
      </c>
      <c r="C115" s="30">
        <v>19911.947542000002</v>
      </c>
      <c r="D115" s="110">
        <v>1853.1778277100002</v>
      </c>
    </row>
    <row r="116" spans="2:5">
      <c r="B116" s="19" t="s">
        <v>197</v>
      </c>
      <c r="C116" s="30">
        <v>6493.6226500000002</v>
      </c>
      <c r="D116" s="110">
        <v>268.60651773999996</v>
      </c>
    </row>
    <row r="117" spans="2:5">
      <c r="B117" s="19" t="s">
        <v>198</v>
      </c>
      <c r="C117" s="30">
        <v>10911.714693</v>
      </c>
      <c r="D117" s="110">
        <v>639.81665988999976</v>
      </c>
    </row>
    <row r="118" spans="2:5">
      <c r="B118" s="19" t="s">
        <v>199</v>
      </c>
      <c r="C118" s="30">
        <v>1508.055705</v>
      </c>
      <c r="D118" s="110">
        <v>90.977139799999989</v>
      </c>
    </row>
    <row r="119" spans="2:5">
      <c r="B119" s="19" t="s">
        <v>200</v>
      </c>
      <c r="C119" s="30">
        <v>458.28771</v>
      </c>
      <c r="D119" s="110">
        <v>47.921512050000004</v>
      </c>
    </row>
    <row r="120" spans="2:5">
      <c r="B120" s="19" t="s">
        <v>201</v>
      </c>
      <c r="C120" s="30">
        <v>194.60509500000001</v>
      </c>
      <c r="D120" s="110">
        <v>10.442188890000001</v>
      </c>
    </row>
    <row r="121" spans="2:5">
      <c r="B121" s="19" t="s">
        <v>202</v>
      </c>
      <c r="C121" s="30">
        <v>797.59498499999995</v>
      </c>
      <c r="D121" s="110">
        <v>43.872826689999989</v>
      </c>
    </row>
    <row r="122" spans="2:5">
      <c r="B122" s="19" t="s">
        <v>203</v>
      </c>
      <c r="C122" s="30">
        <v>95235.069583000004</v>
      </c>
      <c r="D122" s="110">
        <v>3552.7376488099999</v>
      </c>
    </row>
    <row r="123" spans="2:5">
      <c r="B123" s="46" t="s">
        <v>204</v>
      </c>
      <c r="C123" s="38">
        <f>SUM(C124:C129)</f>
        <v>140266.235422</v>
      </c>
      <c r="D123" s="112">
        <f>SUM(D124:D129)</f>
        <v>10097.869382250004</v>
      </c>
      <c r="E123" s="128"/>
    </row>
    <row r="124" spans="2:5" ht="15.75" customHeight="1">
      <c r="B124" s="19" t="s">
        <v>205</v>
      </c>
      <c r="C124" s="30">
        <v>66501.454912000001</v>
      </c>
      <c r="D124" s="110">
        <v>4837.2605204100009</v>
      </c>
    </row>
    <row r="125" spans="2:5">
      <c r="B125" s="19" t="s">
        <v>206</v>
      </c>
      <c r="C125" s="30">
        <v>1594</v>
      </c>
      <c r="D125" s="110">
        <v>13.702380120000001</v>
      </c>
    </row>
    <row r="126" spans="2:5">
      <c r="B126" s="19" t="s">
        <v>207</v>
      </c>
      <c r="C126" s="30">
        <v>2570.3693330000001</v>
      </c>
      <c r="D126" s="110">
        <v>156.12295839999999</v>
      </c>
    </row>
    <row r="127" spans="2:5">
      <c r="B127" s="19" t="s">
        <v>208</v>
      </c>
      <c r="C127" s="30">
        <v>1883.9212010000001</v>
      </c>
      <c r="D127" s="110">
        <v>48.941558129999997</v>
      </c>
    </row>
    <row r="128" spans="2:5">
      <c r="B128" s="19" t="s">
        <v>209</v>
      </c>
      <c r="C128" s="30">
        <v>66977.647068000006</v>
      </c>
      <c r="D128" s="110">
        <v>4962.6060365200046</v>
      </c>
    </row>
    <row r="129" spans="2:5">
      <c r="B129" s="19" t="s">
        <v>210</v>
      </c>
      <c r="C129" s="30">
        <v>738.84290799999997</v>
      </c>
      <c r="D129" s="110">
        <v>79.235928670000007</v>
      </c>
    </row>
    <row r="130" spans="2:5">
      <c r="B130" s="46" t="s">
        <v>211</v>
      </c>
      <c r="C130" s="38">
        <f>SUM(C131:C133)</f>
        <v>723.03712999999993</v>
      </c>
      <c r="D130" s="112">
        <f>SUM(D131:D133)</f>
        <v>40.048195069999998</v>
      </c>
      <c r="E130" s="128"/>
    </row>
    <row r="131" spans="2:5">
      <c r="B131" s="19" t="s">
        <v>212</v>
      </c>
      <c r="C131" s="30">
        <v>143.67743100000001</v>
      </c>
      <c r="D131" s="110">
        <v>6.5619107000000003</v>
      </c>
    </row>
    <row r="132" spans="2:5">
      <c r="B132" s="19" t="s">
        <v>213</v>
      </c>
      <c r="C132" s="30">
        <v>182.69666599999999</v>
      </c>
      <c r="D132" s="110">
        <v>2.5745433700000007</v>
      </c>
    </row>
    <row r="133" spans="2:5">
      <c r="B133" s="19" t="s">
        <v>214</v>
      </c>
      <c r="C133" s="30">
        <v>396.66303299999998</v>
      </c>
      <c r="D133" s="110">
        <v>30.911740999999999</v>
      </c>
    </row>
    <row r="134" spans="2:5" ht="15" customHeight="1">
      <c r="B134" s="45" t="s">
        <v>215</v>
      </c>
      <c r="C134" s="38">
        <f>C135</f>
        <v>253545.53659900001</v>
      </c>
      <c r="D134" s="112">
        <f>D135</f>
        <v>37078.826414270006</v>
      </c>
    </row>
    <row r="135" spans="2:5">
      <c r="B135" s="46" t="s">
        <v>216</v>
      </c>
      <c r="C135" s="38">
        <f>C136</f>
        <v>253545.53659900001</v>
      </c>
      <c r="D135" s="112">
        <f>(D136)</f>
        <v>37078.826414270006</v>
      </c>
    </row>
    <row r="136" spans="2:5">
      <c r="B136" s="19" t="s">
        <v>217</v>
      </c>
      <c r="C136" s="30">
        <v>253545.53659900001</v>
      </c>
      <c r="D136" s="110">
        <v>37078.826414270006</v>
      </c>
    </row>
    <row r="137" spans="2:5">
      <c r="B137" s="23" t="s">
        <v>43</v>
      </c>
      <c r="C137" s="20">
        <f t="shared" ref="C137:D139" si="1">C138</f>
        <v>155685.24233000001</v>
      </c>
      <c r="D137" s="29">
        <f t="shared" si="1"/>
        <v>9918.2064276500005</v>
      </c>
    </row>
    <row r="138" spans="2:5">
      <c r="B138" s="47" t="s">
        <v>218</v>
      </c>
      <c r="C138" s="36">
        <f t="shared" si="1"/>
        <v>155685.24233000001</v>
      </c>
      <c r="D138" s="38">
        <f t="shared" si="1"/>
        <v>9918.2064276500005</v>
      </c>
    </row>
    <row r="139" spans="2:5">
      <c r="B139" s="46" t="s">
        <v>219</v>
      </c>
      <c r="C139" s="36">
        <f>C140</f>
        <v>155685.24233000001</v>
      </c>
      <c r="D139" s="38">
        <f t="shared" si="1"/>
        <v>9918.2064276500005</v>
      </c>
    </row>
    <row r="140" spans="2:5">
      <c r="B140" s="19" t="s">
        <v>220</v>
      </c>
      <c r="C140" s="37">
        <v>155685.24233000001</v>
      </c>
      <c r="D140" s="30">
        <v>9918.2064276500005</v>
      </c>
    </row>
    <row r="141" spans="2:5">
      <c r="B141" s="35" t="s">
        <v>48</v>
      </c>
      <c r="C141" s="31">
        <f>C13+C137</f>
        <v>1403263.338155</v>
      </c>
      <c r="D141" s="31">
        <f>D13+D137</f>
        <v>128555.51105873002</v>
      </c>
    </row>
    <row r="142" spans="2:5">
      <c r="B142" s="15" t="s">
        <v>27</v>
      </c>
      <c r="C142" s="16"/>
      <c r="D142" s="16"/>
    </row>
    <row r="143" spans="2:5" ht="26.25" customHeight="1">
      <c r="B143" s="161" t="s">
        <v>1350</v>
      </c>
      <c r="C143" s="161"/>
      <c r="D143" s="161"/>
    </row>
    <row r="144" spans="2:5" ht="12.75" customHeight="1">
      <c r="B144" s="15" t="s">
        <v>49</v>
      </c>
      <c r="C144" s="16"/>
      <c r="D144" s="16"/>
    </row>
    <row r="145" spans="2:4">
      <c r="C145" s="41"/>
      <c r="D145" s="41"/>
    </row>
    <row r="146" spans="2:4">
      <c r="B146" s="42"/>
      <c r="C146" s="41"/>
      <c r="D146" s="41"/>
    </row>
    <row r="147" spans="2:4">
      <c r="B147" s="9"/>
      <c r="C147" s="10"/>
      <c r="D147" s="10"/>
    </row>
    <row r="148" spans="2:4">
      <c r="B148" s="9"/>
      <c r="C148" s="10"/>
      <c r="D148" s="10"/>
    </row>
    <row r="149" spans="2:4">
      <c r="B149" s="9"/>
      <c r="C149" s="10"/>
      <c r="D149" s="10"/>
    </row>
    <row r="150" spans="2:4">
      <c r="B150" s="9"/>
      <c r="C150" s="10"/>
      <c r="D150" s="10"/>
    </row>
    <row r="151" spans="2:4">
      <c r="B151" s="9"/>
      <c r="C151" s="10"/>
      <c r="D151" s="10"/>
    </row>
    <row r="152" spans="2:4">
      <c r="B152" s="9"/>
      <c r="C152" s="10"/>
      <c r="D152" s="10"/>
    </row>
    <row r="153" spans="2:4">
      <c r="B153" s="9"/>
      <c r="C153" s="10"/>
      <c r="D153" s="10"/>
    </row>
  </sheetData>
  <mergeCells count="10">
    <mergeCell ref="A2:E2"/>
    <mergeCell ref="A1:E1"/>
    <mergeCell ref="B143:D143"/>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8"/>
  <sheetViews>
    <sheetView showGridLines="0" zoomScale="60" zoomScaleNormal="60" workbookViewId="0">
      <selection activeCell="A7" sqref="A7:E7"/>
    </sheetView>
  </sheetViews>
  <sheetFormatPr baseColWidth="10" defaultColWidth="11.44140625" defaultRowHeight="14.4"/>
  <cols>
    <col min="1" max="1" width="17.109375" customWidth="1"/>
    <col min="2" max="2" width="91.44140625" customWidth="1"/>
    <col min="3" max="3" width="17.88671875" customWidth="1"/>
    <col min="4" max="4" width="16.5546875" customWidth="1"/>
    <col min="5" max="5" width="16.77734375" customWidth="1"/>
    <col min="6" max="6" width="11.88671875" bestFit="1" customWidth="1"/>
    <col min="7" max="7" width="13.109375" bestFit="1" customWidth="1"/>
    <col min="8" max="8" width="12" bestFit="1" customWidth="1"/>
  </cols>
  <sheetData>
    <row r="1" spans="1:8" ht="28.5" customHeight="1">
      <c r="A1" s="153" t="s">
        <v>0</v>
      </c>
      <c r="B1" s="153"/>
      <c r="C1" s="153"/>
      <c r="D1" s="153"/>
      <c r="E1" s="153"/>
    </row>
    <row r="2" spans="1:8" ht="21" customHeight="1">
      <c r="A2" s="154" t="s">
        <v>1</v>
      </c>
      <c r="B2" s="154"/>
      <c r="C2" s="154"/>
      <c r="D2" s="154"/>
      <c r="E2" s="154"/>
    </row>
    <row r="3" spans="1:8" ht="15" customHeight="1">
      <c r="A3" s="162" t="s">
        <v>2</v>
      </c>
      <c r="B3" s="162"/>
      <c r="C3" s="162"/>
      <c r="D3" s="162"/>
      <c r="E3" s="162"/>
    </row>
    <row r="5" spans="1:8" ht="18.75" customHeight="1">
      <c r="A5" s="164" t="s">
        <v>30</v>
      </c>
      <c r="B5" s="164"/>
      <c r="C5" s="164"/>
      <c r="D5" s="164"/>
      <c r="E5" s="164"/>
      <c r="F5" s="164"/>
    </row>
    <row r="6" spans="1:8" ht="18">
      <c r="A6" s="163" t="s">
        <v>221</v>
      </c>
      <c r="B6" s="163"/>
      <c r="C6" s="163"/>
      <c r="D6" s="163"/>
      <c r="E6" s="163"/>
    </row>
    <row r="7" spans="1:8" ht="18">
      <c r="A7" s="157" t="s">
        <v>1351</v>
      </c>
      <c r="B7" s="157"/>
      <c r="C7" s="157"/>
      <c r="D7" s="157"/>
      <c r="E7" s="157"/>
      <c r="G7" s="12"/>
    </row>
    <row r="8" spans="1:8" ht="15.6">
      <c r="A8" s="166" t="s">
        <v>5</v>
      </c>
      <c r="B8" s="166"/>
      <c r="C8" s="166"/>
      <c r="D8" s="166"/>
      <c r="E8" s="166"/>
    </row>
    <row r="11" spans="1:8" ht="15" customHeight="1">
      <c r="B11" s="165" t="s">
        <v>6</v>
      </c>
      <c r="C11" s="54" t="s">
        <v>7</v>
      </c>
      <c r="D11" s="167" t="s">
        <v>8</v>
      </c>
      <c r="H11" s="12"/>
    </row>
    <row r="12" spans="1:8" ht="15.75" customHeight="1">
      <c r="B12" s="165"/>
      <c r="C12" s="58" t="s">
        <v>9</v>
      </c>
      <c r="D12" s="167"/>
    </row>
    <row r="13" spans="1:8">
      <c r="B13" s="23" t="s">
        <v>15</v>
      </c>
      <c r="C13" s="20">
        <f>C14+C20+C30+C40+C49+C56+C66+C71</f>
        <v>1247578.0958249997</v>
      </c>
      <c r="D13" s="20">
        <f>D14+D20+D30+D40+D49+D56+D66+D71</f>
        <v>118637.30463108003</v>
      </c>
      <c r="F13" s="48"/>
    </row>
    <row r="14" spans="1:8">
      <c r="B14" s="39" t="s">
        <v>222</v>
      </c>
      <c r="C14" s="36">
        <f>SUM(C15:C19)</f>
        <v>299086.12287900003</v>
      </c>
      <c r="D14" s="115">
        <f>SUM(D15:D19)</f>
        <v>24402.430978360029</v>
      </c>
      <c r="E14" s="130"/>
      <c r="F14" s="48"/>
    </row>
    <row r="15" spans="1:8">
      <c r="B15" s="40" t="s">
        <v>223</v>
      </c>
      <c r="C15" s="37">
        <v>247957.98325600001</v>
      </c>
      <c r="D15" s="114">
        <v>20355.410258140029</v>
      </c>
      <c r="F15" s="48"/>
    </row>
    <row r="16" spans="1:8">
      <c r="B16" s="40" t="s">
        <v>224</v>
      </c>
      <c r="C16" s="37">
        <v>18105.741236999998</v>
      </c>
      <c r="D16" s="114">
        <v>1118.3769840700002</v>
      </c>
      <c r="F16" s="48"/>
    </row>
    <row r="17" spans="2:6">
      <c r="B17" s="40" t="s">
        <v>225</v>
      </c>
      <c r="C17" s="37">
        <v>1005.352533</v>
      </c>
      <c r="D17" s="110">
        <v>113.11513032000001</v>
      </c>
      <c r="F17" s="48"/>
    </row>
    <row r="18" spans="2:6">
      <c r="B18" s="40" t="s">
        <v>226</v>
      </c>
      <c r="C18" s="37">
        <v>1109.5386140000001</v>
      </c>
      <c r="D18" s="110">
        <v>127.74805017999999</v>
      </c>
      <c r="F18" s="48"/>
    </row>
    <row r="19" spans="2:6">
      <c r="B19" s="40" t="s">
        <v>227</v>
      </c>
      <c r="C19" s="37">
        <v>30907.507238999999</v>
      </c>
      <c r="D19" s="114">
        <v>2687.780555650003</v>
      </c>
      <c r="F19" s="48"/>
    </row>
    <row r="20" spans="2:6">
      <c r="B20" s="39" t="s">
        <v>228</v>
      </c>
      <c r="C20" s="36">
        <f>SUM(C21:C29)</f>
        <v>89609.358424000005</v>
      </c>
      <c r="D20" s="115">
        <f t="shared" ref="D20" si="0">SUM(D21:D29)</f>
        <v>5173.7379755799984</v>
      </c>
      <c r="E20" s="128"/>
      <c r="F20" s="48"/>
    </row>
    <row r="21" spans="2:6">
      <c r="B21" s="40" t="s">
        <v>229</v>
      </c>
      <c r="C21" s="37">
        <v>7211.8613160000004</v>
      </c>
      <c r="D21" s="114">
        <v>847.21520360999989</v>
      </c>
      <c r="F21" s="48"/>
    </row>
    <row r="22" spans="2:6">
      <c r="B22" s="40" t="s">
        <v>230</v>
      </c>
      <c r="C22" s="37">
        <v>7903.0087000000003</v>
      </c>
      <c r="D22" s="110">
        <v>79.350921720000002</v>
      </c>
      <c r="F22" s="48"/>
    </row>
    <row r="23" spans="2:6">
      <c r="B23" s="40" t="s">
        <v>231</v>
      </c>
      <c r="C23" s="37">
        <v>3800.925639</v>
      </c>
      <c r="D23" s="110">
        <v>233.9738011</v>
      </c>
      <c r="F23" s="48"/>
    </row>
    <row r="24" spans="2:6">
      <c r="B24" s="40" t="s">
        <v>232</v>
      </c>
      <c r="C24" s="37">
        <v>1216.134726</v>
      </c>
      <c r="D24" s="110">
        <v>16.902053129999999</v>
      </c>
      <c r="F24" s="48"/>
    </row>
    <row r="25" spans="2:6">
      <c r="B25" s="40" t="s">
        <v>233</v>
      </c>
      <c r="C25" s="37">
        <v>9004.3398159999997</v>
      </c>
      <c r="D25" s="110">
        <v>382.49279619999987</v>
      </c>
      <c r="F25" s="48"/>
    </row>
    <row r="26" spans="2:6">
      <c r="B26" s="40" t="s">
        <v>234</v>
      </c>
      <c r="C26" s="37">
        <v>5701.364399</v>
      </c>
      <c r="D26" s="110">
        <v>1114.5305573700002</v>
      </c>
      <c r="F26" s="48"/>
    </row>
    <row r="27" spans="2:6">
      <c r="B27" s="40" t="s">
        <v>235</v>
      </c>
      <c r="C27" s="37">
        <v>3827.8078099999998</v>
      </c>
      <c r="D27" s="110">
        <v>98.123105120000048</v>
      </c>
      <c r="F27" s="48"/>
    </row>
    <row r="28" spans="2:6">
      <c r="B28" s="40" t="s">
        <v>236</v>
      </c>
      <c r="C28" s="37">
        <v>16955.750468999999</v>
      </c>
      <c r="D28" s="110">
        <v>589.77894435999963</v>
      </c>
      <c r="F28" s="48"/>
    </row>
    <row r="29" spans="2:6">
      <c r="B29" s="40" t="s">
        <v>237</v>
      </c>
      <c r="C29" s="37">
        <v>33988.165548999998</v>
      </c>
      <c r="D29" s="114">
        <v>1811.3705929699988</v>
      </c>
      <c r="F29" s="48"/>
    </row>
    <row r="30" spans="2:6">
      <c r="B30" s="39" t="s">
        <v>238</v>
      </c>
      <c r="C30" s="36">
        <f>SUM(C31:C39)</f>
        <v>64348.477636999996</v>
      </c>
      <c r="D30" s="115">
        <f t="shared" ref="D30" si="1">SUM(D31:D39)</f>
        <v>2417.6030216700001</v>
      </c>
      <c r="E30" s="128"/>
      <c r="F30" s="48"/>
    </row>
    <row r="31" spans="2:6">
      <c r="B31" s="40" t="s">
        <v>239</v>
      </c>
      <c r="C31" s="37">
        <v>8654.4981759999991</v>
      </c>
      <c r="D31" s="114">
        <v>473.19401405000008</v>
      </c>
      <c r="F31" s="48"/>
    </row>
    <row r="32" spans="2:6">
      <c r="B32" s="40" t="s">
        <v>240</v>
      </c>
      <c r="C32" s="37">
        <v>2798.5362650000002</v>
      </c>
      <c r="D32" s="110">
        <v>61.336947469999998</v>
      </c>
      <c r="F32" s="48"/>
    </row>
    <row r="33" spans="2:6">
      <c r="B33" s="40" t="s">
        <v>241</v>
      </c>
      <c r="C33" s="37">
        <v>5761.7389059999996</v>
      </c>
      <c r="D33" s="110">
        <v>92.705513630000013</v>
      </c>
      <c r="F33" s="48"/>
    </row>
    <row r="34" spans="2:6">
      <c r="B34" s="40" t="s">
        <v>242</v>
      </c>
      <c r="C34" s="37">
        <v>12528.438002000001</v>
      </c>
      <c r="D34" s="110">
        <v>1099.3045462199998</v>
      </c>
      <c r="F34" s="48"/>
    </row>
    <row r="35" spans="2:6">
      <c r="B35" s="40" t="s">
        <v>243</v>
      </c>
      <c r="C35" s="37">
        <v>732.09596299999998</v>
      </c>
      <c r="D35" s="110">
        <v>27.472347100000007</v>
      </c>
      <c r="F35" s="48"/>
    </row>
    <row r="36" spans="2:6">
      <c r="B36" s="40" t="s">
        <v>244</v>
      </c>
      <c r="C36" s="37">
        <v>1074.5094939999999</v>
      </c>
      <c r="D36" s="110">
        <v>23.135293469999993</v>
      </c>
      <c r="F36" s="48"/>
    </row>
    <row r="37" spans="2:6">
      <c r="B37" s="40" t="s">
        <v>245</v>
      </c>
      <c r="C37" s="37">
        <v>7848.9206299999996</v>
      </c>
      <c r="D37" s="114">
        <v>382.1706225100001</v>
      </c>
      <c r="F37" s="48"/>
    </row>
    <row r="38" spans="2:6">
      <c r="B38" s="40" t="s">
        <v>246</v>
      </c>
      <c r="C38" s="37">
        <v>3796.497018</v>
      </c>
      <c r="D38" s="112">
        <v>0</v>
      </c>
      <c r="F38" s="48"/>
    </row>
    <row r="39" spans="2:6">
      <c r="B39" s="40" t="s">
        <v>247</v>
      </c>
      <c r="C39" s="37">
        <v>21153.243182999999</v>
      </c>
      <c r="D39" s="110">
        <v>258.28373721999998</v>
      </c>
      <c r="F39" s="48"/>
    </row>
    <row r="40" spans="2:6">
      <c r="B40" s="39" t="s">
        <v>248</v>
      </c>
      <c r="C40" s="36">
        <f>SUM(C41:C48)</f>
        <v>421454.54419399996</v>
      </c>
      <c r="D40" s="115">
        <f>SUM(D41:D48)</f>
        <v>37636.398166080005</v>
      </c>
      <c r="E40" s="128"/>
      <c r="F40" s="48"/>
    </row>
    <row r="41" spans="2:6">
      <c r="B41" s="40" t="s">
        <v>249</v>
      </c>
      <c r="C41" s="37">
        <v>129385.26615700001</v>
      </c>
      <c r="D41" s="110">
        <v>9359.1095619000007</v>
      </c>
      <c r="F41" s="48"/>
    </row>
    <row r="42" spans="2:6">
      <c r="B42" s="40" t="s">
        <v>250</v>
      </c>
      <c r="C42" s="37">
        <v>134410.63218399999</v>
      </c>
      <c r="D42" s="110">
        <v>15357.764964219998</v>
      </c>
      <c r="F42" s="48"/>
    </row>
    <row r="43" spans="2:6">
      <c r="B43" s="40" t="s">
        <v>251</v>
      </c>
      <c r="C43" s="37">
        <v>13214.850527000001</v>
      </c>
      <c r="D43" s="110">
        <v>2227.5697357199997</v>
      </c>
      <c r="F43" s="48"/>
    </row>
    <row r="44" spans="2:6">
      <c r="B44" s="40" t="s">
        <v>252</v>
      </c>
      <c r="C44" s="37">
        <v>79691.515497999993</v>
      </c>
      <c r="D44" s="110">
        <v>8437.1939774399998</v>
      </c>
      <c r="F44" s="48"/>
    </row>
    <row r="45" spans="2:6">
      <c r="B45" s="40" t="s">
        <v>253</v>
      </c>
      <c r="C45" s="37">
        <v>28740.249376</v>
      </c>
      <c r="D45" s="110">
        <v>117.10575587000001</v>
      </c>
      <c r="F45" s="48"/>
    </row>
    <row r="46" spans="2:6">
      <c r="B46" s="40" t="s">
        <v>254</v>
      </c>
      <c r="C46" s="30">
        <v>20010.099999999999</v>
      </c>
      <c r="D46" s="110">
        <v>930.13759633000006</v>
      </c>
      <c r="F46" s="48"/>
    </row>
    <row r="47" spans="2:6">
      <c r="B47" s="40" t="s">
        <v>255</v>
      </c>
      <c r="C47" s="30">
        <v>751.52865299999996</v>
      </c>
      <c r="D47" s="110">
        <v>25.206406980000004</v>
      </c>
      <c r="F47" s="48"/>
    </row>
    <row r="48" spans="2:6">
      <c r="B48" s="40" t="s">
        <v>256</v>
      </c>
      <c r="C48" s="37">
        <v>15250.401798999999</v>
      </c>
      <c r="D48" s="110">
        <v>1182.3101676200001</v>
      </c>
      <c r="F48" s="48"/>
    </row>
    <row r="49" spans="2:6">
      <c r="B49" s="39" t="s">
        <v>257</v>
      </c>
      <c r="C49" s="36">
        <f>SUM(C50:C55)</f>
        <v>56567.336180999999</v>
      </c>
      <c r="D49" s="112">
        <f>SUM(D50:D55)</f>
        <v>8173.3981322</v>
      </c>
      <c r="E49" s="128"/>
      <c r="F49" s="48"/>
    </row>
    <row r="50" spans="2:6">
      <c r="B50" s="40" t="s">
        <v>258</v>
      </c>
      <c r="C50" s="37">
        <v>921.831819</v>
      </c>
      <c r="D50" s="110">
        <v>97.258900949999997</v>
      </c>
      <c r="F50" s="48"/>
    </row>
    <row r="51" spans="2:6">
      <c r="B51" s="40" t="s">
        <v>259</v>
      </c>
      <c r="C51" s="37">
        <v>8720.2259680000006</v>
      </c>
      <c r="D51" s="110">
        <v>1211.8209109300001</v>
      </c>
      <c r="F51" s="48"/>
    </row>
    <row r="52" spans="2:6">
      <c r="B52" s="40" t="s">
        <v>260</v>
      </c>
      <c r="C52" s="37">
        <v>8766.1003440000004</v>
      </c>
      <c r="D52" s="110">
        <v>1541.1080069999998</v>
      </c>
      <c r="F52" s="48"/>
    </row>
    <row r="53" spans="2:6">
      <c r="B53" s="40" t="s">
        <v>261</v>
      </c>
      <c r="C53" s="37">
        <v>37635.728049999998</v>
      </c>
      <c r="D53" s="110">
        <v>4888.03933332</v>
      </c>
      <c r="F53" s="48"/>
    </row>
    <row r="54" spans="2:6">
      <c r="B54" s="40" t="s">
        <v>262</v>
      </c>
      <c r="C54" s="37">
        <v>500</v>
      </c>
      <c r="D54" s="110">
        <v>318.49957999999998</v>
      </c>
      <c r="F54" s="48"/>
    </row>
    <row r="55" spans="2:6">
      <c r="B55" s="40" t="s">
        <v>263</v>
      </c>
      <c r="C55" s="37">
        <v>23.45</v>
      </c>
      <c r="D55" s="110">
        <v>116.67140000000001</v>
      </c>
      <c r="F55" s="48"/>
    </row>
    <row r="56" spans="2:6">
      <c r="B56" s="39" t="s">
        <v>264</v>
      </c>
      <c r="C56" s="36">
        <f>SUM(C57:C65)</f>
        <v>26903.259270000002</v>
      </c>
      <c r="D56" s="115">
        <f>SUM(D57:D65)</f>
        <v>400.50042952999996</v>
      </c>
      <c r="E56" s="128"/>
      <c r="F56" s="48"/>
    </row>
    <row r="57" spans="2:6">
      <c r="B57" s="40" t="s">
        <v>265</v>
      </c>
      <c r="C57" s="37">
        <v>5925.0766880000001</v>
      </c>
      <c r="D57" s="110">
        <v>173.54488497999998</v>
      </c>
      <c r="F57" s="48"/>
    </row>
    <row r="58" spans="2:6">
      <c r="B58" s="40" t="s">
        <v>266</v>
      </c>
      <c r="C58" s="37">
        <v>748.19675299999994</v>
      </c>
      <c r="D58" s="110">
        <v>11.996735889999998</v>
      </c>
      <c r="F58" s="48"/>
    </row>
    <row r="59" spans="2:6">
      <c r="B59" s="40" t="s">
        <v>267</v>
      </c>
      <c r="C59" s="37">
        <v>1201.148297</v>
      </c>
      <c r="D59" s="110">
        <v>2.5324469000000001</v>
      </c>
      <c r="F59" s="48"/>
    </row>
    <row r="60" spans="2:6">
      <c r="B60" s="40" t="s">
        <v>268</v>
      </c>
      <c r="C60" s="37">
        <v>5692.0746920000001</v>
      </c>
      <c r="D60" s="110">
        <v>107.12060672</v>
      </c>
      <c r="F60" s="48"/>
    </row>
    <row r="61" spans="2:6">
      <c r="B61" s="40" t="s">
        <v>269</v>
      </c>
      <c r="C61" s="37">
        <v>7512.7650709999998</v>
      </c>
      <c r="D61" s="110">
        <v>18.450721750000003</v>
      </c>
      <c r="F61" s="48"/>
    </row>
    <row r="62" spans="2:6">
      <c r="B62" s="40" t="s">
        <v>270</v>
      </c>
      <c r="C62" s="37">
        <v>922.87228800000003</v>
      </c>
      <c r="D62" s="110">
        <v>12.147988339999999</v>
      </c>
      <c r="F62" s="48"/>
    </row>
    <row r="63" spans="2:6">
      <c r="B63" s="40" t="s">
        <v>271</v>
      </c>
      <c r="C63" s="37">
        <v>616.45320200000003</v>
      </c>
      <c r="D63" s="110">
        <v>51.014760000000003</v>
      </c>
      <c r="F63" s="48"/>
    </row>
    <row r="64" spans="2:6">
      <c r="B64" s="40" t="s">
        <v>272</v>
      </c>
      <c r="C64" s="37">
        <v>695.375811</v>
      </c>
      <c r="D64" s="110">
        <v>23.458329949999996</v>
      </c>
      <c r="F64" s="48"/>
    </row>
    <row r="65" spans="2:6">
      <c r="B65" s="40" t="s">
        <v>273</v>
      </c>
      <c r="C65" s="37">
        <v>3589.296468</v>
      </c>
      <c r="D65" s="110">
        <v>0.233955</v>
      </c>
      <c r="F65" s="48"/>
    </row>
    <row r="66" spans="2:6">
      <c r="B66" s="39" t="s">
        <v>274</v>
      </c>
      <c r="C66" s="36">
        <f>SUM(C67:C70)</f>
        <v>63988.05030699999</v>
      </c>
      <c r="D66" s="112">
        <f>SUM(D67:D70)</f>
        <v>3354.4095133900005</v>
      </c>
      <c r="E66" s="128"/>
      <c r="F66" s="48"/>
    </row>
    <row r="67" spans="2:6">
      <c r="B67" s="40" t="s">
        <v>275</v>
      </c>
      <c r="C67" s="37">
        <v>32237.772959999998</v>
      </c>
      <c r="D67" s="110">
        <v>1198.3567674299998</v>
      </c>
      <c r="F67" s="48"/>
    </row>
    <row r="68" spans="2:6">
      <c r="B68" s="40" t="s">
        <v>276</v>
      </c>
      <c r="C68" s="37">
        <v>30303.939823000001</v>
      </c>
      <c r="D68" s="110">
        <v>2156.0527459600007</v>
      </c>
      <c r="F68" s="48"/>
    </row>
    <row r="69" spans="2:6">
      <c r="B69" s="40" t="s">
        <v>277</v>
      </c>
      <c r="C69" s="37">
        <v>5.3248999999999998E-2</v>
      </c>
      <c r="D69" s="110">
        <v>0</v>
      </c>
      <c r="F69" s="48"/>
    </row>
    <row r="70" spans="2:6">
      <c r="B70" s="40" t="s">
        <v>278</v>
      </c>
      <c r="C70" s="37">
        <v>1446.284275</v>
      </c>
      <c r="D70" s="110">
        <v>0</v>
      </c>
      <c r="F70" s="48"/>
    </row>
    <row r="71" spans="2:6">
      <c r="B71" s="39" t="s">
        <v>279</v>
      </c>
      <c r="C71" s="36">
        <f>SUM(C72:C74)</f>
        <v>225620.946933</v>
      </c>
      <c r="D71" s="115">
        <f>SUM(D72:D74)</f>
        <v>37078.826414269992</v>
      </c>
      <c r="E71" s="128"/>
      <c r="F71" s="48"/>
    </row>
    <row r="72" spans="2:6">
      <c r="B72" s="40" t="s">
        <v>280</v>
      </c>
      <c r="C72" s="37">
        <v>91749.802987000003</v>
      </c>
      <c r="D72" s="110">
        <v>7803.1983041899994</v>
      </c>
      <c r="F72" s="48"/>
    </row>
    <row r="73" spans="2:6">
      <c r="B73" s="40" t="s">
        <v>281</v>
      </c>
      <c r="C73" s="37">
        <v>132147.452964</v>
      </c>
      <c r="D73" s="110">
        <v>29173.637544169997</v>
      </c>
      <c r="F73" s="48"/>
    </row>
    <row r="74" spans="2:6">
      <c r="B74" s="40" t="s">
        <v>282</v>
      </c>
      <c r="C74" s="37">
        <v>1723.6909820000001</v>
      </c>
      <c r="D74" s="110">
        <v>101.99056591</v>
      </c>
      <c r="F74" s="48"/>
    </row>
    <row r="75" spans="2:6">
      <c r="B75" s="23" t="s">
        <v>43</v>
      </c>
      <c r="C75" s="20">
        <f>C76+C78+C80+C82</f>
        <v>155685.24233000001</v>
      </c>
      <c r="D75" s="29">
        <f>D76+D78+D80+D82</f>
        <v>9918.2064276500005</v>
      </c>
      <c r="F75" s="48"/>
    </row>
    <row r="76" spans="2:6">
      <c r="B76" s="39" t="s">
        <v>283</v>
      </c>
      <c r="C76" s="36">
        <f>C77</f>
        <v>7242.0262359999997</v>
      </c>
      <c r="D76" s="38">
        <f>D77</f>
        <v>500</v>
      </c>
      <c r="F76" s="48"/>
    </row>
    <row r="77" spans="2:6">
      <c r="B77" s="40" t="s">
        <v>284</v>
      </c>
      <c r="C77" s="37">
        <v>7242.0262359999997</v>
      </c>
      <c r="D77" s="110">
        <v>500</v>
      </c>
      <c r="F77" s="48"/>
    </row>
    <row r="78" spans="2:6">
      <c r="B78" s="39" t="s">
        <v>285</v>
      </c>
      <c r="C78" s="36">
        <f>C79</f>
        <v>148443.216094</v>
      </c>
      <c r="D78" s="112">
        <f>D79</f>
        <v>9418.2064276500005</v>
      </c>
      <c r="F78" s="48"/>
    </row>
    <row r="79" spans="2:6">
      <c r="B79" s="40" t="s">
        <v>286</v>
      </c>
      <c r="C79" s="37">
        <v>148443.216094</v>
      </c>
      <c r="D79" s="30">
        <v>9418.2064276500005</v>
      </c>
      <c r="F79" s="48"/>
    </row>
    <row r="80" spans="2:6">
      <c r="B80" s="39" t="s">
        <v>287</v>
      </c>
      <c r="C80" s="30">
        <f>C81</f>
        <v>0</v>
      </c>
      <c r="D80" s="38">
        <f>D81</f>
        <v>0</v>
      </c>
      <c r="F80" s="48"/>
    </row>
    <row r="81" spans="2:4">
      <c r="B81" s="40" t="s">
        <v>288</v>
      </c>
      <c r="C81" s="38">
        <v>0</v>
      </c>
      <c r="D81" s="30">
        <v>0</v>
      </c>
    </row>
    <row r="82" spans="2:4">
      <c r="B82" s="39" t="s">
        <v>289</v>
      </c>
      <c r="C82" s="30">
        <f>C83</f>
        <v>0</v>
      </c>
      <c r="D82" s="38">
        <f>D83</f>
        <v>0</v>
      </c>
    </row>
    <row r="83" spans="2:4">
      <c r="B83" s="40" t="s">
        <v>290</v>
      </c>
      <c r="C83" s="38">
        <v>0</v>
      </c>
      <c r="D83" s="30">
        <v>0</v>
      </c>
    </row>
    <row r="84" spans="2:4">
      <c r="B84" s="35" t="s">
        <v>48</v>
      </c>
      <c r="C84" s="31">
        <f>C13+C75</f>
        <v>1403263.3381549998</v>
      </c>
      <c r="D84" s="31">
        <f>D13+D75</f>
        <v>128555.51105873003</v>
      </c>
    </row>
    <row r="85" spans="2:4">
      <c r="B85" s="15" t="s">
        <v>27</v>
      </c>
      <c r="C85" s="15"/>
      <c r="D85" s="15"/>
    </row>
    <row r="86" spans="2:4" ht="21.75" customHeight="1">
      <c r="B86" s="161" t="s">
        <v>1350</v>
      </c>
      <c r="C86" s="161"/>
      <c r="D86" s="161"/>
    </row>
    <row r="87" spans="2:4" ht="15" customHeight="1">
      <c r="B87" s="15" t="s">
        <v>49</v>
      </c>
      <c r="C87" s="15"/>
      <c r="D87" s="15"/>
    </row>
    <row r="88" spans="2:4" ht="12.75" customHeight="1">
      <c r="C88" s="10"/>
      <c r="D88" s="10"/>
    </row>
    <row r="89" spans="2:4" ht="23.25" customHeight="1">
      <c r="B89" s="9"/>
      <c r="C89" s="10"/>
      <c r="D89" s="10"/>
    </row>
    <row r="90" spans="2:4">
      <c r="B90" s="9"/>
      <c r="C90" s="10"/>
      <c r="D90" s="10"/>
    </row>
    <row r="91" spans="2:4">
      <c r="B91" s="9"/>
      <c r="C91" s="10"/>
      <c r="D91" s="10"/>
    </row>
    <row r="92" spans="2:4">
      <c r="B92" s="51"/>
      <c r="C92" s="51"/>
      <c r="D92" s="10"/>
    </row>
    <row r="93" spans="2:4">
      <c r="B93" s="51"/>
      <c r="C93" s="51"/>
      <c r="D93" s="10"/>
    </row>
    <row r="94" spans="2:4">
      <c r="B94" s="51"/>
      <c r="C94" s="51"/>
      <c r="D94" s="10"/>
    </row>
    <row r="95" spans="2:4">
      <c r="B95" s="51"/>
      <c r="C95" s="51"/>
      <c r="D95" s="10"/>
    </row>
    <row r="96" spans="2:4">
      <c r="B96" s="9"/>
      <c r="C96" s="10"/>
      <c r="D96" s="10"/>
    </row>
    <row r="97" spans="2:4">
      <c r="B97" s="9"/>
      <c r="C97" s="10"/>
      <c r="D97" s="10"/>
    </row>
    <row r="98" spans="2:4">
      <c r="C98" s="10"/>
      <c r="D98" s="10"/>
    </row>
    <row r="99" spans="2:4">
      <c r="B99" s="13"/>
      <c r="C99" s="10"/>
      <c r="D99" s="10"/>
    </row>
    <row r="100" spans="2:4">
      <c r="B100" s="14"/>
      <c r="C100" s="10"/>
      <c r="D100" s="10"/>
    </row>
    <row r="101" spans="2:4">
      <c r="C101" s="10"/>
      <c r="D101" s="10"/>
    </row>
    <row r="102" spans="2:4">
      <c r="B102" s="9"/>
      <c r="C102" s="10"/>
      <c r="D102" s="10"/>
    </row>
    <row r="103" spans="2:4">
      <c r="B103" s="9"/>
      <c r="C103" s="10"/>
      <c r="D103" s="10"/>
    </row>
    <row r="104" spans="2:4">
      <c r="B104" s="9"/>
      <c r="C104" s="10"/>
      <c r="D104" s="10"/>
    </row>
    <row r="105" spans="2:4">
      <c r="B105" s="9"/>
      <c r="C105" s="10"/>
      <c r="D105" s="10"/>
    </row>
    <row r="106" spans="2:4">
      <c r="B106" s="9"/>
      <c r="C106" s="44"/>
      <c r="D106" s="44"/>
    </row>
    <row r="107" spans="2:4">
      <c r="B107" s="44"/>
      <c r="C107" s="44"/>
      <c r="D107" s="44"/>
    </row>
    <row r="108" spans="2:4">
      <c r="B108" s="44"/>
    </row>
  </sheetData>
  <mergeCells count="10">
    <mergeCell ref="A1:E1"/>
    <mergeCell ref="A2:E2"/>
    <mergeCell ref="A3:E3"/>
    <mergeCell ref="B11:B12"/>
    <mergeCell ref="B86:D86"/>
    <mergeCell ref="D11:D12"/>
    <mergeCell ref="A5:F5"/>
    <mergeCell ref="A6:E6"/>
    <mergeCell ref="A7:E7"/>
    <mergeCell ref="A8:E8"/>
  </mergeCells>
  <pageMargins left="0.7" right="0.7" top="0.75" bottom="0.75" header="0.3" footer="0.3"/>
  <pageSetup orientation="portrait" r:id="rId1"/>
  <ignoredErrors>
    <ignoredError sqref="C20 D30 D20 D78 C66 C56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E5C5-C51E-4DC7-9EC6-DB41EE8CCD23}">
  <dimension ref="A1:F1232"/>
  <sheetViews>
    <sheetView showGridLines="0" zoomScale="45" zoomScaleNormal="80" workbookViewId="0">
      <selection activeCell="C1057" sqref="C1057"/>
    </sheetView>
  </sheetViews>
  <sheetFormatPr baseColWidth="10" defaultColWidth="11.44140625" defaultRowHeight="14.4"/>
  <cols>
    <col min="1" max="1" width="17.109375" customWidth="1"/>
    <col min="2" max="2" width="156.77734375" customWidth="1"/>
    <col min="3" max="3" width="17.109375" customWidth="1"/>
    <col min="4" max="4" width="19.33203125" customWidth="1"/>
    <col min="5" max="6" width="11.88671875" bestFit="1" customWidth="1"/>
  </cols>
  <sheetData>
    <row r="1" spans="1:6" ht="28.5" customHeight="1">
      <c r="A1" s="153" t="s">
        <v>0</v>
      </c>
      <c r="B1" s="153"/>
      <c r="C1" s="153"/>
      <c r="D1" s="153"/>
      <c r="E1" s="153"/>
    </row>
    <row r="2" spans="1:6" ht="21" customHeight="1">
      <c r="A2" s="154" t="s">
        <v>1</v>
      </c>
      <c r="B2" s="154"/>
      <c r="C2" s="154"/>
      <c r="D2" s="154"/>
      <c r="E2" s="154"/>
    </row>
    <row r="3" spans="1:6" ht="15" customHeight="1">
      <c r="A3" s="162" t="s">
        <v>2</v>
      </c>
      <c r="B3" s="162"/>
      <c r="C3" s="162"/>
      <c r="D3" s="162"/>
      <c r="E3" s="162"/>
    </row>
    <row r="5" spans="1:6" ht="18.75" customHeight="1">
      <c r="A5" s="164" t="s">
        <v>30</v>
      </c>
      <c r="B5" s="164"/>
      <c r="C5" s="164"/>
      <c r="D5" s="164"/>
      <c r="E5" s="164"/>
      <c r="F5" s="164"/>
    </row>
    <row r="6" spans="1:6" ht="18">
      <c r="A6" s="163" t="s">
        <v>291</v>
      </c>
      <c r="B6" s="163"/>
      <c r="C6" s="163"/>
      <c r="D6" s="163"/>
      <c r="E6" s="163"/>
    </row>
    <row r="7" spans="1:6" ht="18">
      <c r="A7" s="157" t="s">
        <v>1351</v>
      </c>
      <c r="B7" s="157"/>
      <c r="C7" s="157"/>
      <c r="D7" s="157"/>
      <c r="E7" s="157"/>
      <c r="F7" s="116"/>
    </row>
    <row r="8" spans="1:6" ht="15.6">
      <c r="A8" s="166" t="s">
        <v>5</v>
      </c>
      <c r="B8" s="166"/>
      <c r="C8" s="166"/>
      <c r="D8" s="166"/>
      <c r="E8" s="166"/>
    </row>
    <row r="11" spans="1:6">
      <c r="B11" s="165" t="s">
        <v>6</v>
      </c>
      <c r="C11" s="54" t="s">
        <v>7</v>
      </c>
      <c r="D11" s="167" t="s">
        <v>8</v>
      </c>
    </row>
    <row r="12" spans="1:6">
      <c r="B12" s="165"/>
      <c r="C12" s="58" t="s">
        <v>9</v>
      </c>
      <c r="D12" s="167"/>
    </row>
    <row r="13" spans="1:6" ht="25.8" customHeight="1">
      <c r="B13" s="136" t="s">
        <v>292</v>
      </c>
      <c r="C13" s="137">
        <v>1247578095825</v>
      </c>
      <c r="D13" s="137">
        <v>118637304631.07994</v>
      </c>
    </row>
    <row r="14" spans="1:6">
      <c r="B14" s="70" t="s">
        <v>293</v>
      </c>
      <c r="C14" s="138">
        <v>1184317494550</v>
      </c>
      <c r="D14" s="138">
        <v>115365798486.37999</v>
      </c>
    </row>
    <row r="15" spans="1:6">
      <c r="B15" s="65" t="s">
        <v>294</v>
      </c>
      <c r="C15" s="131">
        <v>22027446794</v>
      </c>
      <c r="D15" s="131">
        <v>1429196189.1999996</v>
      </c>
    </row>
    <row r="16" spans="1:6">
      <c r="B16" s="67" t="s">
        <v>295</v>
      </c>
      <c r="C16" s="132">
        <v>17724017009</v>
      </c>
      <c r="D16" s="132">
        <v>1423676172.4499996</v>
      </c>
      <c r="F16" s="147"/>
    </row>
    <row r="17" spans="2:4">
      <c r="B17" s="68" t="s">
        <v>296</v>
      </c>
      <c r="C17" s="131">
        <v>17724017009</v>
      </c>
      <c r="D17" s="131">
        <v>1423676172.4499996</v>
      </c>
    </row>
    <row r="18" spans="2:4">
      <c r="B18" s="67" t="s">
        <v>297</v>
      </c>
      <c r="C18" s="132">
        <v>755207030</v>
      </c>
      <c r="D18" s="132">
        <v>5520016.75</v>
      </c>
    </row>
    <row r="19" spans="2:4">
      <c r="B19" s="68" t="s">
        <v>296</v>
      </c>
      <c r="C19" s="131">
        <v>755207030</v>
      </c>
      <c r="D19" s="131">
        <v>5520016.75</v>
      </c>
    </row>
    <row r="20" spans="2:4">
      <c r="B20" s="67" t="s">
        <v>298</v>
      </c>
      <c r="C20" s="132">
        <v>3423222755</v>
      </c>
      <c r="D20" s="132">
        <v>0</v>
      </c>
    </row>
    <row r="21" spans="2:4">
      <c r="B21" s="68" t="s">
        <v>296</v>
      </c>
      <c r="C21" s="131">
        <v>3423222755</v>
      </c>
      <c r="D21" s="131">
        <v>0</v>
      </c>
    </row>
    <row r="22" spans="2:4">
      <c r="B22" s="67" t="s">
        <v>299</v>
      </c>
      <c r="C22" s="132">
        <v>125000000</v>
      </c>
      <c r="D22" s="132">
        <v>0</v>
      </c>
    </row>
    <row r="23" spans="2:4">
      <c r="B23" s="68" t="s">
        <v>296</v>
      </c>
      <c r="C23" s="131">
        <v>125000000</v>
      </c>
      <c r="D23" s="131">
        <v>0</v>
      </c>
    </row>
    <row r="24" spans="2:4">
      <c r="B24" s="65" t="s">
        <v>300</v>
      </c>
      <c r="C24" s="131">
        <v>11975000</v>
      </c>
      <c r="D24" s="131">
        <v>852913.25</v>
      </c>
    </row>
    <row r="25" spans="2:4">
      <c r="B25" s="67" t="s">
        <v>295</v>
      </c>
      <c r="C25" s="132">
        <v>11975000</v>
      </c>
      <c r="D25" s="132">
        <v>852913.25</v>
      </c>
    </row>
    <row r="26" spans="2:4">
      <c r="B26" s="68" t="s">
        <v>296</v>
      </c>
      <c r="C26" s="131">
        <v>11975000</v>
      </c>
      <c r="D26" s="131">
        <v>852913.25</v>
      </c>
    </row>
    <row r="27" spans="2:4">
      <c r="B27" s="65" t="s">
        <v>301</v>
      </c>
      <c r="C27" s="131">
        <v>11925000</v>
      </c>
      <c r="D27" s="131">
        <v>841384.25</v>
      </c>
    </row>
    <row r="28" spans="2:4">
      <c r="B28" s="67" t="s">
        <v>295</v>
      </c>
      <c r="C28" s="132">
        <v>11925000</v>
      </c>
      <c r="D28" s="132">
        <v>841384.25</v>
      </c>
    </row>
    <row r="29" spans="2:4">
      <c r="B29" s="68" t="s">
        <v>296</v>
      </c>
      <c r="C29" s="131">
        <v>11925000</v>
      </c>
      <c r="D29" s="131">
        <v>841384.25</v>
      </c>
    </row>
    <row r="30" spans="2:4">
      <c r="B30" s="65" t="s">
        <v>302</v>
      </c>
      <c r="C30" s="131">
        <v>10450000</v>
      </c>
      <c r="D30" s="131">
        <v>996366.3</v>
      </c>
    </row>
    <row r="31" spans="2:4">
      <c r="B31" s="67" t="s">
        <v>295</v>
      </c>
      <c r="C31" s="132">
        <v>10450000</v>
      </c>
      <c r="D31" s="132">
        <v>996366.3</v>
      </c>
    </row>
    <row r="32" spans="2:4">
      <c r="B32" s="68" t="s">
        <v>296</v>
      </c>
      <c r="C32" s="131">
        <v>10450000</v>
      </c>
      <c r="D32" s="131">
        <v>996366.3</v>
      </c>
    </row>
    <row r="33" spans="2:4">
      <c r="B33" s="65" t="s">
        <v>303</v>
      </c>
      <c r="C33" s="131">
        <v>39474929</v>
      </c>
      <c r="D33" s="131">
        <v>1797403.96</v>
      </c>
    </row>
    <row r="34" spans="2:4">
      <c r="B34" s="67" t="s">
        <v>295</v>
      </c>
      <c r="C34" s="132">
        <v>39474929</v>
      </c>
      <c r="D34" s="132">
        <v>1797403.96</v>
      </c>
    </row>
    <row r="35" spans="2:4">
      <c r="B35" s="68" t="s">
        <v>296</v>
      </c>
      <c r="C35" s="131">
        <v>39474929</v>
      </c>
      <c r="D35" s="131">
        <v>1797403.96</v>
      </c>
    </row>
    <row r="36" spans="2:4">
      <c r="B36" s="65" t="s">
        <v>304</v>
      </c>
      <c r="C36" s="131">
        <v>42199425</v>
      </c>
      <c r="D36" s="131">
        <v>2032924.1300000001</v>
      </c>
    </row>
    <row r="37" spans="2:4">
      <c r="B37" s="67" t="s">
        <v>295</v>
      </c>
      <c r="C37" s="132">
        <v>42199425</v>
      </c>
      <c r="D37" s="132">
        <v>2032924.1300000001</v>
      </c>
    </row>
    <row r="38" spans="2:4">
      <c r="B38" s="68" t="s">
        <v>296</v>
      </c>
      <c r="C38" s="131">
        <v>42199425</v>
      </c>
      <c r="D38" s="131">
        <v>2032924.1300000001</v>
      </c>
    </row>
    <row r="39" spans="2:4">
      <c r="B39" s="65" t="s">
        <v>305</v>
      </c>
      <c r="C39" s="131">
        <v>70924371</v>
      </c>
      <c r="D39" s="131">
        <v>4249246.17</v>
      </c>
    </row>
    <row r="40" spans="2:4">
      <c r="B40" s="67" t="s">
        <v>295</v>
      </c>
      <c r="C40" s="132">
        <v>70924371</v>
      </c>
      <c r="D40" s="132">
        <v>4249246.17</v>
      </c>
    </row>
    <row r="41" spans="2:4">
      <c r="B41" s="68" t="s">
        <v>296</v>
      </c>
      <c r="C41" s="131">
        <v>70924371</v>
      </c>
      <c r="D41" s="131">
        <v>4249246.17</v>
      </c>
    </row>
    <row r="42" spans="2:4">
      <c r="B42" s="65" t="s">
        <v>306</v>
      </c>
      <c r="C42" s="131">
        <v>12305000</v>
      </c>
      <c r="D42" s="131">
        <v>809986.07</v>
      </c>
    </row>
    <row r="43" spans="2:4">
      <c r="B43" s="67" t="s">
        <v>295</v>
      </c>
      <c r="C43" s="132">
        <v>12305000</v>
      </c>
      <c r="D43" s="132">
        <v>809986.07</v>
      </c>
    </row>
    <row r="44" spans="2:4">
      <c r="B44" s="68" t="s">
        <v>296</v>
      </c>
      <c r="C44" s="131">
        <v>12305000</v>
      </c>
      <c r="D44" s="131">
        <v>809986.07</v>
      </c>
    </row>
    <row r="45" spans="2:4">
      <c r="B45" s="65" t="s">
        <v>307</v>
      </c>
      <c r="C45" s="131">
        <v>41965961</v>
      </c>
      <c r="D45" s="131">
        <v>2043680.5099999998</v>
      </c>
    </row>
    <row r="46" spans="2:4">
      <c r="B46" s="67" t="s">
        <v>295</v>
      </c>
      <c r="C46" s="132">
        <v>41965961</v>
      </c>
      <c r="D46" s="132">
        <v>2043680.5099999998</v>
      </c>
    </row>
    <row r="47" spans="2:4">
      <c r="B47" s="68" t="s">
        <v>296</v>
      </c>
      <c r="C47" s="131">
        <v>41965961</v>
      </c>
      <c r="D47" s="131">
        <v>2043680.5099999998</v>
      </c>
    </row>
    <row r="48" spans="2:4">
      <c r="B48" s="65" t="s">
        <v>308</v>
      </c>
      <c r="C48" s="131">
        <v>11925000</v>
      </c>
      <c r="D48" s="131">
        <v>984947.3</v>
      </c>
    </row>
    <row r="49" spans="2:4">
      <c r="B49" s="67" t="s">
        <v>295</v>
      </c>
      <c r="C49" s="132">
        <v>11925000</v>
      </c>
      <c r="D49" s="132">
        <v>984947.3</v>
      </c>
    </row>
    <row r="50" spans="2:4">
      <c r="B50" s="68" t="s">
        <v>296</v>
      </c>
      <c r="C50" s="131">
        <v>11925000</v>
      </c>
      <c r="D50" s="131">
        <v>984947.3</v>
      </c>
    </row>
    <row r="51" spans="2:4">
      <c r="B51" s="65" t="s">
        <v>309</v>
      </c>
      <c r="C51" s="131">
        <v>45679281</v>
      </c>
      <c r="D51" s="131">
        <v>2876305.2399999998</v>
      </c>
    </row>
    <row r="52" spans="2:4">
      <c r="B52" s="67" t="s">
        <v>295</v>
      </c>
      <c r="C52" s="132">
        <v>45679281</v>
      </c>
      <c r="D52" s="132">
        <v>2876305.2399999998</v>
      </c>
    </row>
    <row r="53" spans="2:4">
      <c r="B53" s="68" t="s">
        <v>296</v>
      </c>
      <c r="C53" s="131">
        <v>45679281</v>
      </c>
      <c r="D53" s="131">
        <v>2876305.2399999998</v>
      </c>
    </row>
    <row r="54" spans="2:4">
      <c r="B54" s="65" t="s">
        <v>310</v>
      </c>
      <c r="C54" s="131">
        <v>187883760</v>
      </c>
      <c r="D54" s="131">
        <v>16053203.970000003</v>
      </c>
    </row>
    <row r="55" spans="2:4">
      <c r="B55" s="67" t="s">
        <v>295</v>
      </c>
      <c r="C55" s="132">
        <v>187883760</v>
      </c>
      <c r="D55" s="132">
        <v>16053203.970000003</v>
      </c>
    </row>
    <row r="56" spans="2:4">
      <c r="B56" s="68" t="s">
        <v>296</v>
      </c>
      <c r="C56" s="131">
        <v>187883760</v>
      </c>
      <c r="D56" s="131">
        <v>16053203.970000003</v>
      </c>
    </row>
    <row r="57" spans="2:4">
      <c r="B57" s="65" t="s">
        <v>311</v>
      </c>
      <c r="C57" s="131">
        <v>1161803340029</v>
      </c>
      <c r="D57" s="131">
        <v>113903063936.02998</v>
      </c>
    </row>
    <row r="58" spans="2:4">
      <c r="B58" s="67" t="s">
        <v>295</v>
      </c>
      <c r="C58" s="132">
        <v>860695729738</v>
      </c>
      <c r="D58" s="132">
        <v>79244756971.819992</v>
      </c>
    </row>
    <row r="59" spans="2:4">
      <c r="B59" s="68" t="s">
        <v>312</v>
      </c>
      <c r="C59" s="131">
        <v>368290269</v>
      </c>
      <c r="D59" s="131">
        <v>25503251.5</v>
      </c>
    </row>
    <row r="60" spans="2:4">
      <c r="B60" s="68" t="s">
        <v>296</v>
      </c>
      <c r="C60" s="131">
        <v>860327439469</v>
      </c>
      <c r="D60" s="131">
        <v>79219253720.319992</v>
      </c>
    </row>
    <row r="61" spans="2:4">
      <c r="B61" s="67" t="s">
        <v>297</v>
      </c>
      <c r="C61" s="132">
        <v>96993394932</v>
      </c>
      <c r="D61" s="132">
        <v>13082088228.229996</v>
      </c>
    </row>
    <row r="62" spans="2:4">
      <c r="B62" s="68" t="s">
        <v>296</v>
      </c>
      <c r="C62" s="131">
        <v>96993394932</v>
      </c>
      <c r="D62" s="131">
        <v>13082088228.229996</v>
      </c>
    </row>
    <row r="63" spans="2:4">
      <c r="B63" s="67" t="s">
        <v>313</v>
      </c>
      <c r="C63" s="132">
        <v>69530000000</v>
      </c>
      <c r="D63" s="132">
        <v>383333333.34000003</v>
      </c>
    </row>
    <row r="64" spans="2:4">
      <c r="B64" s="68" t="s">
        <v>296</v>
      </c>
      <c r="C64" s="131">
        <v>69530000000</v>
      </c>
      <c r="D64" s="131">
        <v>383333333.34000003</v>
      </c>
    </row>
    <row r="65" spans="2:4">
      <c r="B65" s="67" t="s">
        <v>298</v>
      </c>
      <c r="C65" s="132">
        <v>133639623866</v>
      </c>
      <c r="D65" s="132">
        <v>21189335949.09</v>
      </c>
    </row>
    <row r="66" spans="2:4">
      <c r="B66" s="68" t="s">
        <v>296</v>
      </c>
      <c r="C66" s="131">
        <v>133639623866</v>
      </c>
      <c r="D66" s="131">
        <v>21189335949.09</v>
      </c>
    </row>
    <row r="67" spans="2:4">
      <c r="B67" s="67" t="s">
        <v>299</v>
      </c>
      <c r="C67" s="132">
        <v>944591493</v>
      </c>
      <c r="D67" s="132">
        <v>3549453.5500000003</v>
      </c>
    </row>
    <row r="68" spans="2:4">
      <c r="B68" s="68" t="s">
        <v>296</v>
      </c>
      <c r="C68" s="131">
        <v>944591493</v>
      </c>
      <c r="D68" s="131">
        <v>3549453.5500000003</v>
      </c>
    </row>
    <row r="69" spans="2:4">
      <c r="B69" s="70" t="s">
        <v>314</v>
      </c>
      <c r="C69" s="139">
        <v>63260601275</v>
      </c>
      <c r="D69" s="139">
        <v>3271506144.6999998</v>
      </c>
    </row>
    <row r="70" spans="2:4">
      <c r="B70" s="65" t="s">
        <v>294</v>
      </c>
      <c r="C70" s="131">
        <v>7268807952</v>
      </c>
      <c r="D70" s="131">
        <v>235541883.94000003</v>
      </c>
    </row>
    <row r="71" spans="2:4">
      <c r="B71" s="67" t="s">
        <v>295</v>
      </c>
      <c r="C71" s="132">
        <v>4794195577</v>
      </c>
      <c r="D71" s="132">
        <v>235541883.94000003</v>
      </c>
    </row>
    <row r="72" spans="2:4">
      <c r="B72" s="68" t="s">
        <v>296</v>
      </c>
      <c r="C72" s="131">
        <v>150000000</v>
      </c>
      <c r="D72" s="131">
        <v>0</v>
      </c>
    </row>
    <row r="73" spans="2:4">
      <c r="B73" s="69" t="s">
        <v>843</v>
      </c>
      <c r="C73" s="131">
        <v>150000000</v>
      </c>
      <c r="D73" s="131">
        <v>0</v>
      </c>
    </row>
    <row r="74" spans="2:4">
      <c r="B74" s="68" t="s">
        <v>315</v>
      </c>
      <c r="C74" s="131">
        <v>1455300000</v>
      </c>
      <c r="D74" s="131">
        <v>13702380.120000001</v>
      </c>
    </row>
    <row r="75" spans="2:4">
      <c r="B75" s="69" t="s">
        <v>844</v>
      </c>
      <c r="C75" s="131">
        <v>1455300000</v>
      </c>
      <c r="D75" s="131">
        <v>13702380.120000001</v>
      </c>
    </row>
    <row r="76" spans="2:4">
      <c r="B76" s="68" t="s">
        <v>316</v>
      </c>
      <c r="C76" s="131">
        <v>23271812</v>
      </c>
      <c r="D76" s="131">
        <v>13238067.17</v>
      </c>
    </row>
    <row r="77" spans="2:4">
      <c r="B77" s="69" t="s">
        <v>845</v>
      </c>
      <c r="C77" s="131">
        <v>23271812</v>
      </c>
      <c r="D77" s="131">
        <v>13238067.17</v>
      </c>
    </row>
    <row r="78" spans="2:4">
      <c r="B78" s="68" t="s">
        <v>317</v>
      </c>
      <c r="C78" s="131">
        <v>700000000</v>
      </c>
      <c r="D78" s="131">
        <v>0</v>
      </c>
    </row>
    <row r="79" spans="2:4">
      <c r="B79" s="69" t="s">
        <v>846</v>
      </c>
      <c r="C79" s="131">
        <v>700000000</v>
      </c>
      <c r="D79" s="131">
        <v>0</v>
      </c>
    </row>
    <row r="80" spans="2:4">
      <c r="B80" s="68" t="s">
        <v>318</v>
      </c>
      <c r="C80" s="131">
        <v>15619096</v>
      </c>
      <c r="D80" s="131">
        <v>0</v>
      </c>
    </row>
    <row r="81" spans="2:4">
      <c r="B81" s="69" t="s">
        <v>847</v>
      </c>
      <c r="C81" s="131">
        <v>15619096</v>
      </c>
      <c r="D81" s="131">
        <v>0</v>
      </c>
    </row>
    <row r="82" spans="2:4">
      <c r="B82" s="68" t="s">
        <v>319</v>
      </c>
      <c r="C82" s="131">
        <v>325000000</v>
      </c>
      <c r="D82" s="131">
        <v>5470430.3700000001</v>
      </c>
    </row>
    <row r="83" spans="2:4">
      <c r="B83" s="69" t="s">
        <v>848</v>
      </c>
      <c r="C83" s="131">
        <v>325000000</v>
      </c>
      <c r="D83" s="131">
        <v>5470430.3700000001</v>
      </c>
    </row>
    <row r="84" spans="2:4">
      <c r="B84" s="68" t="s">
        <v>320</v>
      </c>
      <c r="C84" s="131">
        <v>85207981</v>
      </c>
      <c r="D84" s="131">
        <v>0</v>
      </c>
    </row>
    <row r="85" spans="2:4">
      <c r="B85" s="69" t="s">
        <v>849</v>
      </c>
      <c r="C85" s="131">
        <v>85207981</v>
      </c>
      <c r="D85" s="131">
        <v>0</v>
      </c>
    </row>
    <row r="86" spans="2:4">
      <c r="B86" s="68" t="s">
        <v>321</v>
      </c>
      <c r="C86" s="131">
        <v>67968024</v>
      </c>
      <c r="D86" s="131">
        <v>14605507.119999999</v>
      </c>
    </row>
    <row r="87" spans="2:4">
      <c r="B87" s="69" t="s">
        <v>850</v>
      </c>
      <c r="C87" s="131">
        <v>67968024</v>
      </c>
      <c r="D87" s="131">
        <v>14605507.119999999</v>
      </c>
    </row>
    <row r="88" spans="2:4">
      <c r="B88" s="68" t="s">
        <v>322</v>
      </c>
      <c r="C88" s="131">
        <v>17176033</v>
      </c>
      <c r="D88" s="131">
        <v>0</v>
      </c>
    </row>
    <row r="89" spans="2:4">
      <c r="B89" s="69" t="s">
        <v>851</v>
      </c>
      <c r="C89" s="131">
        <v>17176033</v>
      </c>
      <c r="D89" s="131">
        <v>0</v>
      </c>
    </row>
    <row r="90" spans="2:4">
      <c r="B90" s="68" t="s">
        <v>323</v>
      </c>
      <c r="C90" s="131">
        <v>691787</v>
      </c>
      <c r="D90" s="131">
        <v>0</v>
      </c>
    </row>
    <row r="91" spans="2:4">
      <c r="B91" s="69" t="s">
        <v>852</v>
      </c>
      <c r="C91" s="131">
        <v>691787</v>
      </c>
      <c r="D91" s="131">
        <v>0</v>
      </c>
    </row>
    <row r="92" spans="2:4">
      <c r="B92" s="68" t="s">
        <v>324</v>
      </c>
      <c r="C92" s="131">
        <v>39301732</v>
      </c>
      <c r="D92" s="131">
        <v>0</v>
      </c>
    </row>
    <row r="93" spans="2:4">
      <c r="B93" s="69" t="s">
        <v>853</v>
      </c>
      <c r="C93" s="131">
        <v>39301732</v>
      </c>
      <c r="D93" s="131">
        <v>0</v>
      </c>
    </row>
    <row r="94" spans="2:4">
      <c r="B94" s="68" t="s">
        <v>325</v>
      </c>
      <c r="C94" s="131">
        <v>16155542</v>
      </c>
      <c r="D94" s="131">
        <v>0</v>
      </c>
    </row>
    <row r="95" spans="2:4">
      <c r="B95" s="69" t="s">
        <v>854</v>
      </c>
      <c r="C95" s="131">
        <v>16155542</v>
      </c>
      <c r="D95" s="131">
        <v>0</v>
      </c>
    </row>
    <row r="96" spans="2:4">
      <c r="B96" s="68" t="s">
        <v>326</v>
      </c>
      <c r="C96" s="131">
        <v>21866735</v>
      </c>
      <c r="D96" s="131">
        <v>16531881.82</v>
      </c>
    </row>
    <row r="97" spans="2:4">
      <c r="B97" s="69" t="s">
        <v>855</v>
      </c>
      <c r="C97" s="131">
        <v>21866735</v>
      </c>
      <c r="D97" s="131">
        <v>16531881.82</v>
      </c>
    </row>
    <row r="98" spans="2:4">
      <c r="B98" s="68" t="s">
        <v>327</v>
      </c>
      <c r="C98" s="131">
        <v>706851252</v>
      </c>
      <c r="D98" s="131">
        <v>87771570.63000001</v>
      </c>
    </row>
    <row r="99" spans="2:4">
      <c r="B99" s="69" t="s">
        <v>856</v>
      </c>
      <c r="C99" s="131">
        <v>706851252</v>
      </c>
      <c r="D99" s="131">
        <v>87771570.63000001</v>
      </c>
    </row>
    <row r="100" spans="2:4">
      <c r="B100" s="68" t="s">
        <v>328</v>
      </c>
      <c r="C100" s="131">
        <v>26753420</v>
      </c>
      <c r="D100" s="131">
        <v>0</v>
      </c>
    </row>
    <row r="101" spans="2:4">
      <c r="B101" s="69" t="s">
        <v>857</v>
      </c>
      <c r="C101" s="131">
        <v>26753420</v>
      </c>
      <c r="D101" s="131">
        <v>0</v>
      </c>
    </row>
    <row r="102" spans="2:4">
      <c r="B102" s="68" t="s">
        <v>329</v>
      </c>
      <c r="C102" s="131">
        <v>11113631</v>
      </c>
      <c r="D102" s="131">
        <v>0</v>
      </c>
    </row>
    <row r="103" spans="2:4">
      <c r="B103" s="69" t="s">
        <v>858</v>
      </c>
      <c r="C103" s="131">
        <v>11113631</v>
      </c>
      <c r="D103" s="131">
        <v>0</v>
      </c>
    </row>
    <row r="104" spans="2:4">
      <c r="B104" s="68" t="s">
        <v>330</v>
      </c>
      <c r="C104" s="131">
        <v>8851628</v>
      </c>
      <c r="D104" s="131">
        <v>3961849.77</v>
      </c>
    </row>
    <row r="105" spans="2:4">
      <c r="B105" s="69" t="s">
        <v>859</v>
      </c>
      <c r="C105" s="131">
        <v>8851628</v>
      </c>
      <c r="D105" s="131">
        <v>3961849.77</v>
      </c>
    </row>
    <row r="106" spans="2:4">
      <c r="B106" s="68" t="s">
        <v>331</v>
      </c>
      <c r="C106" s="131">
        <v>496713226</v>
      </c>
      <c r="D106" s="131">
        <v>0</v>
      </c>
    </row>
    <row r="107" spans="2:4">
      <c r="B107" s="69" t="s">
        <v>860</v>
      </c>
      <c r="C107" s="131">
        <v>496713226</v>
      </c>
      <c r="D107" s="131">
        <v>0</v>
      </c>
    </row>
    <row r="108" spans="2:4">
      <c r="B108" s="68" t="s">
        <v>332</v>
      </c>
      <c r="C108" s="131">
        <v>12333354</v>
      </c>
      <c r="D108" s="131">
        <v>14271213.4</v>
      </c>
    </row>
    <row r="109" spans="2:4">
      <c r="B109" s="69" t="s">
        <v>861</v>
      </c>
      <c r="C109" s="131">
        <v>12333354</v>
      </c>
      <c r="D109" s="131">
        <v>14271213.4</v>
      </c>
    </row>
    <row r="110" spans="2:4">
      <c r="B110" s="68" t="s">
        <v>333</v>
      </c>
      <c r="C110" s="131">
        <v>27590835</v>
      </c>
      <c r="D110" s="131">
        <v>0</v>
      </c>
    </row>
    <row r="111" spans="2:4">
      <c r="B111" s="69" t="s">
        <v>862</v>
      </c>
      <c r="C111" s="131">
        <v>27590835</v>
      </c>
      <c r="D111" s="131">
        <v>0</v>
      </c>
    </row>
    <row r="112" spans="2:4">
      <c r="B112" s="68" t="s">
        <v>334</v>
      </c>
      <c r="C112" s="131">
        <v>150000000</v>
      </c>
      <c r="D112" s="131">
        <v>0</v>
      </c>
    </row>
    <row r="113" spans="2:4">
      <c r="B113" s="69" t="s">
        <v>863</v>
      </c>
      <c r="C113" s="131">
        <v>150000000</v>
      </c>
      <c r="D113" s="131">
        <v>0</v>
      </c>
    </row>
    <row r="114" spans="2:4">
      <c r="B114" s="68" t="s">
        <v>335</v>
      </c>
      <c r="C114" s="131">
        <v>1241916</v>
      </c>
      <c r="D114" s="131">
        <v>0</v>
      </c>
    </row>
    <row r="115" spans="2:4">
      <c r="B115" s="69" t="s">
        <v>864</v>
      </c>
      <c r="C115" s="131">
        <v>1241916</v>
      </c>
      <c r="D115" s="131">
        <v>0</v>
      </c>
    </row>
    <row r="116" spans="2:4">
      <c r="B116" s="68" t="s">
        <v>336</v>
      </c>
      <c r="C116" s="131">
        <v>12419163</v>
      </c>
      <c r="D116" s="131">
        <v>8430256.8900000006</v>
      </c>
    </row>
    <row r="117" spans="2:4">
      <c r="B117" s="69" t="s">
        <v>865</v>
      </c>
      <c r="C117" s="131">
        <v>12419163</v>
      </c>
      <c r="D117" s="131">
        <v>8430256.8900000006</v>
      </c>
    </row>
    <row r="118" spans="2:4">
      <c r="B118" s="68" t="s">
        <v>337</v>
      </c>
      <c r="C118" s="131">
        <v>9399011</v>
      </c>
      <c r="D118" s="131">
        <v>7899267.0199999996</v>
      </c>
    </row>
    <row r="119" spans="2:4">
      <c r="B119" s="69" t="s">
        <v>866</v>
      </c>
      <c r="C119" s="131">
        <v>9399011</v>
      </c>
      <c r="D119" s="131">
        <v>7899267.0199999996</v>
      </c>
    </row>
    <row r="120" spans="2:4">
      <c r="B120" s="68" t="s">
        <v>338</v>
      </c>
      <c r="C120" s="131">
        <v>8776603</v>
      </c>
      <c r="D120" s="131">
        <v>0</v>
      </c>
    </row>
    <row r="121" spans="2:4">
      <c r="B121" s="69" t="s">
        <v>867</v>
      </c>
      <c r="C121" s="131">
        <v>8776603</v>
      </c>
      <c r="D121" s="131">
        <v>0</v>
      </c>
    </row>
    <row r="122" spans="2:4">
      <c r="B122" s="68" t="s">
        <v>339</v>
      </c>
      <c r="C122" s="131">
        <v>27490398</v>
      </c>
      <c r="D122" s="131">
        <v>0</v>
      </c>
    </row>
    <row r="123" spans="2:4">
      <c r="B123" s="69" t="s">
        <v>868</v>
      </c>
      <c r="C123" s="131">
        <v>27490398</v>
      </c>
      <c r="D123" s="131">
        <v>0</v>
      </c>
    </row>
    <row r="124" spans="2:4">
      <c r="B124" s="68" t="s">
        <v>340</v>
      </c>
      <c r="C124" s="131">
        <v>319084021</v>
      </c>
      <c r="D124" s="131">
        <v>46057546.949999996</v>
      </c>
    </row>
    <row r="125" spans="2:4">
      <c r="B125" s="69" t="s">
        <v>869</v>
      </c>
      <c r="C125" s="131">
        <v>319084021</v>
      </c>
      <c r="D125" s="131">
        <v>46057546.949999996</v>
      </c>
    </row>
    <row r="126" spans="2:4">
      <c r="B126" s="68" t="s">
        <v>341</v>
      </c>
      <c r="C126" s="131">
        <v>28114372</v>
      </c>
      <c r="D126" s="131">
        <v>3601912.68</v>
      </c>
    </row>
    <row r="127" spans="2:4">
      <c r="B127" s="69" t="s">
        <v>870</v>
      </c>
      <c r="C127" s="131">
        <v>28114372</v>
      </c>
      <c r="D127" s="131">
        <v>3601912.68</v>
      </c>
    </row>
    <row r="128" spans="2:4">
      <c r="B128" s="68" t="s">
        <v>342</v>
      </c>
      <c r="C128" s="131">
        <v>29904005</v>
      </c>
      <c r="D128" s="131">
        <v>0</v>
      </c>
    </row>
    <row r="129" spans="2:4">
      <c r="B129" s="69" t="s">
        <v>871</v>
      </c>
      <c r="C129" s="131">
        <v>29904005</v>
      </c>
      <c r="D129" s="131">
        <v>0</v>
      </c>
    </row>
    <row r="130" spans="2:4">
      <c r="B130" s="67" t="s">
        <v>298</v>
      </c>
      <c r="C130" s="132">
        <v>2474612375</v>
      </c>
      <c r="D130" s="132">
        <v>0</v>
      </c>
    </row>
    <row r="131" spans="2:4">
      <c r="B131" s="68" t="s">
        <v>296</v>
      </c>
      <c r="C131" s="131">
        <v>197340880</v>
      </c>
      <c r="D131" s="131">
        <v>0</v>
      </c>
    </row>
    <row r="132" spans="2:4">
      <c r="B132" s="69" t="s">
        <v>843</v>
      </c>
      <c r="C132" s="131">
        <v>197340880</v>
      </c>
      <c r="D132" s="131">
        <v>0</v>
      </c>
    </row>
    <row r="133" spans="2:4">
      <c r="B133" s="68" t="s">
        <v>343</v>
      </c>
      <c r="C133" s="131">
        <v>2277271495</v>
      </c>
      <c r="D133" s="131">
        <v>0</v>
      </c>
    </row>
    <row r="134" spans="2:4">
      <c r="B134" s="69" t="s">
        <v>872</v>
      </c>
      <c r="C134" s="131">
        <v>2277271495</v>
      </c>
      <c r="D134" s="131">
        <v>0</v>
      </c>
    </row>
    <row r="135" spans="2:4">
      <c r="B135" s="65" t="s">
        <v>344</v>
      </c>
      <c r="C135" s="131">
        <v>2005247299</v>
      </c>
      <c r="D135" s="131">
        <v>64539143.500000007</v>
      </c>
    </row>
    <row r="136" spans="2:4">
      <c r="B136" s="67" t="s">
        <v>295</v>
      </c>
      <c r="C136" s="132">
        <v>774959982</v>
      </c>
      <c r="D136" s="132">
        <v>58777171.430000007</v>
      </c>
    </row>
    <row r="137" spans="2:4">
      <c r="B137" s="68" t="s">
        <v>345</v>
      </c>
      <c r="C137" s="131">
        <v>72459838</v>
      </c>
      <c r="D137" s="131">
        <v>0</v>
      </c>
    </row>
    <row r="138" spans="2:4">
      <c r="B138" s="69" t="s">
        <v>873</v>
      </c>
      <c r="C138" s="131">
        <v>72459838</v>
      </c>
      <c r="D138" s="131">
        <v>0</v>
      </c>
    </row>
    <row r="139" spans="2:4">
      <c r="B139" s="68" t="s">
        <v>346</v>
      </c>
      <c r="C139" s="131">
        <v>24990554</v>
      </c>
      <c r="D139" s="131">
        <v>8863467.7200000007</v>
      </c>
    </row>
    <row r="140" spans="2:4">
      <c r="B140" s="69" t="s">
        <v>874</v>
      </c>
      <c r="C140" s="131">
        <v>24990554</v>
      </c>
      <c r="D140" s="131">
        <v>8863467.7200000007</v>
      </c>
    </row>
    <row r="141" spans="2:4">
      <c r="B141" s="68" t="s">
        <v>347</v>
      </c>
      <c r="C141" s="131">
        <v>29700000</v>
      </c>
      <c r="D141" s="131">
        <v>0</v>
      </c>
    </row>
    <row r="142" spans="2:4">
      <c r="B142" s="69" t="s">
        <v>875</v>
      </c>
      <c r="C142" s="131">
        <v>29700000</v>
      </c>
      <c r="D142" s="131">
        <v>0</v>
      </c>
    </row>
    <row r="143" spans="2:4">
      <c r="B143" s="68" t="s">
        <v>348</v>
      </c>
      <c r="C143" s="131">
        <v>12419163</v>
      </c>
      <c r="D143" s="131">
        <v>0</v>
      </c>
    </row>
    <row r="144" spans="2:4">
      <c r="B144" s="69" t="s">
        <v>876</v>
      </c>
      <c r="C144" s="131">
        <v>12419163</v>
      </c>
      <c r="D144" s="131">
        <v>0</v>
      </c>
    </row>
    <row r="145" spans="2:4">
      <c r="B145" s="68" t="s">
        <v>349</v>
      </c>
      <c r="C145" s="131">
        <v>1167998</v>
      </c>
      <c r="D145" s="131">
        <v>0</v>
      </c>
    </row>
    <row r="146" spans="2:4">
      <c r="B146" s="69" t="s">
        <v>877</v>
      </c>
      <c r="C146" s="131">
        <v>1167998</v>
      </c>
      <c r="D146" s="131">
        <v>0</v>
      </c>
    </row>
    <row r="147" spans="2:4">
      <c r="B147" s="68" t="s">
        <v>350</v>
      </c>
      <c r="C147" s="131">
        <v>2466671</v>
      </c>
      <c r="D147" s="131">
        <v>0</v>
      </c>
    </row>
    <row r="148" spans="2:4">
      <c r="B148" s="69" t="s">
        <v>878</v>
      </c>
      <c r="C148" s="131">
        <v>2466671</v>
      </c>
      <c r="D148" s="131">
        <v>0</v>
      </c>
    </row>
    <row r="149" spans="2:4">
      <c r="B149" s="68" t="s">
        <v>351</v>
      </c>
      <c r="C149" s="131">
        <v>4231239</v>
      </c>
      <c r="D149" s="131">
        <v>0</v>
      </c>
    </row>
    <row r="150" spans="2:4">
      <c r="B150" s="69" t="s">
        <v>879</v>
      </c>
      <c r="C150" s="131">
        <v>4231239</v>
      </c>
      <c r="D150" s="131">
        <v>0</v>
      </c>
    </row>
    <row r="151" spans="2:4">
      <c r="B151" s="68" t="s">
        <v>352</v>
      </c>
      <c r="C151" s="131">
        <v>14800024</v>
      </c>
      <c r="D151" s="131">
        <v>0</v>
      </c>
    </row>
    <row r="152" spans="2:4">
      <c r="B152" s="69" t="s">
        <v>880</v>
      </c>
      <c r="C152" s="131">
        <v>14800024</v>
      </c>
      <c r="D152" s="131">
        <v>0</v>
      </c>
    </row>
    <row r="153" spans="2:4">
      <c r="B153" s="68" t="s">
        <v>353</v>
      </c>
      <c r="C153" s="131">
        <v>2502534</v>
      </c>
      <c r="D153" s="131">
        <v>0</v>
      </c>
    </row>
    <row r="154" spans="2:4">
      <c r="B154" s="69" t="s">
        <v>881</v>
      </c>
      <c r="C154" s="131">
        <v>2502534</v>
      </c>
      <c r="D154" s="131">
        <v>0</v>
      </c>
    </row>
    <row r="155" spans="2:4">
      <c r="B155" s="68" t="s">
        <v>354</v>
      </c>
      <c r="C155" s="131">
        <v>7451498</v>
      </c>
      <c r="D155" s="131">
        <v>5893273.2599999998</v>
      </c>
    </row>
    <row r="156" spans="2:4">
      <c r="B156" s="69" t="s">
        <v>882</v>
      </c>
      <c r="C156" s="131">
        <v>7451498</v>
      </c>
      <c r="D156" s="131">
        <v>5893273.2599999998</v>
      </c>
    </row>
    <row r="157" spans="2:4">
      <c r="B157" s="68" t="s">
        <v>355</v>
      </c>
      <c r="C157" s="131">
        <v>252598277</v>
      </c>
      <c r="D157" s="131">
        <v>0</v>
      </c>
    </row>
    <row r="158" spans="2:4">
      <c r="B158" s="69" t="s">
        <v>883</v>
      </c>
      <c r="C158" s="131">
        <v>252598277</v>
      </c>
      <c r="D158" s="131">
        <v>0</v>
      </c>
    </row>
    <row r="159" spans="2:4">
      <c r="B159" s="68" t="s">
        <v>356</v>
      </c>
      <c r="C159" s="131">
        <v>2115619</v>
      </c>
      <c r="D159" s="131">
        <v>0</v>
      </c>
    </row>
    <row r="160" spans="2:4">
      <c r="B160" s="69" t="s">
        <v>884</v>
      </c>
      <c r="C160" s="131">
        <v>2115619</v>
      </c>
      <c r="D160" s="131">
        <v>0</v>
      </c>
    </row>
    <row r="161" spans="2:4">
      <c r="B161" s="68" t="s">
        <v>357</v>
      </c>
      <c r="C161" s="131">
        <v>10000000</v>
      </c>
      <c r="D161" s="131">
        <v>0</v>
      </c>
    </row>
    <row r="162" spans="2:4">
      <c r="B162" s="69" t="s">
        <v>885</v>
      </c>
      <c r="C162" s="131">
        <v>10000000</v>
      </c>
      <c r="D162" s="131">
        <v>0</v>
      </c>
    </row>
    <row r="163" spans="2:4">
      <c r="B163" s="68" t="s">
        <v>358</v>
      </c>
      <c r="C163" s="131">
        <v>143298681</v>
      </c>
      <c r="D163" s="131">
        <v>0</v>
      </c>
    </row>
    <row r="164" spans="2:4">
      <c r="B164" s="69" t="s">
        <v>886</v>
      </c>
      <c r="C164" s="131">
        <v>143298681</v>
      </c>
      <c r="D164" s="131">
        <v>0</v>
      </c>
    </row>
    <row r="165" spans="2:4">
      <c r="B165" s="68" t="s">
        <v>359</v>
      </c>
      <c r="C165" s="131">
        <v>192869700</v>
      </c>
      <c r="D165" s="131">
        <v>44020430.450000003</v>
      </c>
    </row>
    <row r="166" spans="2:4">
      <c r="B166" s="69" t="s">
        <v>887</v>
      </c>
      <c r="C166" s="131">
        <v>192869700</v>
      </c>
      <c r="D166" s="131">
        <v>44020430.450000003</v>
      </c>
    </row>
    <row r="167" spans="2:4">
      <c r="B167" s="68" t="s">
        <v>360</v>
      </c>
      <c r="C167" s="131">
        <v>1888186</v>
      </c>
      <c r="D167" s="131">
        <v>0</v>
      </c>
    </row>
    <row r="168" spans="2:4">
      <c r="B168" s="69" t="s">
        <v>888</v>
      </c>
      <c r="C168" s="131">
        <v>1888186</v>
      </c>
      <c r="D168" s="131">
        <v>0</v>
      </c>
    </row>
    <row r="169" spans="2:4">
      <c r="B169" s="67" t="s">
        <v>298</v>
      </c>
      <c r="C169" s="132">
        <v>1230287317</v>
      </c>
      <c r="D169" s="132">
        <v>5761972.0700000022</v>
      </c>
    </row>
    <row r="170" spans="2:4">
      <c r="B170" s="68" t="s">
        <v>347</v>
      </c>
      <c r="C170" s="131">
        <v>853818779</v>
      </c>
      <c r="D170" s="131">
        <v>0</v>
      </c>
    </row>
    <row r="171" spans="2:4">
      <c r="B171" s="69" t="s">
        <v>875</v>
      </c>
      <c r="C171" s="131">
        <v>853818779</v>
      </c>
      <c r="D171" s="131">
        <v>0</v>
      </c>
    </row>
    <row r="172" spans="2:4">
      <c r="B172" s="68" t="s">
        <v>361</v>
      </c>
      <c r="C172" s="131">
        <v>376468538</v>
      </c>
      <c r="D172" s="131">
        <v>5761972.0700000022</v>
      </c>
    </row>
    <row r="173" spans="2:4">
      <c r="B173" s="69" t="s">
        <v>875</v>
      </c>
      <c r="C173" s="131">
        <v>376468538</v>
      </c>
      <c r="D173" s="131">
        <v>5761972.0700000022</v>
      </c>
    </row>
    <row r="174" spans="2:4">
      <c r="B174" s="65" t="s">
        <v>362</v>
      </c>
      <c r="C174" s="131">
        <v>512665249</v>
      </c>
      <c r="D174" s="131">
        <v>5021320.9600000009</v>
      </c>
    </row>
    <row r="175" spans="2:4">
      <c r="B175" s="67" t="s">
        <v>295</v>
      </c>
      <c r="C175" s="132">
        <v>255522400</v>
      </c>
      <c r="D175" s="132">
        <v>0</v>
      </c>
    </row>
    <row r="176" spans="2:4">
      <c r="B176" s="68" t="s">
        <v>363</v>
      </c>
      <c r="C176" s="131">
        <v>2466670</v>
      </c>
      <c r="D176" s="131">
        <v>0</v>
      </c>
    </row>
    <row r="177" spans="2:4">
      <c r="B177" s="69" t="s">
        <v>889</v>
      </c>
      <c r="C177" s="131">
        <v>2466670</v>
      </c>
      <c r="D177" s="131">
        <v>0</v>
      </c>
    </row>
    <row r="178" spans="2:4">
      <c r="B178" s="68" t="s">
        <v>364</v>
      </c>
      <c r="C178" s="131">
        <v>12495276</v>
      </c>
      <c r="D178" s="131">
        <v>0</v>
      </c>
    </row>
    <row r="179" spans="2:4">
      <c r="B179" s="69" t="s">
        <v>890</v>
      </c>
      <c r="C179" s="131">
        <v>12495276</v>
      </c>
      <c r="D179" s="131">
        <v>0</v>
      </c>
    </row>
    <row r="180" spans="2:4">
      <c r="B180" s="68" t="s">
        <v>365</v>
      </c>
      <c r="C180" s="131">
        <v>16001865</v>
      </c>
      <c r="D180" s="131">
        <v>0</v>
      </c>
    </row>
    <row r="181" spans="2:4">
      <c r="B181" s="69" t="s">
        <v>891</v>
      </c>
      <c r="C181" s="131">
        <v>16001865</v>
      </c>
      <c r="D181" s="131">
        <v>0</v>
      </c>
    </row>
    <row r="182" spans="2:4">
      <c r="B182" s="68" t="s">
        <v>366</v>
      </c>
      <c r="C182" s="131">
        <v>1241916</v>
      </c>
      <c r="D182" s="131">
        <v>0</v>
      </c>
    </row>
    <row r="183" spans="2:4">
      <c r="B183" s="69" t="s">
        <v>892</v>
      </c>
      <c r="C183" s="131">
        <v>1241916</v>
      </c>
      <c r="D183" s="131">
        <v>0</v>
      </c>
    </row>
    <row r="184" spans="2:4">
      <c r="B184" s="68" t="s">
        <v>367</v>
      </c>
      <c r="C184" s="131">
        <v>1057624</v>
      </c>
      <c r="D184" s="131">
        <v>0</v>
      </c>
    </row>
    <row r="185" spans="2:4">
      <c r="B185" s="69" t="s">
        <v>893</v>
      </c>
      <c r="C185" s="131">
        <v>1057624</v>
      </c>
      <c r="D185" s="131">
        <v>0</v>
      </c>
    </row>
    <row r="186" spans="2:4">
      <c r="B186" s="68" t="s">
        <v>368</v>
      </c>
      <c r="C186" s="131">
        <v>9866683</v>
      </c>
      <c r="D186" s="131">
        <v>0</v>
      </c>
    </row>
    <row r="187" spans="2:4">
      <c r="B187" s="69" t="s">
        <v>894</v>
      </c>
      <c r="C187" s="131">
        <v>9866683</v>
      </c>
      <c r="D187" s="131">
        <v>0</v>
      </c>
    </row>
    <row r="188" spans="2:4">
      <c r="B188" s="68" t="s">
        <v>369</v>
      </c>
      <c r="C188" s="131">
        <v>198764637</v>
      </c>
      <c r="D188" s="131">
        <v>0</v>
      </c>
    </row>
    <row r="189" spans="2:4">
      <c r="B189" s="69" t="s">
        <v>895</v>
      </c>
      <c r="C189" s="131">
        <v>198764637</v>
      </c>
      <c r="D189" s="131">
        <v>0</v>
      </c>
    </row>
    <row r="190" spans="2:4">
      <c r="B190" s="68" t="s">
        <v>370</v>
      </c>
      <c r="C190" s="131">
        <v>3725749</v>
      </c>
      <c r="D190" s="131">
        <v>0</v>
      </c>
    </row>
    <row r="191" spans="2:4">
      <c r="B191" s="69" t="s">
        <v>896</v>
      </c>
      <c r="C191" s="131">
        <v>3725749</v>
      </c>
      <c r="D191" s="131">
        <v>0</v>
      </c>
    </row>
    <row r="192" spans="2:4">
      <c r="B192" s="68" t="s">
        <v>371</v>
      </c>
      <c r="C192" s="131">
        <v>2999337</v>
      </c>
      <c r="D192" s="131">
        <v>0</v>
      </c>
    </row>
    <row r="193" spans="2:4">
      <c r="B193" s="69" t="s">
        <v>897</v>
      </c>
      <c r="C193" s="131">
        <v>2999337</v>
      </c>
      <c r="D193" s="131">
        <v>0</v>
      </c>
    </row>
    <row r="194" spans="2:4">
      <c r="B194" s="68" t="s">
        <v>372</v>
      </c>
      <c r="C194" s="131">
        <v>3123819</v>
      </c>
      <c r="D194" s="131">
        <v>0</v>
      </c>
    </row>
    <row r="195" spans="2:4">
      <c r="B195" s="69" t="s">
        <v>898</v>
      </c>
      <c r="C195" s="131">
        <v>3123819</v>
      </c>
      <c r="D195" s="131">
        <v>0</v>
      </c>
    </row>
    <row r="196" spans="2:4">
      <c r="B196" s="68" t="s">
        <v>373</v>
      </c>
      <c r="C196" s="131">
        <v>3157638</v>
      </c>
      <c r="D196" s="131">
        <v>0</v>
      </c>
    </row>
    <row r="197" spans="2:4">
      <c r="B197" s="69" t="s">
        <v>899</v>
      </c>
      <c r="C197" s="131">
        <v>3157638</v>
      </c>
      <c r="D197" s="131">
        <v>0</v>
      </c>
    </row>
    <row r="198" spans="2:4">
      <c r="B198" s="68" t="s">
        <v>374</v>
      </c>
      <c r="C198" s="131">
        <v>621186</v>
      </c>
      <c r="D198" s="131">
        <v>0</v>
      </c>
    </row>
    <row r="199" spans="2:4">
      <c r="B199" s="69" t="s">
        <v>900</v>
      </c>
      <c r="C199" s="131">
        <v>621186</v>
      </c>
      <c r="D199" s="131">
        <v>0</v>
      </c>
    </row>
    <row r="200" spans="2:4">
      <c r="B200" s="67" t="s">
        <v>298</v>
      </c>
      <c r="C200" s="132">
        <v>257142849</v>
      </c>
      <c r="D200" s="132">
        <v>5021320.9600000009</v>
      </c>
    </row>
    <row r="201" spans="2:4">
      <c r="B201" s="68" t="s">
        <v>361</v>
      </c>
      <c r="C201" s="131">
        <v>257142849</v>
      </c>
      <c r="D201" s="131">
        <v>5021320.9600000009</v>
      </c>
    </row>
    <row r="202" spans="2:4">
      <c r="B202" s="69" t="s">
        <v>875</v>
      </c>
      <c r="C202" s="131">
        <v>257142849</v>
      </c>
      <c r="D202" s="131">
        <v>5021320.9600000009</v>
      </c>
    </row>
    <row r="203" spans="2:4">
      <c r="B203" s="65" t="s">
        <v>300</v>
      </c>
      <c r="C203" s="131">
        <v>1208114791</v>
      </c>
      <c r="D203" s="131">
        <v>45872110.989999995</v>
      </c>
    </row>
    <row r="204" spans="2:4">
      <c r="B204" s="67" t="s">
        <v>295</v>
      </c>
      <c r="C204" s="132">
        <v>921661155</v>
      </c>
      <c r="D204" s="132">
        <v>42230604.479999997</v>
      </c>
    </row>
    <row r="205" spans="2:4">
      <c r="B205" s="68" t="s">
        <v>375</v>
      </c>
      <c r="C205" s="131">
        <v>18742915</v>
      </c>
      <c r="D205" s="131">
        <v>0</v>
      </c>
    </row>
    <row r="206" spans="2:4">
      <c r="B206" s="69" t="s">
        <v>901</v>
      </c>
      <c r="C206" s="131">
        <v>18742915</v>
      </c>
      <c r="D206" s="131">
        <v>0</v>
      </c>
    </row>
    <row r="207" spans="2:4">
      <c r="B207" s="68" t="s">
        <v>376</v>
      </c>
      <c r="C207" s="131">
        <v>4703981</v>
      </c>
      <c r="D207" s="131">
        <v>0</v>
      </c>
    </row>
    <row r="208" spans="2:4">
      <c r="B208" s="69" t="s">
        <v>902</v>
      </c>
      <c r="C208" s="131">
        <v>4703981</v>
      </c>
      <c r="D208" s="131">
        <v>0</v>
      </c>
    </row>
    <row r="209" spans="2:4">
      <c r="B209" s="68" t="s">
        <v>377</v>
      </c>
      <c r="C209" s="131">
        <v>10667846</v>
      </c>
      <c r="D209" s="131">
        <v>0</v>
      </c>
    </row>
    <row r="210" spans="2:4">
      <c r="B210" s="69" t="s">
        <v>903</v>
      </c>
      <c r="C210" s="131">
        <v>10667846</v>
      </c>
      <c r="D210" s="131">
        <v>0</v>
      </c>
    </row>
    <row r="211" spans="2:4">
      <c r="B211" s="68" t="s">
        <v>378</v>
      </c>
      <c r="C211" s="131">
        <v>24800000</v>
      </c>
      <c r="D211" s="131">
        <v>0</v>
      </c>
    </row>
    <row r="212" spans="2:4">
      <c r="B212" s="69" t="s">
        <v>904</v>
      </c>
      <c r="C212" s="131">
        <v>24800000</v>
      </c>
      <c r="D212" s="131">
        <v>0</v>
      </c>
    </row>
    <row r="213" spans="2:4">
      <c r="B213" s="68" t="s">
        <v>379</v>
      </c>
      <c r="C213" s="131">
        <v>19248559</v>
      </c>
      <c r="D213" s="131">
        <v>0</v>
      </c>
    </row>
    <row r="214" spans="2:4">
      <c r="B214" s="69" t="s">
        <v>905</v>
      </c>
      <c r="C214" s="131">
        <v>19248559</v>
      </c>
      <c r="D214" s="131">
        <v>0</v>
      </c>
    </row>
    <row r="215" spans="2:4">
      <c r="B215" s="68" t="s">
        <v>380</v>
      </c>
      <c r="C215" s="131">
        <v>29729478</v>
      </c>
      <c r="D215" s="131">
        <v>0</v>
      </c>
    </row>
    <row r="216" spans="2:4">
      <c r="B216" s="69" t="s">
        <v>906</v>
      </c>
      <c r="C216" s="131">
        <v>29729478</v>
      </c>
      <c r="D216" s="131">
        <v>0</v>
      </c>
    </row>
    <row r="217" spans="2:4">
      <c r="B217" s="68" t="s">
        <v>381</v>
      </c>
      <c r="C217" s="131">
        <v>14472207</v>
      </c>
      <c r="D217" s="131">
        <v>4823310.7300000004</v>
      </c>
    </row>
    <row r="218" spans="2:4">
      <c r="B218" s="69" t="s">
        <v>907</v>
      </c>
      <c r="C218" s="131">
        <v>14472207</v>
      </c>
      <c r="D218" s="131">
        <v>4823310.7300000004</v>
      </c>
    </row>
    <row r="219" spans="2:4">
      <c r="B219" s="68" t="s">
        <v>382</v>
      </c>
      <c r="C219" s="131">
        <v>4933341</v>
      </c>
      <c r="D219" s="131">
        <v>0</v>
      </c>
    </row>
    <row r="220" spans="2:4">
      <c r="B220" s="69" t="s">
        <v>908</v>
      </c>
      <c r="C220" s="131">
        <v>4933341</v>
      </c>
      <c r="D220" s="131">
        <v>0</v>
      </c>
    </row>
    <row r="221" spans="2:4">
      <c r="B221" s="68" t="s">
        <v>383</v>
      </c>
      <c r="C221" s="131">
        <v>204130100</v>
      </c>
      <c r="D221" s="131">
        <v>20000000</v>
      </c>
    </row>
    <row r="222" spans="2:4">
      <c r="B222" s="69" t="s">
        <v>909</v>
      </c>
      <c r="C222" s="131">
        <v>204130100</v>
      </c>
      <c r="D222" s="131">
        <v>20000000</v>
      </c>
    </row>
    <row r="223" spans="2:4">
      <c r="B223" s="68" t="s">
        <v>384</v>
      </c>
      <c r="C223" s="131">
        <v>450000000</v>
      </c>
      <c r="D223" s="131">
        <v>0</v>
      </c>
    </row>
    <row r="224" spans="2:4">
      <c r="B224" s="69" t="s">
        <v>910</v>
      </c>
      <c r="C224" s="131">
        <v>450000000</v>
      </c>
      <c r="D224" s="131">
        <v>0</v>
      </c>
    </row>
    <row r="225" spans="2:4">
      <c r="B225" s="68" t="s">
        <v>385</v>
      </c>
      <c r="C225" s="131">
        <v>21848100</v>
      </c>
      <c r="D225" s="131">
        <v>618993.15</v>
      </c>
    </row>
    <row r="226" spans="2:4">
      <c r="B226" s="69" t="s">
        <v>911</v>
      </c>
      <c r="C226" s="131">
        <v>21848100</v>
      </c>
      <c r="D226" s="131">
        <v>618993.15</v>
      </c>
    </row>
    <row r="227" spans="2:4">
      <c r="B227" s="68" t="s">
        <v>386</v>
      </c>
      <c r="C227" s="131">
        <v>3615288</v>
      </c>
      <c r="D227" s="131">
        <v>0</v>
      </c>
    </row>
    <row r="228" spans="2:4">
      <c r="B228" s="69" t="s">
        <v>912</v>
      </c>
      <c r="C228" s="131">
        <v>3615288</v>
      </c>
      <c r="D228" s="131">
        <v>0</v>
      </c>
    </row>
    <row r="229" spans="2:4">
      <c r="B229" s="68" t="s">
        <v>387</v>
      </c>
      <c r="C229" s="131">
        <v>13026561</v>
      </c>
      <c r="D229" s="131">
        <v>0</v>
      </c>
    </row>
    <row r="230" spans="2:4">
      <c r="B230" s="69" t="s">
        <v>913</v>
      </c>
      <c r="C230" s="131">
        <v>13026561</v>
      </c>
      <c r="D230" s="131">
        <v>0</v>
      </c>
    </row>
    <row r="231" spans="2:4">
      <c r="B231" s="68" t="s">
        <v>388</v>
      </c>
      <c r="C231" s="131">
        <v>25625926</v>
      </c>
      <c r="D231" s="131">
        <v>6000000</v>
      </c>
    </row>
    <row r="232" spans="2:4">
      <c r="B232" s="69" t="s">
        <v>914</v>
      </c>
      <c r="C232" s="131">
        <v>25625926</v>
      </c>
      <c r="D232" s="131">
        <v>6000000</v>
      </c>
    </row>
    <row r="233" spans="2:4">
      <c r="B233" s="68" t="s">
        <v>389</v>
      </c>
      <c r="C233" s="131">
        <v>44664191</v>
      </c>
      <c r="D233" s="131">
        <v>10788300.6</v>
      </c>
    </row>
    <row r="234" spans="2:4">
      <c r="B234" s="69" t="s">
        <v>915</v>
      </c>
      <c r="C234" s="131">
        <v>44664191</v>
      </c>
      <c r="D234" s="131">
        <v>10788300.6</v>
      </c>
    </row>
    <row r="235" spans="2:4">
      <c r="B235" s="68" t="s">
        <v>390</v>
      </c>
      <c r="C235" s="131">
        <v>26484997</v>
      </c>
      <c r="D235" s="131">
        <v>0</v>
      </c>
    </row>
    <row r="236" spans="2:4">
      <c r="B236" s="69" t="s">
        <v>916</v>
      </c>
      <c r="C236" s="131">
        <v>26484997</v>
      </c>
      <c r="D236" s="131">
        <v>0</v>
      </c>
    </row>
    <row r="237" spans="2:4">
      <c r="B237" s="68" t="s">
        <v>391</v>
      </c>
      <c r="C237" s="131">
        <v>4967665</v>
      </c>
      <c r="D237" s="131">
        <v>0</v>
      </c>
    </row>
    <row r="238" spans="2:4">
      <c r="B238" s="69" t="s">
        <v>917</v>
      </c>
      <c r="C238" s="131">
        <v>4967665</v>
      </c>
      <c r="D238" s="131">
        <v>0</v>
      </c>
    </row>
    <row r="239" spans="2:4">
      <c r="B239" s="67" t="s">
        <v>298</v>
      </c>
      <c r="C239" s="132">
        <v>286453636</v>
      </c>
      <c r="D239" s="132">
        <v>3641506.5100000002</v>
      </c>
    </row>
    <row r="240" spans="2:4">
      <c r="B240" s="68" t="s">
        <v>361</v>
      </c>
      <c r="C240" s="131">
        <v>286453636</v>
      </c>
      <c r="D240" s="131">
        <v>3641506.5100000002</v>
      </c>
    </row>
    <row r="241" spans="2:4">
      <c r="B241" s="69" t="s">
        <v>875</v>
      </c>
      <c r="C241" s="131">
        <v>286453636</v>
      </c>
      <c r="D241" s="131">
        <v>3641506.5100000002</v>
      </c>
    </row>
    <row r="242" spans="2:4">
      <c r="B242" s="65" t="s">
        <v>392</v>
      </c>
      <c r="C242" s="131">
        <v>2687131713</v>
      </c>
      <c r="D242" s="131">
        <v>50775247.350000001</v>
      </c>
    </row>
    <row r="243" spans="2:4">
      <c r="B243" s="67" t="s">
        <v>295</v>
      </c>
      <c r="C243" s="132">
        <v>2687131713</v>
      </c>
      <c r="D243" s="132">
        <v>50775247.350000001</v>
      </c>
    </row>
    <row r="244" spans="2:4">
      <c r="B244" s="68" t="s">
        <v>393</v>
      </c>
      <c r="C244" s="131">
        <v>2115619</v>
      </c>
      <c r="D244" s="131">
        <v>0</v>
      </c>
    </row>
    <row r="245" spans="2:4">
      <c r="B245" s="69" t="s">
        <v>918</v>
      </c>
      <c r="C245" s="131">
        <v>2115619</v>
      </c>
      <c r="D245" s="131">
        <v>0</v>
      </c>
    </row>
    <row r="246" spans="2:4">
      <c r="B246" s="68" t="s">
        <v>394</v>
      </c>
      <c r="C246" s="131">
        <v>2550000000</v>
      </c>
      <c r="D246" s="131">
        <v>1998800</v>
      </c>
    </row>
    <row r="247" spans="2:4">
      <c r="B247" s="69" t="s">
        <v>919</v>
      </c>
      <c r="C247" s="131">
        <v>2550000000</v>
      </c>
      <c r="D247" s="131">
        <v>1998800</v>
      </c>
    </row>
    <row r="248" spans="2:4">
      <c r="B248" s="68" t="s">
        <v>395</v>
      </c>
      <c r="C248" s="131">
        <v>6247638</v>
      </c>
      <c r="D248" s="131">
        <v>0</v>
      </c>
    </row>
    <row r="249" spans="2:4">
      <c r="B249" s="69" t="s">
        <v>920</v>
      </c>
      <c r="C249" s="131">
        <v>6247638</v>
      </c>
      <c r="D249" s="131">
        <v>0</v>
      </c>
    </row>
    <row r="250" spans="2:4">
      <c r="B250" s="68" t="s">
        <v>396</v>
      </c>
      <c r="C250" s="131">
        <v>4967665</v>
      </c>
      <c r="D250" s="131">
        <v>2446659.9700000002</v>
      </c>
    </row>
    <row r="251" spans="2:4">
      <c r="B251" s="69" t="s">
        <v>921</v>
      </c>
      <c r="C251" s="131">
        <v>4967665</v>
      </c>
      <c r="D251" s="131">
        <v>2446659.9700000002</v>
      </c>
    </row>
    <row r="252" spans="2:4">
      <c r="B252" s="68" t="s">
        <v>397</v>
      </c>
      <c r="C252" s="131">
        <v>7400012</v>
      </c>
      <c r="D252" s="131">
        <v>0</v>
      </c>
    </row>
    <row r="253" spans="2:4">
      <c r="B253" s="69" t="s">
        <v>922</v>
      </c>
      <c r="C253" s="131">
        <v>7400012</v>
      </c>
      <c r="D253" s="131">
        <v>0</v>
      </c>
    </row>
    <row r="254" spans="2:4">
      <c r="B254" s="68" t="s">
        <v>398</v>
      </c>
      <c r="C254" s="131">
        <v>2483832</v>
      </c>
      <c r="D254" s="131">
        <v>0</v>
      </c>
    </row>
    <row r="255" spans="2:4">
      <c r="B255" s="69" t="s">
        <v>923</v>
      </c>
      <c r="C255" s="131">
        <v>2483832</v>
      </c>
      <c r="D255" s="131">
        <v>0</v>
      </c>
    </row>
    <row r="256" spans="2:4">
      <c r="B256" s="68" t="s">
        <v>399</v>
      </c>
      <c r="C256" s="131">
        <v>1499668</v>
      </c>
      <c r="D256" s="131">
        <v>0</v>
      </c>
    </row>
    <row r="257" spans="2:4">
      <c r="B257" s="69" t="s">
        <v>924</v>
      </c>
      <c r="C257" s="131">
        <v>1499668</v>
      </c>
      <c r="D257" s="131">
        <v>0</v>
      </c>
    </row>
    <row r="258" spans="2:4">
      <c r="B258" s="68" t="s">
        <v>400</v>
      </c>
      <c r="C258" s="131">
        <v>2221823</v>
      </c>
      <c r="D258" s="131">
        <v>0</v>
      </c>
    </row>
    <row r="259" spans="2:4">
      <c r="B259" s="69" t="s">
        <v>925</v>
      </c>
      <c r="C259" s="131">
        <v>2221823</v>
      </c>
      <c r="D259" s="131">
        <v>0</v>
      </c>
    </row>
    <row r="260" spans="2:4">
      <c r="B260" s="68" t="s">
        <v>401</v>
      </c>
      <c r="C260" s="131">
        <v>110195456</v>
      </c>
      <c r="D260" s="131">
        <v>46329787.380000003</v>
      </c>
    </row>
    <row r="261" spans="2:4">
      <c r="B261" s="69" t="s">
        <v>926</v>
      </c>
      <c r="C261" s="131">
        <v>110195456</v>
      </c>
      <c r="D261" s="131">
        <v>46329787.380000003</v>
      </c>
    </row>
    <row r="262" spans="2:4">
      <c r="B262" s="65" t="s">
        <v>301</v>
      </c>
      <c r="C262" s="131">
        <v>1414803954</v>
      </c>
      <c r="D262" s="131">
        <v>111927893.45</v>
      </c>
    </row>
    <row r="263" spans="2:4">
      <c r="B263" s="67" t="s">
        <v>295</v>
      </c>
      <c r="C263" s="132">
        <v>1226179939</v>
      </c>
      <c r="D263" s="132">
        <v>111927893.45</v>
      </c>
    </row>
    <row r="264" spans="2:4">
      <c r="B264" s="68" t="s">
        <v>402</v>
      </c>
      <c r="C264" s="131">
        <v>4847189</v>
      </c>
      <c r="D264" s="131">
        <v>0</v>
      </c>
    </row>
    <row r="265" spans="2:4">
      <c r="B265" s="69" t="s">
        <v>927</v>
      </c>
      <c r="C265" s="131">
        <v>4847189</v>
      </c>
      <c r="D265" s="131">
        <v>0</v>
      </c>
    </row>
    <row r="266" spans="2:4">
      <c r="B266" s="68" t="s">
        <v>403</v>
      </c>
      <c r="C266" s="131">
        <v>15619096</v>
      </c>
      <c r="D266" s="131">
        <v>0</v>
      </c>
    </row>
    <row r="267" spans="2:4">
      <c r="B267" s="69" t="s">
        <v>928</v>
      </c>
      <c r="C267" s="131">
        <v>15619096</v>
      </c>
      <c r="D267" s="131">
        <v>0</v>
      </c>
    </row>
    <row r="268" spans="2:4">
      <c r="B268" s="68" t="s">
        <v>404</v>
      </c>
      <c r="C268" s="131">
        <v>10266898</v>
      </c>
      <c r="D268" s="131">
        <v>0</v>
      </c>
    </row>
    <row r="269" spans="2:4">
      <c r="B269" s="69" t="s">
        <v>929</v>
      </c>
      <c r="C269" s="131">
        <v>10266898</v>
      </c>
      <c r="D269" s="131">
        <v>0</v>
      </c>
    </row>
    <row r="270" spans="2:4">
      <c r="B270" s="68" t="s">
        <v>405</v>
      </c>
      <c r="C270" s="131">
        <v>5771250</v>
      </c>
      <c r="D270" s="131">
        <v>0</v>
      </c>
    </row>
    <row r="271" spans="2:4">
      <c r="B271" s="69" t="s">
        <v>930</v>
      </c>
      <c r="C271" s="131">
        <v>5771250</v>
      </c>
      <c r="D271" s="131">
        <v>0</v>
      </c>
    </row>
    <row r="272" spans="2:4">
      <c r="B272" s="68" t="s">
        <v>406</v>
      </c>
      <c r="C272" s="131">
        <v>13350406</v>
      </c>
      <c r="D272" s="131">
        <v>0</v>
      </c>
    </row>
    <row r="273" spans="2:4">
      <c r="B273" s="69" t="s">
        <v>931</v>
      </c>
      <c r="C273" s="131">
        <v>13350406</v>
      </c>
      <c r="D273" s="131">
        <v>0</v>
      </c>
    </row>
    <row r="274" spans="2:4">
      <c r="B274" s="68" t="s">
        <v>407</v>
      </c>
      <c r="C274" s="131">
        <v>29645701</v>
      </c>
      <c r="D274" s="131">
        <v>0</v>
      </c>
    </row>
    <row r="275" spans="2:4">
      <c r="B275" s="69" t="s">
        <v>932</v>
      </c>
      <c r="C275" s="131">
        <v>29645701</v>
      </c>
      <c r="D275" s="131">
        <v>0</v>
      </c>
    </row>
    <row r="276" spans="2:4">
      <c r="B276" s="68" t="s">
        <v>408</v>
      </c>
      <c r="C276" s="131">
        <v>26491464</v>
      </c>
      <c r="D276" s="131">
        <v>7588996.4900000002</v>
      </c>
    </row>
    <row r="277" spans="2:4">
      <c r="B277" s="69" t="s">
        <v>933</v>
      </c>
      <c r="C277" s="131">
        <v>26491464</v>
      </c>
      <c r="D277" s="131">
        <v>7588996.4900000002</v>
      </c>
    </row>
    <row r="278" spans="2:4">
      <c r="B278" s="68" t="s">
        <v>409</v>
      </c>
      <c r="C278" s="131">
        <v>9738250</v>
      </c>
      <c r="D278" s="131">
        <v>0</v>
      </c>
    </row>
    <row r="279" spans="2:4">
      <c r="B279" s="69" t="s">
        <v>934</v>
      </c>
      <c r="C279" s="131">
        <v>9738250</v>
      </c>
      <c r="D279" s="131">
        <v>0</v>
      </c>
    </row>
    <row r="280" spans="2:4">
      <c r="B280" s="68" t="s">
        <v>410</v>
      </c>
      <c r="C280" s="131">
        <v>3123819</v>
      </c>
      <c r="D280" s="131">
        <v>0</v>
      </c>
    </row>
    <row r="281" spans="2:4">
      <c r="B281" s="69" t="s">
        <v>935</v>
      </c>
      <c r="C281" s="131">
        <v>3123819</v>
      </c>
      <c r="D281" s="131">
        <v>0</v>
      </c>
    </row>
    <row r="282" spans="2:4">
      <c r="B282" s="68" t="s">
        <v>411</v>
      </c>
      <c r="C282" s="131">
        <v>22200036</v>
      </c>
      <c r="D282" s="131">
        <v>0</v>
      </c>
    </row>
    <row r="283" spans="2:4">
      <c r="B283" s="69" t="s">
        <v>936</v>
      </c>
      <c r="C283" s="131">
        <v>22200036</v>
      </c>
      <c r="D283" s="131">
        <v>0</v>
      </c>
    </row>
    <row r="284" spans="2:4">
      <c r="B284" s="68" t="s">
        <v>412</v>
      </c>
      <c r="C284" s="131">
        <v>2115619</v>
      </c>
      <c r="D284" s="131">
        <v>0</v>
      </c>
    </row>
    <row r="285" spans="2:4">
      <c r="B285" s="69" t="s">
        <v>937</v>
      </c>
      <c r="C285" s="131">
        <v>2115619</v>
      </c>
      <c r="D285" s="131">
        <v>0</v>
      </c>
    </row>
    <row r="286" spans="2:4">
      <c r="B286" s="68" t="s">
        <v>413</v>
      </c>
      <c r="C286" s="131">
        <v>13661079</v>
      </c>
      <c r="D286" s="131">
        <v>0</v>
      </c>
    </row>
    <row r="287" spans="2:4">
      <c r="B287" s="69" t="s">
        <v>938</v>
      </c>
      <c r="C287" s="131">
        <v>13661079</v>
      </c>
      <c r="D287" s="131">
        <v>0</v>
      </c>
    </row>
    <row r="288" spans="2:4">
      <c r="B288" s="68" t="s">
        <v>414</v>
      </c>
      <c r="C288" s="131">
        <v>6906676</v>
      </c>
      <c r="D288" s="131">
        <v>2340773.16</v>
      </c>
    </row>
    <row r="289" spans="2:4">
      <c r="B289" s="69" t="s">
        <v>939</v>
      </c>
      <c r="C289" s="131">
        <v>6906676</v>
      </c>
      <c r="D289" s="131">
        <v>2340773.16</v>
      </c>
    </row>
    <row r="290" spans="2:4">
      <c r="B290" s="68" t="s">
        <v>415</v>
      </c>
      <c r="C290" s="131">
        <v>181008283</v>
      </c>
      <c r="D290" s="131">
        <v>15293003.59</v>
      </c>
    </row>
    <row r="291" spans="2:4">
      <c r="B291" s="69" t="s">
        <v>940</v>
      </c>
      <c r="C291" s="131">
        <v>181008283</v>
      </c>
      <c r="D291" s="131">
        <v>15293003.59</v>
      </c>
    </row>
    <row r="292" spans="2:4">
      <c r="B292" s="68" t="s">
        <v>416</v>
      </c>
      <c r="C292" s="131">
        <v>817826522</v>
      </c>
      <c r="D292" s="131">
        <v>26731632.620000001</v>
      </c>
    </row>
    <row r="293" spans="2:4">
      <c r="B293" s="69" t="s">
        <v>941</v>
      </c>
      <c r="C293" s="131">
        <v>817826522</v>
      </c>
      <c r="D293" s="131">
        <v>26731632.620000001</v>
      </c>
    </row>
    <row r="294" spans="2:4">
      <c r="B294" s="68" t="s">
        <v>417</v>
      </c>
      <c r="C294" s="131">
        <v>2483832</v>
      </c>
      <c r="D294" s="131">
        <v>0</v>
      </c>
    </row>
    <row r="295" spans="2:4">
      <c r="B295" s="69" t="s">
        <v>942</v>
      </c>
      <c r="C295" s="131">
        <v>2483832</v>
      </c>
      <c r="D295" s="131">
        <v>0</v>
      </c>
    </row>
    <row r="296" spans="2:4">
      <c r="B296" s="68" t="s">
        <v>418</v>
      </c>
      <c r="C296" s="131">
        <v>1123819</v>
      </c>
      <c r="D296" s="131">
        <v>0</v>
      </c>
    </row>
    <row r="297" spans="2:4">
      <c r="B297" s="69" t="s">
        <v>943</v>
      </c>
      <c r="C297" s="131">
        <v>1123819</v>
      </c>
      <c r="D297" s="131">
        <v>0</v>
      </c>
    </row>
    <row r="298" spans="2:4">
      <c r="B298" s="68" t="s">
        <v>419</v>
      </c>
      <c r="C298" s="131">
        <v>60000000</v>
      </c>
      <c r="D298" s="131">
        <v>59973487.590000004</v>
      </c>
    </row>
    <row r="299" spans="2:4">
      <c r="B299" s="69" t="s">
        <v>944</v>
      </c>
      <c r="C299" s="131">
        <v>60000000</v>
      </c>
      <c r="D299" s="131">
        <v>59973487.590000004</v>
      </c>
    </row>
    <row r="300" spans="2:4">
      <c r="B300" s="67" t="s">
        <v>298</v>
      </c>
      <c r="C300" s="132">
        <v>79094839</v>
      </c>
      <c r="D300" s="132">
        <v>0</v>
      </c>
    </row>
    <row r="301" spans="2:4">
      <c r="B301" s="68" t="s">
        <v>405</v>
      </c>
      <c r="C301" s="131">
        <v>79094839</v>
      </c>
      <c r="D301" s="131">
        <v>0</v>
      </c>
    </row>
    <row r="302" spans="2:4">
      <c r="B302" s="69" t="s">
        <v>930</v>
      </c>
      <c r="C302" s="131">
        <v>79094839</v>
      </c>
      <c r="D302" s="131">
        <v>0</v>
      </c>
    </row>
    <row r="303" spans="2:4">
      <c r="B303" s="67" t="s">
        <v>299</v>
      </c>
      <c r="C303" s="132">
        <v>109529176</v>
      </c>
      <c r="D303" s="132">
        <v>0</v>
      </c>
    </row>
    <row r="304" spans="2:4">
      <c r="B304" s="68" t="s">
        <v>404</v>
      </c>
      <c r="C304" s="131">
        <v>43093200</v>
      </c>
      <c r="D304" s="131">
        <v>0</v>
      </c>
    </row>
    <row r="305" spans="2:4">
      <c r="B305" s="69" t="s">
        <v>929</v>
      </c>
      <c r="C305" s="131">
        <v>43093200</v>
      </c>
      <c r="D305" s="131">
        <v>0</v>
      </c>
    </row>
    <row r="306" spans="2:4">
      <c r="B306" s="68" t="s">
        <v>405</v>
      </c>
      <c r="C306" s="131">
        <v>66435976</v>
      </c>
      <c r="D306" s="131">
        <v>0</v>
      </c>
    </row>
    <row r="307" spans="2:4">
      <c r="B307" s="69" t="s">
        <v>930</v>
      </c>
      <c r="C307" s="131">
        <v>66435976</v>
      </c>
      <c r="D307" s="131">
        <v>0</v>
      </c>
    </row>
    <row r="308" spans="2:4">
      <c r="B308" s="65" t="s">
        <v>420</v>
      </c>
      <c r="C308" s="131">
        <v>894463111</v>
      </c>
      <c r="D308" s="131">
        <v>4250248.42</v>
      </c>
    </row>
    <row r="309" spans="2:4">
      <c r="B309" s="67" t="s">
        <v>295</v>
      </c>
      <c r="C309" s="132">
        <v>303932913</v>
      </c>
      <c r="D309" s="132">
        <v>0</v>
      </c>
    </row>
    <row r="310" spans="2:4">
      <c r="B310" s="68" t="s">
        <v>421</v>
      </c>
      <c r="C310" s="131">
        <v>2115619</v>
      </c>
      <c r="D310" s="131">
        <v>0</v>
      </c>
    </row>
    <row r="311" spans="2:4">
      <c r="B311" s="69" t="s">
        <v>945</v>
      </c>
      <c r="C311" s="131">
        <v>2115619</v>
      </c>
      <c r="D311" s="131">
        <v>0</v>
      </c>
    </row>
    <row r="312" spans="2:4">
      <c r="B312" s="68" t="s">
        <v>422</v>
      </c>
      <c r="C312" s="131">
        <v>9371457</v>
      </c>
      <c r="D312" s="131">
        <v>0</v>
      </c>
    </row>
    <row r="313" spans="2:4">
      <c r="B313" s="69" t="s">
        <v>946</v>
      </c>
      <c r="C313" s="131">
        <v>9371457</v>
      </c>
      <c r="D313" s="131">
        <v>0</v>
      </c>
    </row>
    <row r="314" spans="2:4">
      <c r="B314" s="68" t="s">
        <v>423</v>
      </c>
      <c r="C314" s="131">
        <v>7451497</v>
      </c>
      <c r="D314" s="131">
        <v>0</v>
      </c>
    </row>
    <row r="315" spans="2:4">
      <c r="B315" s="69" t="s">
        <v>947</v>
      </c>
      <c r="C315" s="131">
        <v>7451497</v>
      </c>
      <c r="D315" s="131">
        <v>0</v>
      </c>
    </row>
    <row r="316" spans="2:4">
      <c r="B316" s="68" t="s">
        <v>424</v>
      </c>
      <c r="C316" s="131">
        <v>4933341</v>
      </c>
      <c r="D316" s="131">
        <v>0</v>
      </c>
    </row>
    <row r="317" spans="2:4">
      <c r="B317" s="69" t="s">
        <v>948</v>
      </c>
      <c r="C317" s="131">
        <v>4933341</v>
      </c>
      <c r="D317" s="131">
        <v>0</v>
      </c>
    </row>
    <row r="318" spans="2:4">
      <c r="B318" s="68" t="s">
        <v>425</v>
      </c>
      <c r="C318" s="131">
        <v>216427931</v>
      </c>
      <c r="D318" s="131">
        <v>0</v>
      </c>
    </row>
    <row r="319" spans="2:4">
      <c r="B319" s="69" t="s">
        <v>949</v>
      </c>
      <c r="C319" s="131">
        <v>216427931</v>
      </c>
      <c r="D319" s="131">
        <v>0</v>
      </c>
    </row>
    <row r="320" spans="2:4">
      <c r="B320" s="68" t="s">
        <v>426</v>
      </c>
      <c r="C320" s="131">
        <v>52800000</v>
      </c>
      <c r="D320" s="131">
        <v>0</v>
      </c>
    </row>
    <row r="321" spans="2:4">
      <c r="B321" s="69" t="s">
        <v>950</v>
      </c>
      <c r="C321" s="131">
        <v>52800000</v>
      </c>
      <c r="D321" s="131">
        <v>0</v>
      </c>
    </row>
    <row r="322" spans="2:4">
      <c r="B322" s="68" t="s">
        <v>427</v>
      </c>
      <c r="C322" s="131">
        <v>1499668</v>
      </c>
      <c r="D322" s="131">
        <v>0</v>
      </c>
    </row>
    <row r="323" spans="2:4">
      <c r="B323" s="69" t="s">
        <v>951</v>
      </c>
      <c r="C323" s="131">
        <v>1499668</v>
      </c>
      <c r="D323" s="131">
        <v>0</v>
      </c>
    </row>
    <row r="324" spans="2:4">
      <c r="B324" s="68" t="s">
        <v>428</v>
      </c>
      <c r="C324" s="131">
        <v>6209581</v>
      </c>
      <c r="D324" s="131">
        <v>0</v>
      </c>
    </row>
    <row r="325" spans="2:4">
      <c r="B325" s="69" t="s">
        <v>952</v>
      </c>
      <c r="C325" s="131">
        <v>6209581</v>
      </c>
      <c r="D325" s="131">
        <v>0</v>
      </c>
    </row>
    <row r="326" spans="2:4">
      <c r="B326" s="68" t="s">
        <v>429</v>
      </c>
      <c r="C326" s="131">
        <v>3123819</v>
      </c>
      <c r="D326" s="131">
        <v>0</v>
      </c>
    </row>
    <row r="327" spans="2:4">
      <c r="B327" s="69" t="s">
        <v>953</v>
      </c>
      <c r="C327" s="131">
        <v>3123819</v>
      </c>
      <c r="D327" s="131">
        <v>0</v>
      </c>
    </row>
    <row r="328" spans="2:4">
      <c r="B328" s="67" t="s">
        <v>313</v>
      </c>
      <c r="C328" s="132">
        <v>379491115</v>
      </c>
      <c r="D328" s="132">
        <v>0</v>
      </c>
    </row>
    <row r="329" spans="2:4">
      <c r="B329" s="68" t="s">
        <v>430</v>
      </c>
      <c r="C329" s="131">
        <v>379491115</v>
      </c>
      <c r="D329" s="131">
        <v>0</v>
      </c>
    </row>
    <row r="330" spans="2:4">
      <c r="B330" s="69" t="s">
        <v>954</v>
      </c>
      <c r="C330" s="131">
        <v>379491115</v>
      </c>
      <c r="D330" s="131">
        <v>0</v>
      </c>
    </row>
    <row r="331" spans="2:4">
      <c r="B331" s="67" t="s">
        <v>298</v>
      </c>
      <c r="C331" s="132">
        <v>211039083</v>
      </c>
      <c r="D331" s="132">
        <v>4250248.42</v>
      </c>
    </row>
    <row r="332" spans="2:4">
      <c r="B332" s="68" t="s">
        <v>361</v>
      </c>
      <c r="C332" s="131">
        <v>211039083</v>
      </c>
      <c r="D332" s="131">
        <v>4250248.42</v>
      </c>
    </row>
    <row r="333" spans="2:4">
      <c r="B333" s="69" t="s">
        <v>875</v>
      </c>
      <c r="C333" s="131">
        <v>211039083</v>
      </c>
      <c r="D333" s="131">
        <v>4250248.42</v>
      </c>
    </row>
    <row r="334" spans="2:4">
      <c r="B334" s="65" t="s">
        <v>302</v>
      </c>
      <c r="C334" s="131">
        <v>81734530</v>
      </c>
      <c r="D334" s="131">
        <v>0</v>
      </c>
    </row>
    <row r="335" spans="2:4">
      <c r="B335" s="67" t="s">
        <v>295</v>
      </c>
      <c r="C335" s="132">
        <v>81734530</v>
      </c>
      <c r="D335" s="132">
        <v>0</v>
      </c>
    </row>
    <row r="336" spans="2:4">
      <c r="B336" s="68" t="s">
        <v>431</v>
      </c>
      <c r="C336" s="131">
        <v>2466670</v>
      </c>
      <c r="D336" s="131">
        <v>0</v>
      </c>
    </row>
    <row r="337" spans="2:4">
      <c r="B337" s="69" t="s">
        <v>955</v>
      </c>
      <c r="C337" s="131">
        <v>2466670</v>
      </c>
      <c r="D337" s="131">
        <v>0</v>
      </c>
    </row>
    <row r="338" spans="2:4">
      <c r="B338" s="68" t="s">
        <v>432</v>
      </c>
      <c r="C338" s="131">
        <v>6247638</v>
      </c>
      <c r="D338" s="131">
        <v>0</v>
      </c>
    </row>
    <row r="339" spans="2:4">
      <c r="B339" s="69" t="s">
        <v>956</v>
      </c>
      <c r="C339" s="131">
        <v>6247638</v>
      </c>
      <c r="D339" s="131">
        <v>0</v>
      </c>
    </row>
    <row r="340" spans="2:4">
      <c r="B340" s="68" t="s">
        <v>433</v>
      </c>
      <c r="C340" s="131">
        <v>1241916</v>
      </c>
      <c r="D340" s="131">
        <v>0</v>
      </c>
    </row>
    <row r="341" spans="2:4">
      <c r="B341" s="69" t="s">
        <v>957</v>
      </c>
      <c r="C341" s="131">
        <v>1241916</v>
      </c>
      <c r="D341" s="131">
        <v>0</v>
      </c>
    </row>
    <row r="342" spans="2:4">
      <c r="B342" s="68" t="s">
        <v>434</v>
      </c>
      <c r="C342" s="131">
        <v>1499668</v>
      </c>
      <c r="D342" s="131">
        <v>0</v>
      </c>
    </row>
    <row r="343" spans="2:4">
      <c r="B343" s="69" t="s">
        <v>958</v>
      </c>
      <c r="C343" s="131">
        <v>1499668</v>
      </c>
      <c r="D343" s="131">
        <v>0</v>
      </c>
    </row>
    <row r="344" spans="2:4">
      <c r="B344" s="68" t="s">
        <v>435</v>
      </c>
      <c r="C344" s="131">
        <v>14800024</v>
      </c>
      <c r="D344" s="131">
        <v>0</v>
      </c>
    </row>
    <row r="345" spans="2:4">
      <c r="B345" s="69" t="s">
        <v>959</v>
      </c>
      <c r="C345" s="131">
        <v>14800024</v>
      </c>
      <c r="D345" s="131">
        <v>0</v>
      </c>
    </row>
    <row r="346" spans="2:4">
      <c r="B346" s="68" t="s">
        <v>436</v>
      </c>
      <c r="C346" s="131">
        <v>55478614</v>
      </c>
      <c r="D346" s="131">
        <v>0</v>
      </c>
    </row>
    <row r="347" spans="2:4">
      <c r="B347" s="69" t="s">
        <v>960</v>
      </c>
      <c r="C347" s="131">
        <v>55478614</v>
      </c>
      <c r="D347" s="131">
        <v>0</v>
      </c>
    </row>
    <row r="348" spans="2:4">
      <c r="B348" s="65" t="s">
        <v>437</v>
      </c>
      <c r="C348" s="131">
        <v>600392164</v>
      </c>
      <c r="D348" s="131">
        <v>122986751.16</v>
      </c>
    </row>
    <row r="349" spans="2:4">
      <c r="B349" s="67" t="s">
        <v>295</v>
      </c>
      <c r="C349" s="132">
        <v>465331120</v>
      </c>
      <c r="D349" s="132">
        <v>122986751.16</v>
      </c>
    </row>
    <row r="350" spans="2:4">
      <c r="B350" s="68" t="s">
        <v>438</v>
      </c>
      <c r="C350" s="131">
        <v>53000000</v>
      </c>
      <c r="D350" s="131">
        <v>1650195.6</v>
      </c>
    </row>
    <row r="351" spans="2:4">
      <c r="B351" s="69" t="s">
        <v>961</v>
      </c>
      <c r="C351" s="131">
        <v>53000000</v>
      </c>
      <c r="D351" s="131">
        <v>1650195.6</v>
      </c>
    </row>
    <row r="352" spans="2:4">
      <c r="B352" s="68" t="s">
        <v>439</v>
      </c>
      <c r="C352" s="131">
        <v>7400012</v>
      </c>
      <c r="D352" s="131">
        <v>0</v>
      </c>
    </row>
    <row r="353" spans="2:4">
      <c r="B353" s="69" t="s">
        <v>962</v>
      </c>
      <c r="C353" s="131">
        <v>7400012</v>
      </c>
      <c r="D353" s="131">
        <v>0</v>
      </c>
    </row>
    <row r="354" spans="2:4">
      <c r="B354" s="68" t="s">
        <v>440</v>
      </c>
      <c r="C354" s="131">
        <v>31238192</v>
      </c>
      <c r="D354" s="131">
        <v>0</v>
      </c>
    </row>
    <row r="355" spans="2:4">
      <c r="B355" s="69" t="s">
        <v>963</v>
      </c>
      <c r="C355" s="131">
        <v>31238192</v>
      </c>
      <c r="D355" s="131">
        <v>0</v>
      </c>
    </row>
    <row r="356" spans="2:4">
      <c r="B356" s="68" t="s">
        <v>441</v>
      </c>
      <c r="C356" s="131">
        <v>208572288</v>
      </c>
      <c r="D356" s="131">
        <v>0</v>
      </c>
    </row>
    <row r="357" spans="2:4">
      <c r="B357" s="69" t="s">
        <v>964</v>
      </c>
      <c r="C357" s="131">
        <v>208572288</v>
      </c>
      <c r="D357" s="131">
        <v>0</v>
      </c>
    </row>
    <row r="358" spans="2:4">
      <c r="B358" s="68" t="s">
        <v>442</v>
      </c>
      <c r="C358" s="131">
        <v>2483832</v>
      </c>
      <c r="D358" s="131">
        <v>0</v>
      </c>
    </row>
    <row r="359" spans="2:4">
      <c r="B359" s="69" t="s">
        <v>965</v>
      </c>
      <c r="C359" s="131">
        <v>2483832</v>
      </c>
      <c r="D359" s="131">
        <v>0</v>
      </c>
    </row>
    <row r="360" spans="2:4">
      <c r="B360" s="68" t="s">
        <v>443</v>
      </c>
      <c r="C360" s="131">
        <v>2196497</v>
      </c>
      <c r="D360" s="131">
        <v>2193048.62</v>
      </c>
    </row>
    <row r="361" spans="2:4">
      <c r="B361" s="69" t="s">
        <v>966</v>
      </c>
      <c r="C361" s="131">
        <v>2196497</v>
      </c>
      <c r="D361" s="131">
        <v>2193048.62</v>
      </c>
    </row>
    <row r="362" spans="2:4">
      <c r="B362" s="68" t="s">
        <v>444</v>
      </c>
      <c r="C362" s="131">
        <v>3123819</v>
      </c>
      <c r="D362" s="131">
        <v>0</v>
      </c>
    </row>
    <row r="363" spans="2:4">
      <c r="B363" s="69" t="s">
        <v>967</v>
      </c>
      <c r="C363" s="131">
        <v>3123819</v>
      </c>
      <c r="D363" s="131">
        <v>0</v>
      </c>
    </row>
    <row r="364" spans="2:4">
      <c r="B364" s="68" t="s">
        <v>445</v>
      </c>
      <c r="C364" s="131">
        <v>14800024</v>
      </c>
      <c r="D364" s="131">
        <v>0</v>
      </c>
    </row>
    <row r="365" spans="2:4">
      <c r="B365" s="69" t="s">
        <v>968</v>
      </c>
      <c r="C365" s="131">
        <v>14800024</v>
      </c>
      <c r="D365" s="131">
        <v>0</v>
      </c>
    </row>
    <row r="366" spans="2:4">
      <c r="B366" s="68" t="s">
        <v>446</v>
      </c>
      <c r="C366" s="131">
        <v>2115619</v>
      </c>
      <c r="D366" s="131">
        <v>0</v>
      </c>
    </row>
    <row r="367" spans="2:4">
      <c r="B367" s="69" t="s">
        <v>969</v>
      </c>
      <c r="C367" s="131">
        <v>2115619</v>
      </c>
      <c r="D367" s="131">
        <v>0</v>
      </c>
    </row>
    <row r="368" spans="2:4">
      <c r="B368" s="68" t="s">
        <v>447</v>
      </c>
      <c r="C368" s="131">
        <v>2483832</v>
      </c>
      <c r="D368" s="131">
        <v>0</v>
      </c>
    </row>
    <row r="369" spans="2:4">
      <c r="B369" s="69" t="s">
        <v>970</v>
      </c>
      <c r="C369" s="131">
        <v>2483832</v>
      </c>
      <c r="D369" s="131">
        <v>0</v>
      </c>
    </row>
    <row r="370" spans="2:4">
      <c r="B370" s="68" t="s">
        <v>448</v>
      </c>
      <c r="C370" s="131">
        <v>129185535</v>
      </c>
      <c r="D370" s="131">
        <v>115908943.56999999</v>
      </c>
    </row>
    <row r="371" spans="2:4">
      <c r="B371" s="69" t="s">
        <v>971</v>
      </c>
      <c r="C371" s="131">
        <v>129185535</v>
      </c>
      <c r="D371" s="131">
        <v>115908943.56999999</v>
      </c>
    </row>
    <row r="372" spans="2:4">
      <c r="B372" s="68" t="s">
        <v>449</v>
      </c>
      <c r="C372" s="131">
        <v>6247638</v>
      </c>
      <c r="D372" s="131">
        <v>0</v>
      </c>
    </row>
    <row r="373" spans="2:4">
      <c r="B373" s="69" t="s">
        <v>972</v>
      </c>
      <c r="C373" s="131">
        <v>6247638</v>
      </c>
      <c r="D373" s="131">
        <v>0</v>
      </c>
    </row>
    <row r="374" spans="2:4">
      <c r="B374" s="68" t="s">
        <v>450</v>
      </c>
      <c r="C374" s="131">
        <v>1241916</v>
      </c>
      <c r="D374" s="131">
        <v>3234563.37</v>
      </c>
    </row>
    <row r="375" spans="2:4">
      <c r="B375" s="69" t="s">
        <v>973</v>
      </c>
      <c r="C375" s="131">
        <v>1241916</v>
      </c>
      <c r="D375" s="131">
        <v>3234563.37</v>
      </c>
    </row>
    <row r="376" spans="2:4">
      <c r="B376" s="68" t="s">
        <v>451</v>
      </c>
      <c r="C376" s="131">
        <v>1241916</v>
      </c>
      <c r="D376" s="131">
        <v>0</v>
      </c>
    </row>
    <row r="377" spans="2:4">
      <c r="B377" s="69" t="s">
        <v>974</v>
      </c>
      <c r="C377" s="131">
        <v>1241916</v>
      </c>
      <c r="D377" s="131">
        <v>0</v>
      </c>
    </row>
    <row r="378" spans="2:4">
      <c r="B378" s="67" t="s">
        <v>298</v>
      </c>
      <c r="C378" s="132">
        <v>135061044</v>
      </c>
      <c r="D378" s="132">
        <v>0</v>
      </c>
    </row>
    <row r="379" spans="2:4">
      <c r="B379" s="68" t="s">
        <v>452</v>
      </c>
      <c r="C379" s="131">
        <v>135061044</v>
      </c>
      <c r="D379" s="131">
        <v>0</v>
      </c>
    </row>
    <row r="380" spans="2:4">
      <c r="B380" s="69" t="s">
        <v>975</v>
      </c>
      <c r="C380" s="131">
        <v>135061044</v>
      </c>
      <c r="D380" s="131">
        <v>0</v>
      </c>
    </row>
    <row r="381" spans="2:4">
      <c r="B381" s="65" t="s">
        <v>303</v>
      </c>
      <c r="C381" s="131">
        <v>294404374</v>
      </c>
      <c r="D381" s="131">
        <v>23800533.490000002</v>
      </c>
    </row>
    <row r="382" spans="2:4">
      <c r="B382" s="67" t="s">
        <v>295</v>
      </c>
      <c r="C382" s="132">
        <v>101705079</v>
      </c>
      <c r="D382" s="132">
        <v>20572205.050000001</v>
      </c>
    </row>
    <row r="383" spans="2:4">
      <c r="B383" s="68" t="s">
        <v>453</v>
      </c>
      <c r="C383" s="131">
        <v>4915999</v>
      </c>
      <c r="D383" s="131">
        <v>0</v>
      </c>
    </row>
    <row r="384" spans="2:4">
      <c r="B384" s="69" t="s">
        <v>976</v>
      </c>
      <c r="C384" s="131">
        <v>4915999</v>
      </c>
      <c r="D384" s="131">
        <v>0</v>
      </c>
    </row>
    <row r="385" spans="2:4">
      <c r="B385" s="68" t="s">
        <v>454</v>
      </c>
      <c r="C385" s="131">
        <v>1241916</v>
      </c>
      <c r="D385" s="131">
        <v>0</v>
      </c>
    </row>
    <row r="386" spans="2:4">
      <c r="B386" s="69" t="s">
        <v>977</v>
      </c>
      <c r="C386" s="131">
        <v>1241916</v>
      </c>
      <c r="D386" s="131">
        <v>0</v>
      </c>
    </row>
    <row r="387" spans="2:4">
      <c r="B387" s="68" t="s">
        <v>455</v>
      </c>
      <c r="C387" s="131">
        <v>2466671</v>
      </c>
      <c r="D387" s="131">
        <v>0</v>
      </c>
    </row>
    <row r="388" spans="2:4">
      <c r="B388" s="69" t="s">
        <v>978</v>
      </c>
      <c r="C388" s="131">
        <v>2466671</v>
      </c>
      <c r="D388" s="131">
        <v>0</v>
      </c>
    </row>
    <row r="389" spans="2:4">
      <c r="B389" s="68" t="s">
        <v>456</v>
      </c>
      <c r="C389" s="131">
        <v>86973174</v>
      </c>
      <c r="D389" s="131">
        <v>20572205.050000001</v>
      </c>
    </row>
    <row r="390" spans="2:4">
      <c r="B390" s="69" t="s">
        <v>979</v>
      </c>
      <c r="C390" s="131">
        <v>86973174</v>
      </c>
      <c r="D390" s="131">
        <v>20572205.050000001</v>
      </c>
    </row>
    <row r="391" spans="2:4">
      <c r="B391" s="68" t="s">
        <v>457</v>
      </c>
      <c r="C391" s="131">
        <v>2483832</v>
      </c>
      <c r="D391" s="131">
        <v>0</v>
      </c>
    </row>
    <row r="392" spans="2:4">
      <c r="B392" s="69" t="s">
        <v>980</v>
      </c>
      <c r="C392" s="131">
        <v>2483832</v>
      </c>
      <c r="D392" s="131">
        <v>0</v>
      </c>
    </row>
    <row r="393" spans="2:4">
      <c r="B393" s="68" t="s">
        <v>458</v>
      </c>
      <c r="C393" s="131">
        <v>1499668</v>
      </c>
      <c r="D393" s="131">
        <v>0</v>
      </c>
    </row>
    <row r="394" spans="2:4">
      <c r="B394" s="69" t="s">
        <v>981</v>
      </c>
      <c r="C394" s="131">
        <v>1499668</v>
      </c>
      <c r="D394" s="131">
        <v>0</v>
      </c>
    </row>
    <row r="395" spans="2:4">
      <c r="B395" s="68" t="s">
        <v>459</v>
      </c>
      <c r="C395" s="131">
        <v>2123819</v>
      </c>
      <c r="D395" s="131">
        <v>0</v>
      </c>
    </row>
    <row r="396" spans="2:4">
      <c r="B396" s="69" t="s">
        <v>982</v>
      </c>
      <c r="C396" s="131">
        <v>2123819</v>
      </c>
      <c r="D396" s="131">
        <v>0</v>
      </c>
    </row>
    <row r="397" spans="2:4">
      <c r="B397" s="67" t="s">
        <v>298</v>
      </c>
      <c r="C397" s="132">
        <v>192699295</v>
      </c>
      <c r="D397" s="132">
        <v>3228328.44</v>
      </c>
    </row>
    <row r="398" spans="2:4">
      <c r="B398" s="68" t="s">
        <v>361</v>
      </c>
      <c r="C398" s="131">
        <v>192699295</v>
      </c>
      <c r="D398" s="131">
        <v>3228328.44</v>
      </c>
    </row>
    <row r="399" spans="2:4">
      <c r="B399" s="69" t="s">
        <v>875</v>
      </c>
      <c r="C399" s="131">
        <v>192699295</v>
      </c>
      <c r="D399" s="131">
        <v>3228328.44</v>
      </c>
    </row>
    <row r="400" spans="2:4">
      <c r="B400" s="65" t="s">
        <v>304</v>
      </c>
      <c r="C400" s="131">
        <v>770279969</v>
      </c>
      <c r="D400" s="131">
        <v>73583835.200000003</v>
      </c>
    </row>
    <row r="401" spans="2:4">
      <c r="B401" s="67" t="s">
        <v>295</v>
      </c>
      <c r="C401" s="132">
        <v>770279969</v>
      </c>
      <c r="D401" s="132">
        <v>73583835.200000003</v>
      </c>
    </row>
    <row r="402" spans="2:4">
      <c r="B402" s="68" t="s">
        <v>460</v>
      </c>
      <c r="C402" s="131">
        <v>188088968</v>
      </c>
      <c r="D402" s="131">
        <v>0</v>
      </c>
    </row>
    <row r="403" spans="2:4">
      <c r="B403" s="69" t="s">
        <v>983</v>
      </c>
      <c r="C403" s="131">
        <v>188088968</v>
      </c>
      <c r="D403" s="131">
        <v>0</v>
      </c>
    </row>
    <row r="404" spans="2:4">
      <c r="B404" s="68" t="s">
        <v>461</v>
      </c>
      <c r="C404" s="131">
        <v>89329584</v>
      </c>
      <c r="D404" s="131">
        <v>0</v>
      </c>
    </row>
    <row r="405" spans="2:4">
      <c r="B405" s="69" t="s">
        <v>984</v>
      </c>
      <c r="C405" s="131">
        <v>89329584</v>
      </c>
      <c r="D405" s="131">
        <v>0</v>
      </c>
    </row>
    <row r="406" spans="2:4">
      <c r="B406" s="68" t="s">
        <v>462</v>
      </c>
      <c r="C406" s="131">
        <v>4231238</v>
      </c>
      <c r="D406" s="131">
        <v>0</v>
      </c>
    </row>
    <row r="407" spans="2:4">
      <c r="B407" s="69" t="s">
        <v>985</v>
      </c>
      <c r="C407" s="131">
        <v>4231238</v>
      </c>
      <c r="D407" s="131">
        <v>0</v>
      </c>
    </row>
    <row r="408" spans="2:4">
      <c r="B408" s="68" t="s">
        <v>463</v>
      </c>
      <c r="C408" s="131">
        <v>28114372</v>
      </c>
      <c r="D408" s="131">
        <v>1829296.27</v>
      </c>
    </row>
    <row r="409" spans="2:4">
      <c r="B409" s="69" t="s">
        <v>986</v>
      </c>
      <c r="C409" s="131">
        <v>28114372</v>
      </c>
      <c r="D409" s="131">
        <v>1829296.27</v>
      </c>
    </row>
    <row r="410" spans="2:4">
      <c r="B410" s="68" t="s">
        <v>464</v>
      </c>
      <c r="C410" s="131">
        <v>8693414</v>
      </c>
      <c r="D410" s="131">
        <v>0</v>
      </c>
    </row>
    <row r="411" spans="2:4">
      <c r="B411" s="69" t="s">
        <v>987</v>
      </c>
      <c r="C411" s="131">
        <v>8693414</v>
      </c>
      <c r="D411" s="131">
        <v>0</v>
      </c>
    </row>
    <row r="412" spans="2:4">
      <c r="B412" s="68" t="s">
        <v>465</v>
      </c>
      <c r="C412" s="131">
        <v>7451497</v>
      </c>
      <c r="D412" s="131">
        <v>0</v>
      </c>
    </row>
    <row r="413" spans="2:4">
      <c r="B413" s="69" t="s">
        <v>988</v>
      </c>
      <c r="C413" s="131">
        <v>7451497</v>
      </c>
      <c r="D413" s="131">
        <v>0</v>
      </c>
    </row>
    <row r="414" spans="2:4">
      <c r="B414" s="68" t="s">
        <v>466</v>
      </c>
      <c r="C414" s="131">
        <v>12813281</v>
      </c>
      <c r="D414" s="131">
        <v>0</v>
      </c>
    </row>
    <row r="415" spans="2:4">
      <c r="B415" s="69" t="s">
        <v>989</v>
      </c>
      <c r="C415" s="131">
        <v>12813281</v>
      </c>
      <c r="D415" s="131">
        <v>0</v>
      </c>
    </row>
    <row r="416" spans="2:4">
      <c r="B416" s="68" t="s">
        <v>467</v>
      </c>
      <c r="C416" s="131">
        <v>61830410</v>
      </c>
      <c r="D416" s="131">
        <v>30934622.199999999</v>
      </c>
    </row>
    <row r="417" spans="2:4">
      <c r="B417" s="69" t="s">
        <v>990</v>
      </c>
      <c r="C417" s="131">
        <v>61830410</v>
      </c>
      <c r="D417" s="131">
        <v>30934622.199999999</v>
      </c>
    </row>
    <row r="418" spans="2:4">
      <c r="B418" s="68" t="s">
        <v>468</v>
      </c>
      <c r="C418" s="131">
        <v>3123819</v>
      </c>
      <c r="D418" s="131">
        <v>0</v>
      </c>
    </row>
    <row r="419" spans="2:4">
      <c r="B419" s="69" t="s">
        <v>991</v>
      </c>
      <c r="C419" s="131">
        <v>3123819</v>
      </c>
      <c r="D419" s="131">
        <v>0</v>
      </c>
    </row>
    <row r="420" spans="2:4">
      <c r="B420" s="68" t="s">
        <v>469</v>
      </c>
      <c r="C420" s="131">
        <v>5114956</v>
      </c>
      <c r="D420" s="131">
        <v>0</v>
      </c>
    </row>
    <row r="421" spans="2:4">
      <c r="B421" s="69" t="s">
        <v>992</v>
      </c>
      <c r="C421" s="131">
        <v>5114956</v>
      </c>
      <c r="D421" s="131">
        <v>0</v>
      </c>
    </row>
    <row r="422" spans="2:4">
      <c r="B422" s="68" t="s">
        <v>470</v>
      </c>
      <c r="C422" s="131">
        <v>17266695</v>
      </c>
      <c r="D422" s="131">
        <v>0</v>
      </c>
    </row>
    <row r="423" spans="2:4">
      <c r="B423" s="69" t="s">
        <v>993</v>
      </c>
      <c r="C423" s="131">
        <v>17266695</v>
      </c>
      <c r="D423" s="131">
        <v>0</v>
      </c>
    </row>
    <row r="424" spans="2:4">
      <c r="B424" s="68" t="s">
        <v>471</v>
      </c>
      <c r="C424" s="131">
        <v>61127295</v>
      </c>
      <c r="D424" s="131">
        <v>0</v>
      </c>
    </row>
    <row r="425" spans="2:4">
      <c r="B425" s="69" t="s">
        <v>994</v>
      </c>
      <c r="C425" s="131">
        <v>61127295</v>
      </c>
      <c r="D425" s="131">
        <v>0</v>
      </c>
    </row>
    <row r="426" spans="2:4">
      <c r="B426" s="68" t="s">
        <v>472</v>
      </c>
      <c r="C426" s="131">
        <v>207478011</v>
      </c>
      <c r="D426" s="131">
        <v>40819916.730000004</v>
      </c>
    </row>
    <row r="427" spans="2:4">
      <c r="B427" s="69" t="s">
        <v>995</v>
      </c>
      <c r="C427" s="131">
        <v>207478011</v>
      </c>
      <c r="D427" s="131">
        <v>40819916.730000004</v>
      </c>
    </row>
    <row r="428" spans="2:4">
      <c r="B428" s="68" t="s">
        <v>473</v>
      </c>
      <c r="C428" s="131">
        <v>75616429</v>
      </c>
      <c r="D428" s="131">
        <v>0</v>
      </c>
    </row>
    <row r="429" spans="2:4">
      <c r="B429" s="69" t="s">
        <v>996</v>
      </c>
      <c r="C429" s="131">
        <v>75616429</v>
      </c>
      <c r="D429" s="131">
        <v>0</v>
      </c>
    </row>
    <row r="430" spans="2:4">
      <c r="B430" s="67" t="s">
        <v>313</v>
      </c>
      <c r="C430" s="132">
        <v>0</v>
      </c>
      <c r="D430" s="132">
        <v>0</v>
      </c>
    </row>
    <row r="431" spans="2:4">
      <c r="B431" s="68" t="s">
        <v>471</v>
      </c>
      <c r="C431" s="131">
        <v>0</v>
      </c>
      <c r="D431" s="131">
        <v>0</v>
      </c>
    </row>
    <row r="432" spans="2:4">
      <c r="B432" s="69" t="s">
        <v>994</v>
      </c>
      <c r="C432" s="131">
        <v>0</v>
      </c>
      <c r="D432" s="131">
        <v>0</v>
      </c>
    </row>
    <row r="433" spans="2:4">
      <c r="B433" s="65" t="s">
        <v>474</v>
      </c>
      <c r="C433" s="131">
        <v>337350589</v>
      </c>
      <c r="D433" s="131">
        <v>103599606.02</v>
      </c>
    </row>
    <row r="434" spans="2:4">
      <c r="B434" s="67" t="s">
        <v>295</v>
      </c>
      <c r="C434" s="132">
        <v>337350589</v>
      </c>
      <c r="D434" s="132">
        <v>103599606.02</v>
      </c>
    </row>
    <row r="435" spans="2:4">
      <c r="B435" s="68" t="s">
        <v>475</v>
      </c>
      <c r="C435" s="131">
        <v>3843340</v>
      </c>
      <c r="D435" s="131">
        <v>0</v>
      </c>
    </row>
    <row r="436" spans="2:4">
      <c r="B436" s="69" t="s">
        <v>997</v>
      </c>
      <c r="C436" s="131">
        <v>3843340</v>
      </c>
      <c r="D436" s="131">
        <v>0</v>
      </c>
    </row>
    <row r="437" spans="2:4">
      <c r="B437" s="68" t="s">
        <v>476</v>
      </c>
      <c r="C437" s="131">
        <v>8462477</v>
      </c>
      <c r="D437" s="131">
        <v>0</v>
      </c>
    </row>
    <row r="438" spans="2:4">
      <c r="B438" s="69" t="s">
        <v>998</v>
      </c>
      <c r="C438" s="131">
        <v>8462477</v>
      </c>
      <c r="D438" s="131">
        <v>0</v>
      </c>
    </row>
    <row r="439" spans="2:4">
      <c r="B439" s="68" t="s">
        <v>477</v>
      </c>
      <c r="C439" s="131">
        <v>15619096</v>
      </c>
      <c r="D439" s="131">
        <v>0</v>
      </c>
    </row>
    <row r="440" spans="2:4">
      <c r="B440" s="69" t="s">
        <v>999</v>
      </c>
      <c r="C440" s="131">
        <v>15619096</v>
      </c>
      <c r="D440" s="131">
        <v>0</v>
      </c>
    </row>
    <row r="441" spans="2:4">
      <c r="B441" s="68" t="s">
        <v>478</v>
      </c>
      <c r="C441" s="131">
        <v>2466670</v>
      </c>
      <c r="D441" s="131">
        <v>0</v>
      </c>
    </row>
    <row r="442" spans="2:4">
      <c r="B442" s="69" t="s">
        <v>1000</v>
      </c>
      <c r="C442" s="131">
        <v>2466670</v>
      </c>
      <c r="D442" s="131">
        <v>0</v>
      </c>
    </row>
    <row r="443" spans="2:4">
      <c r="B443" s="68" t="s">
        <v>479</v>
      </c>
      <c r="C443" s="131">
        <v>264468046</v>
      </c>
      <c r="D443" s="131">
        <v>103599606.02</v>
      </c>
    </row>
    <row r="444" spans="2:4">
      <c r="B444" s="69" t="s">
        <v>1001</v>
      </c>
      <c r="C444" s="131">
        <v>264468046</v>
      </c>
      <c r="D444" s="131">
        <v>103599606.02</v>
      </c>
    </row>
    <row r="445" spans="2:4">
      <c r="B445" s="68" t="s">
        <v>480</v>
      </c>
      <c r="C445" s="131">
        <v>2115619</v>
      </c>
      <c r="D445" s="131">
        <v>0</v>
      </c>
    </row>
    <row r="446" spans="2:4">
      <c r="B446" s="69" t="s">
        <v>1002</v>
      </c>
      <c r="C446" s="131">
        <v>2115619</v>
      </c>
      <c r="D446" s="131">
        <v>0</v>
      </c>
    </row>
    <row r="447" spans="2:4">
      <c r="B447" s="68" t="s">
        <v>481</v>
      </c>
      <c r="C447" s="131">
        <v>15000000</v>
      </c>
      <c r="D447" s="131">
        <v>0</v>
      </c>
    </row>
    <row r="448" spans="2:4">
      <c r="B448" s="69" t="s">
        <v>1003</v>
      </c>
      <c r="C448" s="131">
        <v>15000000</v>
      </c>
      <c r="D448" s="131">
        <v>0</v>
      </c>
    </row>
    <row r="449" spans="2:4">
      <c r="B449" s="68" t="s">
        <v>482</v>
      </c>
      <c r="C449" s="131">
        <v>14800024</v>
      </c>
      <c r="D449" s="131">
        <v>0</v>
      </c>
    </row>
    <row r="450" spans="2:4">
      <c r="B450" s="69" t="s">
        <v>1004</v>
      </c>
      <c r="C450" s="131">
        <v>14800024</v>
      </c>
      <c r="D450" s="131">
        <v>0</v>
      </c>
    </row>
    <row r="451" spans="2:4">
      <c r="B451" s="68" t="s">
        <v>483</v>
      </c>
      <c r="C451" s="131">
        <v>7451498</v>
      </c>
      <c r="D451" s="131">
        <v>0</v>
      </c>
    </row>
    <row r="452" spans="2:4">
      <c r="B452" s="69" t="s">
        <v>1005</v>
      </c>
      <c r="C452" s="131">
        <v>7451498</v>
      </c>
      <c r="D452" s="131">
        <v>0</v>
      </c>
    </row>
    <row r="453" spans="2:4">
      <c r="B453" s="68" t="s">
        <v>484</v>
      </c>
      <c r="C453" s="131">
        <v>3123819</v>
      </c>
      <c r="D453" s="131">
        <v>0</v>
      </c>
    </row>
    <row r="454" spans="2:4">
      <c r="B454" s="69" t="s">
        <v>1006</v>
      </c>
      <c r="C454" s="131">
        <v>3123819</v>
      </c>
      <c r="D454" s="131">
        <v>0</v>
      </c>
    </row>
    <row r="455" spans="2:4">
      <c r="B455" s="65" t="s">
        <v>305</v>
      </c>
      <c r="C455" s="131">
        <v>976293202</v>
      </c>
      <c r="D455" s="131">
        <v>133112032.15000001</v>
      </c>
    </row>
    <row r="456" spans="2:4">
      <c r="B456" s="67" t="s">
        <v>295</v>
      </c>
      <c r="C456" s="132">
        <v>976293202</v>
      </c>
      <c r="D456" s="132">
        <v>133112032.15000001</v>
      </c>
    </row>
    <row r="457" spans="2:4">
      <c r="B457" s="68" t="s">
        <v>485</v>
      </c>
      <c r="C457" s="131">
        <v>43183012</v>
      </c>
      <c r="D457" s="131">
        <v>0</v>
      </c>
    </row>
    <row r="458" spans="2:4">
      <c r="B458" s="69" t="s">
        <v>1007</v>
      </c>
      <c r="C458" s="131">
        <v>43183012</v>
      </c>
      <c r="D458" s="131">
        <v>0</v>
      </c>
    </row>
    <row r="459" spans="2:4">
      <c r="B459" s="68" t="s">
        <v>486</v>
      </c>
      <c r="C459" s="131">
        <v>40000000</v>
      </c>
      <c r="D459" s="131">
        <v>0</v>
      </c>
    </row>
    <row r="460" spans="2:4">
      <c r="B460" s="69" t="s">
        <v>1008</v>
      </c>
      <c r="C460" s="131">
        <v>40000000</v>
      </c>
      <c r="D460" s="131">
        <v>0</v>
      </c>
    </row>
    <row r="461" spans="2:4">
      <c r="B461" s="68" t="s">
        <v>487</v>
      </c>
      <c r="C461" s="131">
        <v>4231239</v>
      </c>
      <c r="D461" s="131">
        <v>0</v>
      </c>
    </row>
    <row r="462" spans="2:4">
      <c r="B462" s="69" t="s">
        <v>1009</v>
      </c>
      <c r="C462" s="131">
        <v>4231239</v>
      </c>
      <c r="D462" s="131">
        <v>0</v>
      </c>
    </row>
    <row r="463" spans="2:4">
      <c r="B463" s="68" t="s">
        <v>488</v>
      </c>
      <c r="C463" s="131">
        <v>43733469</v>
      </c>
      <c r="D463" s="131">
        <v>3204636.27</v>
      </c>
    </row>
    <row r="464" spans="2:4">
      <c r="B464" s="69" t="s">
        <v>1010</v>
      </c>
      <c r="C464" s="131">
        <v>43733469</v>
      </c>
      <c r="D464" s="131">
        <v>3204636.27</v>
      </c>
    </row>
    <row r="465" spans="2:4">
      <c r="B465" s="68" t="s">
        <v>489</v>
      </c>
      <c r="C465" s="131">
        <v>29805991</v>
      </c>
      <c r="D465" s="131">
        <v>5757634.3899999997</v>
      </c>
    </row>
    <row r="466" spans="2:4">
      <c r="B466" s="69" t="s">
        <v>1011</v>
      </c>
      <c r="C466" s="131">
        <v>29805991</v>
      </c>
      <c r="D466" s="131">
        <v>5757634.3899999997</v>
      </c>
    </row>
    <row r="467" spans="2:4">
      <c r="B467" s="68" t="s">
        <v>490</v>
      </c>
      <c r="C467" s="131">
        <v>6453123</v>
      </c>
      <c r="D467" s="131">
        <v>2857492.23</v>
      </c>
    </row>
    <row r="468" spans="2:4">
      <c r="B468" s="69" t="s">
        <v>1012</v>
      </c>
      <c r="C468" s="131">
        <v>6453123</v>
      </c>
      <c r="D468" s="131">
        <v>2857492.23</v>
      </c>
    </row>
    <row r="469" spans="2:4">
      <c r="B469" s="68" t="s">
        <v>491</v>
      </c>
      <c r="C469" s="131">
        <v>6247638</v>
      </c>
      <c r="D469" s="131">
        <v>0</v>
      </c>
    </row>
    <row r="470" spans="2:4">
      <c r="B470" s="69" t="s">
        <v>1013</v>
      </c>
      <c r="C470" s="131">
        <v>6247638</v>
      </c>
      <c r="D470" s="131">
        <v>0</v>
      </c>
    </row>
    <row r="471" spans="2:4">
      <c r="B471" s="68" t="s">
        <v>492</v>
      </c>
      <c r="C471" s="131">
        <v>5114956</v>
      </c>
      <c r="D471" s="131">
        <v>0</v>
      </c>
    </row>
    <row r="472" spans="2:4">
      <c r="B472" s="69" t="s">
        <v>1014</v>
      </c>
      <c r="C472" s="131">
        <v>5114956</v>
      </c>
      <c r="D472" s="131">
        <v>0</v>
      </c>
    </row>
    <row r="473" spans="2:4">
      <c r="B473" s="68" t="s">
        <v>493</v>
      </c>
      <c r="C473" s="131">
        <v>37000061</v>
      </c>
      <c r="D473" s="131">
        <v>0</v>
      </c>
    </row>
    <row r="474" spans="2:4">
      <c r="B474" s="69" t="s">
        <v>1015</v>
      </c>
      <c r="C474" s="131">
        <v>37000061</v>
      </c>
      <c r="D474" s="131">
        <v>0</v>
      </c>
    </row>
    <row r="475" spans="2:4">
      <c r="B475" s="68" t="s">
        <v>494</v>
      </c>
      <c r="C475" s="131">
        <v>405227030</v>
      </c>
      <c r="D475" s="131">
        <v>0</v>
      </c>
    </row>
    <row r="476" spans="2:4">
      <c r="B476" s="69" t="s">
        <v>1016</v>
      </c>
      <c r="C476" s="131">
        <v>405227030</v>
      </c>
      <c r="D476" s="131">
        <v>0</v>
      </c>
    </row>
    <row r="477" spans="2:4">
      <c r="B477" s="68" t="s">
        <v>495</v>
      </c>
      <c r="C477" s="131">
        <v>19870660</v>
      </c>
      <c r="D477" s="131">
        <v>595121.69999999995</v>
      </c>
    </row>
    <row r="478" spans="2:4">
      <c r="B478" s="69" t="s">
        <v>1017</v>
      </c>
      <c r="C478" s="131">
        <v>19870660</v>
      </c>
      <c r="D478" s="131">
        <v>595121.69999999995</v>
      </c>
    </row>
    <row r="479" spans="2:4">
      <c r="B479" s="68" t="s">
        <v>496</v>
      </c>
      <c r="C479" s="131">
        <v>255937916</v>
      </c>
      <c r="D479" s="131">
        <v>120697147.56</v>
      </c>
    </row>
    <row r="480" spans="2:4">
      <c r="B480" s="69" t="s">
        <v>1018</v>
      </c>
      <c r="C480" s="131">
        <v>255937916</v>
      </c>
      <c r="D480" s="131">
        <v>120697147.56</v>
      </c>
    </row>
    <row r="481" spans="2:4">
      <c r="B481" s="68" t="s">
        <v>497</v>
      </c>
      <c r="C481" s="131">
        <v>749089</v>
      </c>
      <c r="D481" s="131">
        <v>0</v>
      </c>
    </row>
    <row r="482" spans="2:4">
      <c r="B482" s="69" t="s">
        <v>1019</v>
      </c>
      <c r="C482" s="131">
        <v>749089</v>
      </c>
      <c r="D482" s="131">
        <v>0</v>
      </c>
    </row>
    <row r="483" spans="2:4">
      <c r="B483" s="68" t="s">
        <v>498</v>
      </c>
      <c r="C483" s="131">
        <v>1739769</v>
      </c>
      <c r="D483" s="131">
        <v>0</v>
      </c>
    </row>
    <row r="484" spans="2:4">
      <c r="B484" s="69" t="s">
        <v>1020</v>
      </c>
      <c r="C484" s="131">
        <v>1739769</v>
      </c>
      <c r="D484" s="131">
        <v>0</v>
      </c>
    </row>
    <row r="485" spans="2:4">
      <c r="B485" s="68" t="s">
        <v>499</v>
      </c>
      <c r="C485" s="131">
        <v>76999249</v>
      </c>
      <c r="D485" s="131">
        <v>0</v>
      </c>
    </row>
    <row r="486" spans="2:4">
      <c r="B486" s="69" t="s">
        <v>1021</v>
      </c>
      <c r="C486" s="131">
        <v>76999249</v>
      </c>
      <c r="D486" s="131">
        <v>0</v>
      </c>
    </row>
    <row r="487" spans="2:4">
      <c r="B487" s="65" t="s">
        <v>500</v>
      </c>
      <c r="C487" s="131">
        <v>989650540</v>
      </c>
      <c r="D487" s="131">
        <v>3450560.82</v>
      </c>
    </row>
    <row r="488" spans="2:4">
      <c r="B488" s="67" t="s">
        <v>295</v>
      </c>
      <c r="C488" s="132">
        <v>989650540</v>
      </c>
      <c r="D488" s="132">
        <v>3450560.82</v>
      </c>
    </row>
    <row r="489" spans="2:4">
      <c r="B489" s="68" t="s">
        <v>501</v>
      </c>
      <c r="C489" s="131">
        <v>221707859</v>
      </c>
      <c r="D489" s="131">
        <v>0</v>
      </c>
    </row>
    <row r="490" spans="2:4">
      <c r="B490" s="69" t="s">
        <v>1022</v>
      </c>
      <c r="C490" s="131">
        <v>221707859</v>
      </c>
      <c r="D490" s="131">
        <v>0</v>
      </c>
    </row>
    <row r="491" spans="2:4">
      <c r="B491" s="68" t="s">
        <v>502</v>
      </c>
      <c r="C491" s="131">
        <v>6867669</v>
      </c>
      <c r="D491" s="131">
        <v>0</v>
      </c>
    </row>
    <row r="492" spans="2:4">
      <c r="B492" s="69" t="s">
        <v>1023</v>
      </c>
      <c r="C492" s="131">
        <v>6867669</v>
      </c>
      <c r="D492" s="131">
        <v>0</v>
      </c>
    </row>
    <row r="493" spans="2:4">
      <c r="B493" s="68" t="s">
        <v>503</v>
      </c>
      <c r="C493" s="131">
        <v>715000000</v>
      </c>
      <c r="D493" s="131">
        <v>0</v>
      </c>
    </row>
    <row r="494" spans="2:4">
      <c r="B494" s="69" t="s">
        <v>1024</v>
      </c>
      <c r="C494" s="131">
        <v>715000000</v>
      </c>
      <c r="D494" s="131">
        <v>0</v>
      </c>
    </row>
    <row r="495" spans="2:4">
      <c r="B495" s="68" t="s">
        <v>504</v>
      </c>
      <c r="C495" s="131">
        <v>2115619</v>
      </c>
      <c r="D495" s="131">
        <v>0</v>
      </c>
    </row>
    <row r="496" spans="2:4">
      <c r="B496" s="69" t="s">
        <v>1025</v>
      </c>
      <c r="C496" s="131">
        <v>2115619</v>
      </c>
      <c r="D496" s="131">
        <v>0</v>
      </c>
    </row>
    <row r="497" spans="2:4">
      <c r="B497" s="68" t="s">
        <v>505</v>
      </c>
      <c r="C497" s="131">
        <v>9371457</v>
      </c>
      <c r="D497" s="131">
        <v>0</v>
      </c>
    </row>
    <row r="498" spans="2:4">
      <c r="B498" s="69" t="s">
        <v>1026</v>
      </c>
      <c r="C498" s="131">
        <v>9371457</v>
      </c>
      <c r="D498" s="131">
        <v>0</v>
      </c>
    </row>
    <row r="499" spans="2:4">
      <c r="B499" s="68" t="s">
        <v>506</v>
      </c>
      <c r="C499" s="131">
        <v>2466670</v>
      </c>
      <c r="D499" s="131">
        <v>0</v>
      </c>
    </row>
    <row r="500" spans="2:4">
      <c r="B500" s="69" t="s">
        <v>1027</v>
      </c>
      <c r="C500" s="131">
        <v>2466670</v>
      </c>
      <c r="D500" s="131">
        <v>0</v>
      </c>
    </row>
    <row r="501" spans="2:4">
      <c r="B501" s="68" t="s">
        <v>507</v>
      </c>
      <c r="C501" s="131">
        <v>4967665</v>
      </c>
      <c r="D501" s="131">
        <v>0</v>
      </c>
    </row>
    <row r="502" spans="2:4">
      <c r="B502" s="69" t="s">
        <v>1028</v>
      </c>
      <c r="C502" s="131">
        <v>4967665</v>
      </c>
      <c r="D502" s="131">
        <v>0</v>
      </c>
    </row>
    <row r="503" spans="2:4">
      <c r="B503" s="68" t="s">
        <v>508</v>
      </c>
      <c r="C503" s="131">
        <v>12597926</v>
      </c>
      <c r="D503" s="131">
        <v>0</v>
      </c>
    </row>
    <row r="504" spans="2:4">
      <c r="B504" s="69" t="s">
        <v>1029</v>
      </c>
      <c r="C504" s="131">
        <v>12597926</v>
      </c>
      <c r="D504" s="131">
        <v>0</v>
      </c>
    </row>
    <row r="505" spans="2:4">
      <c r="B505" s="68" t="s">
        <v>509</v>
      </c>
      <c r="C505" s="131">
        <v>3123819</v>
      </c>
      <c r="D505" s="131">
        <v>0</v>
      </c>
    </row>
    <row r="506" spans="2:4">
      <c r="B506" s="69" t="s">
        <v>1030</v>
      </c>
      <c r="C506" s="131">
        <v>3123819</v>
      </c>
      <c r="D506" s="131">
        <v>0</v>
      </c>
    </row>
    <row r="507" spans="2:4">
      <c r="B507" s="68" t="s">
        <v>510</v>
      </c>
      <c r="C507" s="131">
        <v>3725749</v>
      </c>
      <c r="D507" s="131">
        <v>0</v>
      </c>
    </row>
    <row r="508" spans="2:4">
      <c r="B508" s="69" t="s">
        <v>1031</v>
      </c>
      <c r="C508" s="131">
        <v>3725749</v>
      </c>
      <c r="D508" s="131">
        <v>0</v>
      </c>
    </row>
    <row r="509" spans="2:4">
      <c r="B509" s="68" t="s">
        <v>511</v>
      </c>
      <c r="C509" s="131">
        <v>2466670</v>
      </c>
      <c r="D509" s="131">
        <v>0</v>
      </c>
    </row>
    <row r="510" spans="2:4">
      <c r="B510" s="69" t="s">
        <v>1032</v>
      </c>
      <c r="C510" s="131">
        <v>2466670</v>
      </c>
      <c r="D510" s="131">
        <v>0</v>
      </c>
    </row>
    <row r="511" spans="2:4">
      <c r="B511" s="68" t="s">
        <v>512</v>
      </c>
      <c r="C511" s="131">
        <v>1499668</v>
      </c>
      <c r="D511" s="131">
        <v>0</v>
      </c>
    </row>
    <row r="512" spans="2:4">
      <c r="B512" s="69" t="s">
        <v>1033</v>
      </c>
      <c r="C512" s="131">
        <v>1499668</v>
      </c>
      <c r="D512" s="131">
        <v>0</v>
      </c>
    </row>
    <row r="513" spans="2:4">
      <c r="B513" s="68" t="s">
        <v>513</v>
      </c>
      <c r="C513" s="131">
        <v>3739769</v>
      </c>
      <c r="D513" s="131">
        <v>3450560.82</v>
      </c>
    </row>
    <row r="514" spans="2:4">
      <c r="B514" s="69" t="s">
        <v>1034</v>
      </c>
      <c r="C514" s="131">
        <v>3739769</v>
      </c>
      <c r="D514" s="131">
        <v>3450560.82</v>
      </c>
    </row>
    <row r="515" spans="2:4">
      <c r="B515" s="65" t="s">
        <v>514</v>
      </c>
      <c r="C515" s="131">
        <v>3902570017</v>
      </c>
      <c r="D515" s="131">
        <v>0</v>
      </c>
    </row>
    <row r="516" spans="2:4">
      <c r="B516" s="67" t="s">
        <v>295</v>
      </c>
      <c r="C516" s="132">
        <v>1282870018</v>
      </c>
      <c r="D516" s="132">
        <v>0</v>
      </c>
    </row>
    <row r="517" spans="2:4">
      <c r="B517" s="68" t="s">
        <v>515</v>
      </c>
      <c r="C517" s="131">
        <v>184339491</v>
      </c>
      <c r="D517" s="131">
        <v>0</v>
      </c>
    </row>
    <row r="518" spans="2:4">
      <c r="B518" s="69" t="s">
        <v>1035</v>
      </c>
      <c r="C518" s="131">
        <v>184339491</v>
      </c>
      <c r="D518" s="131">
        <v>0</v>
      </c>
    </row>
    <row r="519" spans="2:4">
      <c r="B519" s="68" t="s">
        <v>516</v>
      </c>
      <c r="C519" s="131">
        <v>900000000</v>
      </c>
      <c r="D519" s="131">
        <v>0</v>
      </c>
    </row>
    <row r="520" spans="2:4">
      <c r="B520" s="69" t="s">
        <v>1036</v>
      </c>
      <c r="C520" s="131">
        <v>900000000</v>
      </c>
      <c r="D520" s="131">
        <v>0</v>
      </c>
    </row>
    <row r="521" spans="2:4">
      <c r="B521" s="68" t="s">
        <v>517</v>
      </c>
      <c r="C521" s="131">
        <v>21255924</v>
      </c>
      <c r="D521" s="131">
        <v>0</v>
      </c>
    </row>
    <row r="522" spans="2:4">
      <c r="B522" s="69" t="s">
        <v>1037</v>
      </c>
      <c r="C522" s="131">
        <v>21255924</v>
      </c>
      <c r="D522" s="131">
        <v>0</v>
      </c>
    </row>
    <row r="523" spans="2:4">
      <c r="B523" s="68" t="s">
        <v>518</v>
      </c>
      <c r="C523" s="131">
        <v>9371457</v>
      </c>
      <c r="D523" s="131">
        <v>0</v>
      </c>
    </row>
    <row r="524" spans="2:4">
      <c r="B524" s="69" t="s">
        <v>1038</v>
      </c>
      <c r="C524" s="131">
        <v>9371457</v>
      </c>
      <c r="D524" s="131">
        <v>0</v>
      </c>
    </row>
    <row r="525" spans="2:4">
      <c r="B525" s="68" t="s">
        <v>519</v>
      </c>
      <c r="C525" s="131">
        <v>2115619</v>
      </c>
      <c r="D525" s="131">
        <v>0</v>
      </c>
    </row>
    <row r="526" spans="2:4">
      <c r="B526" s="69" t="s">
        <v>1039</v>
      </c>
      <c r="C526" s="131">
        <v>2115619</v>
      </c>
      <c r="D526" s="131">
        <v>0</v>
      </c>
    </row>
    <row r="527" spans="2:4">
      <c r="B527" s="68" t="s">
        <v>520</v>
      </c>
      <c r="C527" s="131">
        <v>2466670</v>
      </c>
      <c r="D527" s="131">
        <v>0</v>
      </c>
    </row>
    <row r="528" spans="2:4">
      <c r="B528" s="69" t="s">
        <v>1040</v>
      </c>
      <c r="C528" s="131">
        <v>2466670</v>
      </c>
      <c r="D528" s="131">
        <v>0</v>
      </c>
    </row>
    <row r="529" spans="2:4">
      <c r="B529" s="68" t="s">
        <v>521</v>
      </c>
      <c r="C529" s="131">
        <v>1241916</v>
      </c>
      <c r="D529" s="131">
        <v>0</v>
      </c>
    </row>
    <row r="530" spans="2:4">
      <c r="B530" s="69" t="s">
        <v>1041</v>
      </c>
      <c r="C530" s="131">
        <v>1241916</v>
      </c>
      <c r="D530" s="131">
        <v>0</v>
      </c>
    </row>
    <row r="531" spans="2:4">
      <c r="B531" s="68" t="s">
        <v>522</v>
      </c>
      <c r="C531" s="131">
        <v>13967116</v>
      </c>
      <c r="D531" s="131">
        <v>0</v>
      </c>
    </row>
    <row r="532" spans="2:4">
      <c r="B532" s="69" t="s">
        <v>1042</v>
      </c>
      <c r="C532" s="131">
        <v>13967116</v>
      </c>
      <c r="D532" s="131">
        <v>0</v>
      </c>
    </row>
    <row r="533" spans="2:4">
      <c r="B533" s="68" t="s">
        <v>523</v>
      </c>
      <c r="C533" s="131">
        <v>124911080</v>
      </c>
      <c r="D533" s="131">
        <v>0</v>
      </c>
    </row>
    <row r="534" spans="2:4">
      <c r="B534" s="69" t="s">
        <v>1043</v>
      </c>
      <c r="C534" s="131">
        <v>124911080</v>
      </c>
      <c r="D534" s="131">
        <v>0</v>
      </c>
    </row>
    <row r="535" spans="2:4">
      <c r="B535" s="68" t="s">
        <v>524</v>
      </c>
      <c r="C535" s="131">
        <v>7400012</v>
      </c>
      <c r="D535" s="131">
        <v>0</v>
      </c>
    </row>
    <row r="536" spans="2:4">
      <c r="B536" s="69" t="s">
        <v>1044</v>
      </c>
      <c r="C536" s="131">
        <v>7400012</v>
      </c>
      <c r="D536" s="131">
        <v>0</v>
      </c>
    </row>
    <row r="537" spans="2:4">
      <c r="B537" s="68" t="s">
        <v>525</v>
      </c>
      <c r="C537" s="131">
        <v>1499668</v>
      </c>
      <c r="D537" s="131">
        <v>0</v>
      </c>
    </row>
    <row r="538" spans="2:4">
      <c r="B538" s="69" t="s">
        <v>1045</v>
      </c>
      <c r="C538" s="131">
        <v>1499668</v>
      </c>
      <c r="D538" s="131">
        <v>0</v>
      </c>
    </row>
    <row r="539" spans="2:4">
      <c r="B539" s="68" t="s">
        <v>526</v>
      </c>
      <c r="C539" s="131">
        <v>11177246</v>
      </c>
      <c r="D539" s="131">
        <v>0</v>
      </c>
    </row>
    <row r="540" spans="2:4">
      <c r="B540" s="69" t="s">
        <v>1046</v>
      </c>
      <c r="C540" s="131">
        <v>11177246</v>
      </c>
      <c r="D540" s="131">
        <v>0</v>
      </c>
    </row>
    <row r="541" spans="2:4">
      <c r="B541" s="68" t="s">
        <v>527</v>
      </c>
      <c r="C541" s="131">
        <v>3123819</v>
      </c>
      <c r="D541" s="131">
        <v>0</v>
      </c>
    </row>
    <row r="542" spans="2:4">
      <c r="B542" s="69" t="s">
        <v>1047</v>
      </c>
      <c r="C542" s="131">
        <v>3123819</v>
      </c>
      <c r="D542" s="131">
        <v>0</v>
      </c>
    </row>
    <row r="543" spans="2:4">
      <c r="B543" s="67" t="s">
        <v>298</v>
      </c>
      <c r="C543" s="132">
        <v>2619699999</v>
      </c>
      <c r="D543" s="132">
        <v>0</v>
      </c>
    </row>
    <row r="544" spans="2:4">
      <c r="B544" s="68" t="s">
        <v>515</v>
      </c>
      <c r="C544" s="131">
        <v>2619699999</v>
      </c>
      <c r="D544" s="131">
        <v>0</v>
      </c>
    </row>
    <row r="545" spans="2:4">
      <c r="B545" s="69" t="s">
        <v>1035</v>
      </c>
      <c r="C545" s="131">
        <v>2619699999</v>
      </c>
      <c r="D545" s="131">
        <v>0</v>
      </c>
    </row>
    <row r="546" spans="2:4">
      <c r="B546" s="65" t="s">
        <v>528</v>
      </c>
      <c r="C546" s="131">
        <v>383266082</v>
      </c>
      <c r="D546" s="131">
        <v>0</v>
      </c>
    </row>
    <row r="547" spans="2:4">
      <c r="B547" s="67" t="s">
        <v>295</v>
      </c>
      <c r="C547" s="132">
        <v>367884646</v>
      </c>
      <c r="D547" s="132">
        <v>0</v>
      </c>
    </row>
    <row r="548" spans="2:4">
      <c r="B548" s="68" t="s">
        <v>529</v>
      </c>
      <c r="C548" s="131">
        <v>2855017</v>
      </c>
      <c r="D548" s="131">
        <v>0</v>
      </c>
    </row>
    <row r="549" spans="2:4">
      <c r="B549" s="69" t="s">
        <v>1048</v>
      </c>
      <c r="C549" s="131">
        <v>2855017</v>
      </c>
      <c r="D549" s="131">
        <v>0</v>
      </c>
    </row>
    <row r="550" spans="2:4">
      <c r="B550" s="68" t="s">
        <v>530</v>
      </c>
      <c r="C550" s="131">
        <v>3931943</v>
      </c>
      <c r="D550" s="131">
        <v>0</v>
      </c>
    </row>
    <row r="551" spans="2:4">
      <c r="B551" s="69" t="s">
        <v>1049</v>
      </c>
      <c r="C551" s="131">
        <v>3931943</v>
      </c>
      <c r="D551" s="131">
        <v>0</v>
      </c>
    </row>
    <row r="552" spans="2:4">
      <c r="B552" s="68" t="s">
        <v>531</v>
      </c>
      <c r="C552" s="131">
        <v>4624657</v>
      </c>
      <c r="D552" s="131">
        <v>0</v>
      </c>
    </row>
    <row r="553" spans="2:4">
      <c r="B553" s="69" t="s">
        <v>1050</v>
      </c>
      <c r="C553" s="131">
        <v>4624657</v>
      </c>
      <c r="D553" s="131">
        <v>0</v>
      </c>
    </row>
    <row r="554" spans="2:4">
      <c r="B554" s="68" t="s">
        <v>532</v>
      </c>
      <c r="C554" s="131">
        <v>2489528</v>
      </c>
      <c r="D554" s="131">
        <v>0</v>
      </c>
    </row>
    <row r="555" spans="2:4">
      <c r="B555" s="69" t="s">
        <v>1051</v>
      </c>
      <c r="C555" s="131">
        <v>2489528</v>
      </c>
      <c r="D555" s="131">
        <v>0</v>
      </c>
    </row>
    <row r="556" spans="2:4">
      <c r="B556" s="68" t="s">
        <v>533</v>
      </c>
      <c r="C556" s="131">
        <v>350000000</v>
      </c>
      <c r="D556" s="131">
        <v>0</v>
      </c>
    </row>
    <row r="557" spans="2:4">
      <c r="B557" s="69" t="s">
        <v>1052</v>
      </c>
      <c r="C557" s="131">
        <v>350000000</v>
      </c>
      <c r="D557" s="131">
        <v>0</v>
      </c>
    </row>
    <row r="558" spans="2:4">
      <c r="B558" s="68" t="s">
        <v>534</v>
      </c>
      <c r="C558" s="131">
        <v>2483832</v>
      </c>
      <c r="D558" s="131">
        <v>0</v>
      </c>
    </row>
    <row r="559" spans="2:4">
      <c r="B559" s="69" t="s">
        <v>1053</v>
      </c>
      <c r="C559" s="131">
        <v>2483832</v>
      </c>
      <c r="D559" s="131">
        <v>0</v>
      </c>
    </row>
    <row r="560" spans="2:4">
      <c r="B560" s="68" t="s">
        <v>535</v>
      </c>
      <c r="C560" s="131">
        <v>1499669</v>
      </c>
      <c r="D560" s="131">
        <v>0</v>
      </c>
    </row>
    <row r="561" spans="2:4">
      <c r="B561" s="69" t="s">
        <v>1054</v>
      </c>
      <c r="C561" s="131">
        <v>1499669</v>
      </c>
      <c r="D561" s="131">
        <v>0</v>
      </c>
    </row>
    <row r="562" spans="2:4">
      <c r="B562" s="67" t="s">
        <v>299</v>
      </c>
      <c r="C562" s="132">
        <v>15381436</v>
      </c>
      <c r="D562" s="132">
        <v>0</v>
      </c>
    </row>
    <row r="563" spans="2:4">
      <c r="B563" s="68" t="s">
        <v>296</v>
      </c>
      <c r="C563" s="131">
        <v>11755940</v>
      </c>
      <c r="D563" s="131">
        <v>0</v>
      </c>
    </row>
    <row r="564" spans="2:4">
      <c r="B564" s="69" t="s">
        <v>1055</v>
      </c>
      <c r="C564" s="131">
        <v>234000</v>
      </c>
      <c r="D564" s="131">
        <v>0</v>
      </c>
    </row>
    <row r="565" spans="2:4">
      <c r="B565" s="69" t="s">
        <v>1056</v>
      </c>
      <c r="C565" s="131">
        <v>11521940</v>
      </c>
      <c r="D565" s="131">
        <v>0</v>
      </c>
    </row>
    <row r="566" spans="2:4">
      <c r="B566" s="68" t="s">
        <v>536</v>
      </c>
      <c r="C566" s="131">
        <v>3625496</v>
      </c>
      <c r="D566" s="131">
        <v>0</v>
      </c>
    </row>
    <row r="567" spans="2:4">
      <c r="B567" s="69" t="s">
        <v>1057</v>
      </c>
      <c r="C567" s="131">
        <v>3625496</v>
      </c>
      <c r="D567" s="131">
        <v>0</v>
      </c>
    </row>
    <row r="568" spans="2:4">
      <c r="B568" s="65" t="s">
        <v>537</v>
      </c>
      <c r="C568" s="131">
        <v>1787798715</v>
      </c>
      <c r="D568" s="131">
        <v>29645208.030000001</v>
      </c>
    </row>
    <row r="569" spans="2:4">
      <c r="B569" s="67" t="s">
        <v>295</v>
      </c>
      <c r="C569" s="132">
        <v>1774470715</v>
      </c>
      <c r="D569" s="132">
        <v>29645208.030000001</v>
      </c>
    </row>
    <row r="570" spans="2:4">
      <c r="B570" s="68" t="s">
        <v>296</v>
      </c>
      <c r="C570" s="131">
        <v>2050000</v>
      </c>
      <c r="D570" s="131">
        <v>0</v>
      </c>
    </row>
    <row r="571" spans="2:4">
      <c r="B571" s="69" t="s">
        <v>1058</v>
      </c>
      <c r="C571" s="131">
        <v>2050000</v>
      </c>
      <c r="D571" s="131">
        <v>0</v>
      </c>
    </row>
    <row r="572" spans="2:4">
      <c r="B572" s="68" t="s">
        <v>538</v>
      </c>
      <c r="C572" s="131">
        <v>791959</v>
      </c>
      <c r="D572" s="131">
        <v>0</v>
      </c>
    </row>
    <row r="573" spans="2:4">
      <c r="B573" s="69" t="s">
        <v>1059</v>
      </c>
      <c r="C573" s="131">
        <v>791959</v>
      </c>
      <c r="D573" s="131">
        <v>0</v>
      </c>
    </row>
    <row r="574" spans="2:4">
      <c r="B574" s="68" t="s">
        <v>539</v>
      </c>
      <c r="C574" s="131">
        <v>1071015</v>
      </c>
      <c r="D574" s="131">
        <v>0</v>
      </c>
    </row>
    <row r="575" spans="2:4">
      <c r="B575" s="69" t="s">
        <v>1060</v>
      </c>
      <c r="C575" s="131">
        <v>1071015</v>
      </c>
      <c r="D575" s="131">
        <v>0</v>
      </c>
    </row>
    <row r="576" spans="2:4">
      <c r="B576" s="68" t="s">
        <v>540</v>
      </c>
      <c r="C576" s="131">
        <v>9371457</v>
      </c>
      <c r="D576" s="131">
        <v>7634484.1200000001</v>
      </c>
    </row>
    <row r="577" spans="2:4">
      <c r="B577" s="69" t="s">
        <v>1061</v>
      </c>
      <c r="C577" s="131">
        <v>9371457</v>
      </c>
      <c r="D577" s="131">
        <v>7634484.1200000001</v>
      </c>
    </row>
    <row r="578" spans="2:4">
      <c r="B578" s="68" t="s">
        <v>541</v>
      </c>
      <c r="C578" s="131">
        <v>583800000</v>
      </c>
      <c r="D578" s="131">
        <v>0</v>
      </c>
    </row>
    <row r="579" spans="2:4">
      <c r="B579" s="69" t="s">
        <v>1062</v>
      </c>
      <c r="C579" s="131">
        <v>583800000</v>
      </c>
      <c r="D579" s="131">
        <v>0</v>
      </c>
    </row>
    <row r="580" spans="2:4">
      <c r="B580" s="68" t="s">
        <v>542</v>
      </c>
      <c r="C580" s="131">
        <v>2115619</v>
      </c>
      <c r="D580" s="131">
        <v>0</v>
      </c>
    </row>
    <row r="581" spans="2:4">
      <c r="B581" s="69" t="s">
        <v>1063</v>
      </c>
      <c r="C581" s="131">
        <v>2115619</v>
      </c>
      <c r="D581" s="131">
        <v>0</v>
      </c>
    </row>
    <row r="582" spans="2:4">
      <c r="B582" s="68" t="s">
        <v>543</v>
      </c>
      <c r="C582" s="131">
        <v>8693414</v>
      </c>
      <c r="D582" s="131">
        <v>0</v>
      </c>
    </row>
    <row r="583" spans="2:4">
      <c r="B583" s="69" t="s">
        <v>1064</v>
      </c>
      <c r="C583" s="131">
        <v>8693414</v>
      </c>
      <c r="D583" s="131">
        <v>0</v>
      </c>
    </row>
    <row r="584" spans="2:4">
      <c r="B584" s="68" t="s">
        <v>544</v>
      </c>
      <c r="C584" s="131">
        <v>250254236</v>
      </c>
      <c r="D584" s="131">
        <v>0</v>
      </c>
    </row>
    <row r="585" spans="2:4">
      <c r="B585" s="69" t="s">
        <v>1065</v>
      </c>
      <c r="C585" s="131">
        <v>250254236</v>
      </c>
      <c r="D585" s="131">
        <v>0</v>
      </c>
    </row>
    <row r="586" spans="2:4">
      <c r="B586" s="68" t="s">
        <v>545</v>
      </c>
      <c r="C586" s="131">
        <v>12333353</v>
      </c>
      <c r="D586" s="131">
        <v>0</v>
      </c>
    </row>
    <row r="587" spans="2:4">
      <c r="B587" s="69" t="s">
        <v>1066</v>
      </c>
      <c r="C587" s="131">
        <v>12333353</v>
      </c>
      <c r="D587" s="131">
        <v>0</v>
      </c>
    </row>
    <row r="588" spans="2:4">
      <c r="B588" s="68" t="s">
        <v>546</v>
      </c>
      <c r="C588" s="131">
        <v>3615287</v>
      </c>
      <c r="D588" s="131">
        <v>0</v>
      </c>
    </row>
    <row r="589" spans="2:4">
      <c r="B589" s="69" t="s">
        <v>1067</v>
      </c>
      <c r="C589" s="131">
        <v>3615287</v>
      </c>
      <c r="D589" s="131">
        <v>0</v>
      </c>
    </row>
    <row r="590" spans="2:4">
      <c r="B590" s="68" t="s">
        <v>547</v>
      </c>
      <c r="C590" s="131">
        <v>891026954</v>
      </c>
      <c r="D590" s="131">
        <v>22010723.91</v>
      </c>
    </row>
    <row r="591" spans="2:4">
      <c r="B591" s="69" t="s">
        <v>1068</v>
      </c>
      <c r="C591" s="131">
        <v>891026954</v>
      </c>
      <c r="D591" s="131">
        <v>22010723.91</v>
      </c>
    </row>
    <row r="592" spans="2:4">
      <c r="B592" s="68" t="s">
        <v>548</v>
      </c>
      <c r="C592" s="131">
        <v>2483832</v>
      </c>
      <c r="D592" s="131">
        <v>0</v>
      </c>
    </row>
    <row r="593" spans="2:4">
      <c r="B593" s="69" t="s">
        <v>1069</v>
      </c>
      <c r="C593" s="131">
        <v>2483832</v>
      </c>
      <c r="D593" s="131">
        <v>0</v>
      </c>
    </row>
    <row r="594" spans="2:4">
      <c r="B594" s="68" t="s">
        <v>549</v>
      </c>
      <c r="C594" s="131">
        <v>6863589</v>
      </c>
      <c r="D594" s="131">
        <v>0</v>
      </c>
    </row>
    <row r="595" spans="2:4">
      <c r="B595" s="69" t="s">
        <v>1070</v>
      </c>
      <c r="C595" s="131">
        <v>6863589</v>
      </c>
      <c r="D595" s="131">
        <v>0</v>
      </c>
    </row>
    <row r="596" spans="2:4">
      <c r="B596" s="67" t="s">
        <v>299</v>
      </c>
      <c r="C596" s="132">
        <v>13328000</v>
      </c>
      <c r="D596" s="132">
        <v>0</v>
      </c>
    </row>
    <row r="597" spans="2:4">
      <c r="B597" s="68" t="s">
        <v>296</v>
      </c>
      <c r="C597" s="131">
        <v>13328000</v>
      </c>
      <c r="D597" s="131">
        <v>0</v>
      </c>
    </row>
    <row r="598" spans="2:4">
      <c r="B598" s="69" t="s">
        <v>1058</v>
      </c>
      <c r="C598" s="131">
        <v>13328000</v>
      </c>
      <c r="D598" s="131">
        <v>0</v>
      </c>
    </row>
    <row r="599" spans="2:4">
      <c r="B599" s="65" t="s">
        <v>550</v>
      </c>
      <c r="C599" s="131">
        <v>1155833545</v>
      </c>
      <c r="D599" s="131">
        <v>79629761.310000002</v>
      </c>
    </row>
    <row r="600" spans="2:4">
      <c r="B600" s="67" t="s">
        <v>295</v>
      </c>
      <c r="C600" s="132">
        <v>1155833545</v>
      </c>
      <c r="D600" s="132">
        <v>79629761.310000002</v>
      </c>
    </row>
    <row r="601" spans="2:4">
      <c r="B601" s="68" t="s">
        <v>551</v>
      </c>
      <c r="C601" s="131">
        <v>30000000</v>
      </c>
      <c r="D601" s="131">
        <v>4387128.97</v>
      </c>
    </row>
    <row r="602" spans="2:4">
      <c r="B602" s="69" t="s">
        <v>1071</v>
      </c>
      <c r="C602" s="131">
        <v>30000000</v>
      </c>
      <c r="D602" s="131">
        <v>4387128.97</v>
      </c>
    </row>
    <row r="603" spans="2:4">
      <c r="B603" s="68" t="s">
        <v>552</v>
      </c>
      <c r="C603" s="131">
        <v>28001108</v>
      </c>
      <c r="D603" s="131">
        <v>0</v>
      </c>
    </row>
    <row r="604" spans="2:4">
      <c r="B604" s="69" t="s">
        <v>1072</v>
      </c>
      <c r="C604" s="131">
        <v>28001108</v>
      </c>
      <c r="D604" s="131">
        <v>0</v>
      </c>
    </row>
    <row r="605" spans="2:4">
      <c r="B605" s="68" t="s">
        <v>553</v>
      </c>
      <c r="C605" s="131">
        <v>137862646</v>
      </c>
      <c r="D605" s="131">
        <v>0</v>
      </c>
    </row>
    <row r="606" spans="2:4">
      <c r="B606" s="69" t="s">
        <v>1073</v>
      </c>
      <c r="C606" s="131">
        <v>137862646</v>
      </c>
      <c r="D606" s="131">
        <v>0</v>
      </c>
    </row>
    <row r="607" spans="2:4">
      <c r="B607" s="68" t="s">
        <v>554</v>
      </c>
      <c r="C607" s="131">
        <v>35000000</v>
      </c>
      <c r="D607" s="131">
        <v>0</v>
      </c>
    </row>
    <row r="608" spans="2:4">
      <c r="B608" s="69" t="s">
        <v>1074</v>
      </c>
      <c r="C608" s="131">
        <v>35000000</v>
      </c>
      <c r="D608" s="131">
        <v>0</v>
      </c>
    </row>
    <row r="609" spans="2:4">
      <c r="B609" s="68" t="s">
        <v>555</v>
      </c>
      <c r="C609" s="131">
        <v>8462477</v>
      </c>
      <c r="D609" s="131">
        <v>0</v>
      </c>
    </row>
    <row r="610" spans="2:4">
      <c r="B610" s="69" t="s">
        <v>1075</v>
      </c>
      <c r="C610" s="131">
        <v>8462477</v>
      </c>
      <c r="D610" s="131">
        <v>0</v>
      </c>
    </row>
    <row r="611" spans="2:4">
      <c r="B611" s="68" t="s">
        <v>556</v>
      </c>
      <c r="C611" s="131">
        <v>43733469</v>
      </c>
      <c r="D611" s="131">
        <v>0</v>
      </c>
    </row>
    <row r="612" spans="2:4">
      <c r="B612" s="69" t="s">
        <v>1076</v>
      </c>
      <c r="C612" s="131">
        <v>43733469</v>
      </c>
      <c r="D612" s="131">
        <v>0</v>
      </c>
    </row>
    <row r="613" spans="2:4">
      <c r="B613" s="68" t="s">
        <v>557</v>
      </c>
      <c r="C613" s="131">
        <v>2466670</v>
      </c>
      <c r="D613" s="131">
        <v>0</v>
      </c>
    </row>
    <row r="614" spans="2:4">
      <c r="B614" s="69" t="s">
        <v>1077</v>
      </c>
      <c r="C614" s="131">
        <v>2466670</v>
      </c>
      <c r="D614" s="131">
        <v>0</v>
      </c>
    </row>
    <row r="615" spans="2:4">
      <c r="B615" s="68" t="s">
        <v>558</v>
      </c>
      <c r="C615" s="131">
        <v>17386828</v>
      </c>
      <c r="D615" s="131">
        <v>0</v>
      </c>
    </row>
    <row r="616" spans="2:4">
      <c r="B616" s="69" t="s">
        <v>1078</v>
      </c>
      <c r="C616" s="131">
        <v>17386828</v>
      </c>
      <c r="D616" s="131">
        <v>0</v>
      </c>
    </row>
    <row r="617" spans="2:4">
      <c r="B617" s="68" t="s">
        <v>559</v>
      </c>
      <c r="C617" s="131">
        <v>6247638</v>
      </c>
      <c r="D617" s="131">
        <v>3262465.02</v>
      </c>
    </row>
    <row r="618" spans="2:4">
      <c r="B618" s="69" t="s">
        <v>1079</v>
      </c>
      <c r="C618" s="131">
        <v>6247638</v>
      </c>
      <c r="D618" s="131">
        <v>3262465.02</v>
      </c>
    </row>
    <row r="619" spans="2:4">
      <c r="B619" s="68" t="s">
        <v>560</v>
      </c>
      <c r="C619" s="131">
        <v>5114956</v>
      </c>
      <c r="D619" s="131">
        <v>0</v>
      </c>
    </row>
    <row r="620" spans="2:4">
      <c r="B620" s="69" t="s">
        <v>1080</v>
      </c>
      <c r="C620" s="131">
        <v>5114956</v>
      </c>
      <c r="D620" s="131">
        <v>0</v>
      </c>
    </row>
    <row r="621" spans="2:4">
      <c r="B621" s="68" t="s">
        <v>561</v>
      </c>
      <c r="C621" s="131">
        <v>34109354</v>
      </c>
      <c r="D621" s="131">
        <v>0</v>
      </c>
    </row>
    <row r="622" spans="2:4">
      <c r="B622" s="69" t="s">
        <v>1081</v>
      </c>
      <c r="C622" s="131">
        <v>34109354</v>
      </c>
      <c r="D622" s="131">
        <v>0</v>
      </c>
    </row>
    <row r="623" spans="2:4">
      <c r="B623" s="68" t="s">
        <v>562</v>
      </c>
      <c r="C623" s="131">
        <v>54534447</v>
      </c>
      <c r="D623" s="131">
        <v>0</v>
      </c>
    </row>
    <row r="624" spans="2:4">
      <c r="B624" s="69" t="s">
        <v>1082</v>
      </c>
      <c r="C624" s="131">
        <v>54534447</v>
      </c>
      <c r="D624" s="131">
        <v>0</v>
      </c>
    </row>
    <row r="625" spans="2:4">
      <c r="B625" s="68" t="s">
        <v>563</v>
      </c>
      <c r="C625" s="131">
        <v>29147590</v>
      </c>
      <c r="D625" s="131">
        <v>722657.9</v>
      </c>
    </row>
    <row r="626" spans="2:4">
      <c r="B626" s="69" t="s">
        <v>1083</v>
      </c>
      <c r="C626" s="131">
        <v>29147590</v>
      </c>
      <c r="D626" s="131">
        <v>722657.9</v>
      </c>
    </row>
    <row r="627" spans="2:4">
      <c r="B627" s="68" t="s">
        <v>564</v>
      </c>
      <c r="C627" s="131">
        <v>24666707</v>
      </c>
      <c r="D627" s="131">
        <v>0</v>
      </c>
    </row>
    <row r="628" spans="2:4">
      <c r="B628" s="69" t="s">
        <v>1084</v>
      </c>
      <c r="C628" s="131">
        <v>24666707</v>
      </c>
      <c r="D628" s="131">
        <v>0</v>
      </c>
    </row>
    <row r="629" spans="2:4">
      <c r="B629" s="68" t="s">
        <v>565</v>
      </c>
      <c r="C629" s="131">
        <v>35903534</v>
      </c>
      <c r="D629" s="131">
        <v>0</v>
      </c>
    </row>
    <row r="630" spans="2:4">
      <c r="B630" s="69" t="s">
        <v>1085</v>
      </c>
      <c r="C630" s="131">
        <v>35903534</v>
      </c>
      <c r="D630" s="131">
        <v>0</v>
      </c>
    </row>
    <row r="631" spans="2:4">
      <c r="B631" s="68" t="s">
        <v>566</v>
      </c>
      <c r="C631" s="131">
        <v>11177246</v>
      </c>
      <c r="D631" s="131">
        <v>0</v>
      </c>
    </row>
    <row r="632" spans="2:4">
      <c r="B632" s="69" t="s">
        <v>1086</v>
      </c>
      <c r="C632" s="131">
        <v>11177246</v>
      </c>
      <c r="D632" s="131">
        <v>0</v>
      </c>
    </row>
    <row r="633" spans="2:4">
      <c r="B633" s="68" t="s">
        <v>567</v>
      </c>
      <c r="C633" s="131">
        <v>274181210</v>
      </c>
      <c r="D633" s="131">
        <v>71257509.420000002</v>
      </c>
    </row>
    <row r="634" spans="2:4">
      <c r="B634" s="69" t="s">
        <v>1087</v>
      </c>
      <c r="C634" s="131">
        <v>274181210</v>
      </c>
      <c r="D634" s="131">
        <v>71257509.420000002</v>
      </c>
    </row>
    <row r="635" spans="2:4">
      <c r="B635" s="68" t="s">
        <v>568</v>
      </c>
      <c r="C635" s="131">
        <v>1123819</v>
      </c>
      <c r="D635" s="131">
        <v>0</v>
      </c>
    </row>
    <row r="636" spans="2:4">
      <c r="B636" s="69" t="s">
        <v>1088</v>
      </c>
      <c r="C636" s="131">
        <v>1123819</v>
      </c>
      <c r="D636" s="131">
        <v>0</v>
      </c>
    </row>
    <row r="637" spans="2:4">
      <c r="B637" s="68" t="s">
        <v>569</v>
      </c>
      <c r="C637" s="131">
        <v>4661704</v>
      </c>
      <c r="D637" s="131">
        <v>0</v>
      </c>
    </row>
    <row r="638" spans="2:4">
      <c r="B638" s="69" t="s">
        <v>1089</v>
      </c>
      <c r="C638" s="131">
        <v>4661704</v>
      </c>
      <c r="D638" s="131">
        <v>0</v>
      </c>
    </row>
    <row r="639" spans="2:4">
      <c r="B639" s="68" t="s">
        <v>570</v>
      </c>
      <c r="C639" s="131">
        <v>8242449</v>
      </c>
      <c r="D639" s="131">
        <v>0</v>
      </c>
    </row>
    <row r="640" spans="2:4">
      <c r="B640" s="69" t="s">
        <v>1090</v>
      </c>
      <c r="C640" s="131">
        <v>8242449</v>
      </c>
      <c r="D640" s="131">
        <v>0</v>
      </c>
    </row>
    <row r="641" spans="2:4">
      <c r="B641" s="68" t="s">
        <v>571</v>
      </c>
      <c r="C641" s="131">
        <v>11886978</v>
      </c>
      <c r="D641" s="131">
        <v>0</v>
      </c>
    </row>
    <row r="642" spans="2:4">
      <c r="B642" s="69" t="s">
        <v>1091</v>
      </c>
      <c r="C642" s="131">
        <v>11886978</v>
      </c>
      <c r="D642" s="131">
        <v>0</v>
      </c>
    </row>
    <row r="643" spans="2:4">
      <c r="B643" s="68" t="s">
        <v>572</v>
      </c>
      <c r="C643" s="131">
        <v>939251</v>
      </c>
      <c r="D643" s="131">
        <v>0</v>
      </c>
    </row>
    <row r="644" spans="2:4">
      <c r="B644" s="69" t="s">
        <v>1092</v>
      </c>
      <c r="C644" s="131">
        <v>939251</v>
      </c>
      <c r="D644" s="131">
        <v>0</v>
      </c>
    </row>
    <row r="645" spans="2:4">
      <c r="B645" s="68" t="s">
        <v>573</v>
      </c>
      <c r="C645" s="131">
        <v>56622348</v>
      </c>
      <c r="D645" s="131">
        <v>0</v>
      </c>
    </row>
    <row r="646" spans="2:4">
      <c r="B646" s="69" t="s">
        <v>1093</v>
      </c>
      <c r="C646" s="131">
        <v>56622348</v>
      </c>
      <c r="D646" s="131">
        <v>0</v>
      </c>
    </row>
    <row r="647" spans="2:4">
      <c r="B647" s="68" t="s">
        <v>574</v>
      </c>
      <c r="C647" s="131">
        <v>4137182</v>
      </c>
      <c r="D647" s="131">
        <v>0</v>
      </c>
    </row>
    <row r="648" spans="2:4">
      <c r="B648" s="69" t="s">
        <v>1094</v>
      </c>
      <c r="C648" s="131">
        <v>4137182</v>
      </c>
      <c r="D648" s="131">
        <v>0</v>
      </c>
    </row>
    <row r="649" spans="2:4">
      <c r="B649" s="68" t="s">
        <v>575</v>
      </c>
      <c r="C649" s="131">
        <v>290223934</v>
      </c>
      <c r="D649" s="131">
        <v>0</v>
      </c>
    </row>
    <row r="650" spans="2:4">
      <c r="B650" s="69" t="s">
        <v>1095</v>
      </c>
      <c r="C650" s="131">
        <v>290223934</v>
      </c>
      <c r="D650" s="131">
        <v>0</v>
      </c>
    </row>
    <row r="651" spans="2:4">
      <c r="B651" s="65" t="s">
        <v>576</v>
      </c>
      <c r="C651" s="131">
        <v>266283091</v>
      </c>
      <c r="D651" s="131">
        <v>7218809.6200000001</v>
      </c>
    </row>
    <row r="652" spans="2:4">
      <c r="B652" s="67" t="s">
        <v>295</v>
      </c>
      <c r="C652" s="132">
        <v>266283091</v>
      </c>
      <c r="D652" s="132">
        <v>7218809.6200000001</v>
      </c>
    </row>
    <row r="653" spans="2:4">
      <c r="B653" s="68" t="s">
        <v>577</v>
      </c>
      <c r="C653" s="131">
        <v>2115619</v>
      </c>
      <c r="D653" s="131">
        <v>0</v>
      </c>
    </row>
    <row r="654" spans="2:4">
      <c r="B654" s="69" t="s">
        <v>1096</v>
      </c>
      <c r="C654" s="131">
        <v>2115619</v>
      </c>
      <c r="D654" s="131">
        <v>0</v>
      </c>
    </row>
    <row r="655" spans="2:4">
      <c r="B655" s="68" t="s">
        <v>578</v>
      </c>
      <c r="C655" s="131">
        <v>150000000</v>
      </c>
      <c r="D655" s="131">
        <v>0</v>
      </c>
    </row>
    <row r="656" spans="2:4">
      <c r="B656" s="69" t="s">
        <v>1097</v>
      </c>
      <c r="C656" s="131">
        <v>150000000</v>
      </c>
      <c r="D656" s="131">
        <v>0</v>
      </c>
    </row>
    <row r="657" spans="2:4">
      <c r="B657" s="68" t="s">
        <v>579</v>
      </c>
      <c r="C657" s="131">
        <v>6247638</v>
      </c>
      <c r="D657" s="131">
        <v>0</v>
      </c>
    </row>
    <row r="658" spans="2:4">
      <c r="B658" s="69" t="s">
        <v>1098</v>
      </c>
      <c r="C658" s="131">
        <v>6247638</v>
      </c>
      <c r="D658" s="131">
        <v>0</v>
      </c>
    </row>
    <row r="659" spans="2:4">
      <c r="B659" s="68" t="s">
        <v>580</v>
      </c>
      <c r="C659" s="131">
        <v>3725748</v>
      </c>
      <c r="D659" s="131">
        <v>0</v>
      </c>
    </row>
    <row r="660" spans="2:4">
      <c r="B660" s="69" t="s">
        <v>1099</v>
      </c>
      <c r="C660" s="131">
        <v>3725748</v>
      </c>
      <c r="D660" s="131">
        <v>0</v>
      </c>
    </row>
    <row r="661" spans="2:4">
      <c r="B661" s="68" t="s">
        <v>581</v>
      </c>
      <c r="C661" s="131">
        <v>621176</v>
      </c>
      <c r="D661" s="131">
        <v>0</v>
      </c>
    </row>
    <row r="662" spans="2:4">
      <c r="B662" s="69" t="s">
        <v>1100</v>
      </c>
      <c r="C662" s="131">
        <v>621176</v>
      </c>
      <c r="D662" s="131">
        <v>0</v>
      </c>
    </row>
    <row r="663" spans="2:4">
      <c r="B663" s="68" t="s">
        <v>582</v>
      </c>
      <c r="C663" s="131">
        <v>6247638</v>
      </c>
      <c r="D663" s="131">
        <v>0</v>
      </c>
    </row>
    <row r="664" spans="2:4">
      <c r="B664" s="69" t="s">
        <v>1101</v>
      </c>
      <c r="C664" s="131">
        <v>6247638</v>
      </c>
      <c r="D664" s="131">
        <v>0</v>
      </c>
    </row>
    <row r="665" spans="2:4">
      <c r="B665" s="68" t="s">
        <v>583</v>
      </c>
      <c r="C665" s="131">
        <v>4933341</v>
      </c>
      <c r="D665" s="131">
        <v>0</v>
      </c>
    </row>
    <row r="666" spans="2:4">
      <c r="B666" s="69" t="s">
        <v>1102</v>
      </c>
      <c r="C666" s="131">
        <v>4933341</v>
      </c>
      <c r="D666" s="131">
        <v>0</v>
      </c>
    </row>
    <row r="667" spans="2:4">
      <c r="B667" s="68" t="s">
        <v>584</v>
      </c>
      <c r="C667" s="131">
        <v>84066731</v>
      </c>
      <c r="D667" s="131">
        <v>7218809.6200000001</v>
      </c>
    </row>
    <row r="668" spans="2:4">
      <c r="B668" s="69" t="s">
        <v>1103</v>
      </c>
      <c r="C668" s="131">
        <v>84066731</v>
      </c>
      <c r="D668" s="131">
        <v>7218809.6200000001</v>
      </c>
    </row>
    <row r="669" spans="2:4">
      <c r="B669" s="68" t="s">
        <v>585</v>
      </c>
      <c r="C669" s="131">
        <v>2115619</v>
      </c>
      <c r="D669" s="131">
        <v>0</v>
      </c>
    </row>
    <row r="670" spans="2:4">
      <c r="B670" s="69" t="s">
        <v>1104</v>
      </c>
      <c r="C670" s="131">
        <v>2115619</v>
      </c>
      <c r="D670" s="131">
        <v>0</v>
      </c>
    </row>
    <row r="671" spans="2:4">
      <c r="B671" s="68" t="s">
        <v>586</v>
      </c>
      <c r="C671" s="131">
        <v>6209581</v>
      </c>
      <c r="D671" s="131">
        <v>0</v>
      </c>
    </row>
    <row r="672" spans="2:4">
      <c r="B672" s="69" t="s">
        <v>1105</v>
      </c>
      <c r="C672" s="131">
        <v>6209581</v>
      </c>
      <c r="D672" s="131">
        <v>0</v>
      </c>
    </row>
    <row r="673" spans="2:4">
      <c r="B673" s="65" t="s">
        <v>587</v>
      </c>
      <c r="C673" s="131">
        <v>258585387</v>
      </c>
      <c r="D673" s="131">
        <v>1131593.48</v>
      </c>
    </row>
    <row r="674" spans="2:4">
      <c r="B674" s="67" t="s">
        <v>295</v>
      </c>
      <c r="C674" s="132">
        <v>258585387</v>
      </c>
      <c r="D674" s="132">
        <v>1131593.48</v>
      </c>
    </row>
    <row r="675" spans="2:4">
      <c r="B675" s="68" t="s">
        <v>588</v>
      </c>
      <c r="C675" s="131">
        <v>19253539</v>
      </c>
      <c r="D675" s="131">
        <v>0</v>
      </c>
    </row>
    <row r="676" spans="2:4">
      <c r="B676" s="69" t="s">
        <v>1106</v>
      </c>
      <c r="C676" s="131">
        <v>19253539</v>
      </c>
      <c r="D676" s="131">
        <v>0</v>
      </c>
    </row>
    <row r="677" spans="2:4">
      <c r="B677" s="68" t="s">
        <v>589</v>
      </c>
      <c r="C677" s="131">
        <v>64295885</v>
      </c>
      <c r="D677" s="131">
        <v>0</v>
      </c>
    </row>
    <row r="678" spans="2:4">
      <c r="B678" s="69" t="s">
        <v>1107</v>
      </c>
      <c r="C678" s="131">
        <v>64295885</v>
      </c>
      <c r="D678" s="131">
        <v>0</v>
      </c>
    </row>
    <row r="679" spans="2:4">
      <c r="B679" s="68" t="s">
        <v>590</v>
      </c>
      <c r="C679" s="131">
        <v>2348246</v>
      </c>
      <c r="D679" s="131">
        <v>0</v>
      </c>
    </row>
    <row r="680" spans="2:4">
      <c r="B680" s="69" t="s">
        <v>1108</v>
      </c>
      <c r="C680" s="131">
        <v>2348246</v>
      </c>
      <c r="D680" s="131">
        <v>0</v>
      </c>
    </row>
    <row r="681" spans="2:4">
      <c r="B681" s="68" t="s">
        <v>591</v>
      </c>
      <c r="C681" s="131">
        <v>31270996</v>
      </c>
      <c r="D681" s="131">
        <v>0</v>
      </c>
    </row>
    <row r="682" spans="2:4">
      <c r="B682" s="69" t="s">
        <v>1109</v>
      </c>
      <c r="C682" s="131">
        <v>31270996</v>
      </c>
      <c r="D682" s="131">
        <v>0</v>
      </c>
    </row>
    <row r="683" spans="2:4">
      <c r="B683" s="68" t="s">
        <v>592</v>
      </c>
      <c r="C683" s="131">
        <v>5678125</v>
      </c>
      <c r="D683" s="131">
        <v>0</v>
      </c>
    </row>
    <row r="684" spans="2:4">
      <c r="B684" s="69" t="s">
        <v>1110</v>
      </c>
      <c r="C684" s="131">
        <v>5678125</v>
      </c>
      <c r="D684" s="131">
        <v>0</v>
      </c>
    </row>
    <row r="685" spans="2:4">
      <c r="B685" s="68" t="s">
        <v>593</v>
      </c>
      <c r="C685" s="131">
        <v>20000000</v>
      </c>
      <c r="D685" s="131">
        <v>0</v>
      </c>
    </row>
    <row r="686" spans="2:4">
      <c r="B686" s="69" t="s">
        <v>1111</v>
      </c>
      <c r="C686" s="131">
        <v>20000000</v>
      </c>
      <c r="D686" s="131">
        <v>0</v>
      </c>
    </row>
    <row r="687" spans="2:4">
      <c r="B687" s="68" t="s">
        <v>594</v>
      </c>
      <c r="C687" s="131">
        <v>75000000</v>
      </c>
      <c r="D687" s="131">
        <v>0</v>
      </c>
    </row>
    <row r="688" spans="2:4">
      <c r="B688" s="69" t="s">
        <v>1112</v>
      </c>
      <c r="C688" s="131">
        <v>75000000</v>
      </c>
      <c r="D688" s="131">
        <v>0</v>
      </c>
    </row>
    <row r="689" spans="2:4">
      <c r="B689" s="68" t="s">
        <v>595</v>
      </c>
      <c r="C689" s="131">
        <v>2115619</v>
      </c>
      <c r="D689" s="131">
        <v>0</v>
      </c>
    </row>
    <row r="690" spans="2:4">
      <c r="B690" s="69" t="s">
        <v>1113</v>
      </c>
      <c r="C690" s="131">
        <v>2115619</v>
      </c>
      <c r="D690" s="131">
        <v>0</v>
      </c>
    </row>
    <row r="691" spans="2:4">
      <c r="B691" s="68" t="s">
        <v>596</v>
      </c>
      <c r="C691" s="131">
        <v>9371457</v>
      </c>
      <c r="D691" s="131">
        <v>0</v>
      </c>
    </row>
    <row r="692" spans="2:4">
      <c r="B692" s="69" t="s">
        <v>1114</v>
      </c>
      <c r="C692" s="131">
        <v>9371457</v>
      </c>
      <c r="D692" s="131">
        <v>0</v>
      </c>
    </row>
    <row r="693" spans="2:4">
      <c r="B693" s="68" t="s">
        <v>597</v>
      </c>
      <c r="C693" s="131">
        <v>4967665</v>
      </c>
      <c r="D693" s="131">
        <v>0</v>
      </c>
    </row>
    <row r="694" spans="2:4">
      <c r="B694" s="69" t="s">
        <v>1115</v>
      </c>
      <c r="C694" s="131">
        <v>4967665</v>
      </c>
      <c r="D694" s="131">
        <v>0</v>
      </c>
    </row>
    <row r="695" spans="2:4">
      <c r="B695" s="68" t="s">
        <v>598</v>
      </c>
      <c r="C695" s="131">
        <v>12333353</v>
      </c>
      <c r="D695" s="131">
        <v>0</v>
      </c>
    </row>
    <row r="696" spans="2:4">
      <c r="B696" s="69" t="s">
        <v>1116</v>
      </c>
      <c r="C696" s="131">
        <v>12333353</v>
      </c>
      <c r="D696" s="131">
        <v>0</v>
      </c>
    </row>
    <row r="697" spans="2:4">
      <c r="B697" s="68" t="s">
        <v>599</v>
      </c>
      <c r="C697" s="131">
        <v>4499005</v>
      </c>
      <c r="D697" s="131">
        <v>0</v>
      </c>
    </row>
    <row r="698" spans="2:4">
      <c r="B698" s="69" t="s">
        <v>1117</v>
      </c>
      <c r="C698" s="131">
        <v>4499005</v>
      </c>
      <c r="D698" s="131">
        <v>0</v>
      </c>
    </row>
    <row r="699" spans="2:4">
      <c r="B699" s="68" t="s">
        <v>600</v>
      </c>
      <c r="C699" s="131">
        <v>7451497</v>
      </c>
      <c r="D699" s="131">
        <v>1131593.48</v>
      </c>
    </row>
    <row r="700" spans="2:4">
      <c r="B700" s="69" t="s">
        <v>1118</v>
      </c>
      <c r="C700" s="131">
        <v>7451497</v>
      </c>
      <c r="D700" s="131">
        <v>1131593.48</v>
      </c>
    </row>
    <row r="701" spans="2:4">
      <c r="B701" s="65" t="s">
        <v>306</v>
      </c>
      <c r="C701" s="131">
        <v>786584488</v>
      </c>
      <c r="D701" s="131">
        <v>103982967.23999999</v>
      </c>
    </row>
    <row r="702" spans="2:4">
      <c r="B702" s="67" t="s">
        <v>295</v>
      </c>
      <c r="C702" s="132">
        <v>786584488</v>
      </c>
      <c r="D702" s="132">
        <v>103982967.23999999</v>
      </c>
    </row>
    <row r="703" spans="2:4">
      <c r="B703" s="68" t="s">
        <v>601</v>
      </c>
      <c r="C703" s="131">
        <v>24388744</v>
      </c>
      <c r="D703" s="131">
        <v>0</v>
      </c>
    </row>
    <row r="704" spans="2:4">
      <c r="B704" s="69" t="s">
        <v>1119</v>
      </c>
      <c r="C704" s="131">
        <v>24388744</v>
      </c>
      <c r="D704" s="131">
        <v>0</v>
      </c>
    </row>
    <row r="705" spans="2:4">
      <c r="B705" s="68" t="s">
        <v>602</v>
      </c>
      <c r="C705" s="131">
        <v>24860157</v>
      </c>
      <c r="D705" s="131">
        <v>0</v>
      </c>
    </row>
    <row r="706" spans="2:4">
      <c r="B706" s="69" t="s">
        <v>1120</v>
      </c>
      <c r="C706" s="131">
        <v>24860157</v>
      </c>
      <c r="D706" s="131">
        <v>0</v>
      </c>
    </row>
    <row r="707" spans="2:4">
      <c r="B707" s="68" t="s">
        <v>603</v>
      </c>
      <c r="C707" s="131">
        <v>9000000</v>
      </c>
      <c r="D707" s="131">
        <v>3756190.15</v>
      </c>
    </row>
    <row r="708" spans="2:4">
      <c r="B708" s="69" t="s">
        <v>1121</v>
      </c>
      <c r="C708" s="131">
        <v>9000000</v>
      </c>
      <c r="D708" s="131">
        <v>3756190.15</v>
      </c>
    </row>
    <row r="709" spans="2:4">
      <c r="B709" s="68" t="s">
        <v>604</v>
      </c>
      <c r="C709" s="131">
        <v>21288889</v>
      </c>
      <c r="D709" s="131">
        <v>0</v>
      </c>
    </row>
    <row r="710" spans="2:4">
      <c r="B710" s="69" t="s">
        <v>1122</v>
      </c>
      <c r="C710" s="131">
        <v>21288889</v>
      </c>
      <c r="D710" s="131">
        <v>0</v>
      </c>
    </row>
    <row r="711" spans="2:4">
      <c r="B711" s="68" t="s">
        <v>605</v>
      </c>
      <c r="C711" s="131">
        <v>25000000</v>
      </c>
      <c r="D711" s="131">
        <v>0</v>
      </c>
    </row>
    <row r="712" spans="2:4">
      <c r="B712" s="69" t="s">
        <v>1123</v>
      </c>
      <c r="C712" s="131">
        <v>25000000</v>
      </c>
      <c r="D712" s="131">
        <v>0</v>
      </c>
    </row>
    <row r="713" spans="2:4">
      <c r="B713" s="68" t="s">
        <v>606</v>
      </c>
      <c r="C713" s="131">
        <v>313032930</v>
      </c>
      <c r="D713" s="131">
        <v>43418000</v>
      </c>
    </row>
    <row r="714" spans="2:4">
      <c r="B714" s="69" t="s">
        <v>1124</v>
      </c>
      <c r="C714" s="131">
        <v>313032930</v>
      </c>
      <c r="D714" s="131">
        <v>43418000</v>
      </c>
    </row>
    <row r="715" spans="2:4">
      <c r="B715" s="68" t="s">
        <v>607</v>
      </c>
      <c r="C715" s="131">
        <v>8462477</v>
      </c>
      <c r="D715" s="131">
        <v>0</v>
      </c>
    </row>
    <row r="716" spans="2:4">
      <c r="B716" s="69" t="s">
        <v>1125</v>
      </c>
      <c r="C716" s="131">
        <v>8462477</v>
      </c>
      <c r="D716" s="131">
        <v>0</v>
      </c>
    </row>
    <row r="717" spans="2:4">
      <c r="B717" s="68" t="s">
        <v>608</v>
      </c>
      <c r="C717" s="131">
        <v>71847842</v>
      </c>
      <c r="D717" s="131">
        <v>3656868.04</v>
      </c>
    </row>
    <row r="718" spans="2:4">
      <c r="B718" s="69" t="s">
        <v>1126</v>
      </c>
      <c r="C718" s="131">
        <v>71847842</v>
      </c>
      <c r="D718" s="131">
        <v>3656868.04</v>
      </c>
    </row>
    <row r="719" spans="2:4">
      <c r="B719" s="68" t="s">
        <v>609</v>
      </c>
      <c r="C719" s="131">
        <v>2130267</v>
      </c>
      <c r="D719" s="131">
        <v>0</v>
      </c>
    </row>
    <row r="720" spans="2:4">
      <c r="B720" s="69" t="s">
        <v>1127</v>
      </c>
      <c r="C720" s="131">
        <v>2130267</v>
      </c>
      <c r="D720" s="131">
        <v>0</v>
      </c>
    </row>
    <row r="721" spans="2:4">
      <c r="B721" s="68" t="s">
        <v>610</v>
      </c>
      <c r="C721" s="131">
        <v>2130267</v>
      </c>
      <c r="D721" s="131">
        <v>0</v>
      </c>
    </row>
    <row r="722" spans="2:4">
      <c r="B722" s="69" t="s">
        <v>1128</v>
      </c>
      <c r="C722" s="131">
        <v>2130267</v>
      </c>
      <c r="D722" s="131">
        <v>0</v>
      </c>
    </row>
    <row r="723" spans="2:4">
      <c r="B723" s="68" t="s">
        <v>611</v>
      </c>
      <c r="C723" s="131">
        <v>2466670</v>
      </c>
      <c r="D723" s="131">
        <v>13720435.869999999</v>
      </c>
    </row>
    <row r="724" spans="2:4">
      <c r="B724" s="69" t="s">
        <v>1129</v>
      </c>
      <c r="C724" s="131">
        <v>2466670</v>
      </c>
      <c r="D724" s="131">
        <v>13720435.869999999</v>
      </c>
    </row>
    <row r="725" spans="2:4">
      <c r="B725" s="68" t="s">
        <v>612</v>
      </c>
      <c r="C725" s="131">
        <v>2130267</v>
      </c>
      <c r="D725" s="131">
        <v>0</v>
      </c>
    </row>
    <row r="726" spans="2:4">
      <c r="B726" s="69" t="s">
        <v>1130</v>
      </c>
      <c r="C726" s="131">
        <v>2130267</v>
      </c>
      <c r="D726" s="131">
        <v>0</v>
      </c>
    </row>
    <row r="727" spans="2:4">
      <c r="B727" s="68" t="s">
        <v>613</v>
      </c>
      <c r="C727" s="131">
        <v>2130267</v>
      </c>
      <c r="D727" s="131">
        <v>0</v>
      </c>
    </row>
    <row r="728" spans="2:4">
      <c r="B728" s="69" t="s">
        <v>1131</v>
      </c>
      <c r="C728" s="131">
        <v>2130267</v>
      </c>
      <c r="D728" s="131">
        <v>0</v>
      </c>
    </row>
    <row r="729" spans="2:4">
      <c r="B729" s="68" t="s">
        <v>614</v>
      </c>
      <c r="C729" s="131">
        <v>802464</v>
      </c>
      <c r="D729" s="131">
        <v>0</v>
      </c>
    </row>
    <row r="730" spans="2:4">
      <c r="B730" s="69" t="s">
        <v>1132</v>
      </c>
      <c r="C730" s="131">
        <v>802464</v>
      </c>
      <c r="D730" s="131">
        <v>0</v>
      </c>
    </row>
    <row r="731" spans="2:4">
      <c r="B731" s="68" t="s">
        <v>615</v>
      </c>
      <c r="C731" s="131">
        <v>802463</v>
      </c>
      <c r="D731" s="131">
        <v>0</v>
      </c>
    </row>
    <row r="732" spans="2:4">
      <c r="B732" s="69" t="s">
        <v>1133</v>
      </c>
      <c r="C732" s="131">
        <v>802463</v>
      </c>
      <c r="D732" s="131">
        <v>0</v>
      </c>
    </row>
    <row r="733" spans="2:4">
      <c r="B733" s="68" t="s">
        <v>616</v>
      </c>
      <c r="C733" s="131">
        <v>802464</v>
      </c>
      <c r="D733" s="131">
        <v>0</v>
      </c>
    </row>
    <row r="734" spans="2:4">
      <c r="B734" s="69" t="s">
        <v>1134</v>
      </c>
      <c r="C734" s="131">
        <v>802464</v>
      </c>
      <c r="D734" s="131">
        <v>0</v>
      </c>
    </row>
    <row r="735" spans="2:4">
      <c r="B735" s="68" t="s">
        <v>617</v>
      </c>
      <c r="C735" s="131">
        <v>22354493</v>
      </c>
      <c r="D735" s="131">
        <v>60138.82</v>
      </c>
    </row>
    <row r="736" spans="2:4">
      <c r="B736" s="69" t="s">
        <v>1135</v>
      </c>
      <c r="C736" s="131">
        <v>22354493</v>
      </c>
      <c r="D736" s="131">
        <v>60138.82</v>
      </c>
    </row>
    <row r="737" spans="2:4">
      <c r="B737" s="68" t="s">
        <v>618</v>
      </c>
      <c r="C737" s="131">
        <v>802464</v>
      </c>
      <c r="D737" s="131">
        <v>0</v>
      </c>
    </row>
    <row r="738" spans="2:4">
      <c r="B738" s="69" t="s">
        <v>1136</v>
      </c>
      <c r="C738" s="131">
        <v>802464</v>
      </c>
      <c r="D738" s="131">
        <v>0</v>
      </c>
    </row>
    <row r="739" spans="2:4">
      <c r="B739" s="68" t="s">
        <v>619</v>
      </c>
      <c r="C739" s="131">
        <v>8114294</v>
      </c>
      <c r="D739" s="131">
        <v>0</v>
      </c>
    </row>
    <row r="740" spans="2:4">
      <c r="B740" s="69" t="s">
        <v>1137</v>
      </c>
      <c r="C740" s="131">
        <v>8114294</v>
      </c>
      <c r="D740" s="131">
        <v>0</v>
      </c>
    </row>
    <row r="741" spans="2:4">
      <c r="B741" s="68" t="s">
        <v>620</v>
      </c>
      <c r="C741" s="131">
        <v>139932800</v>
      </c>
      <c r="D741" s="131">
        <v>39371334.359999999</v>
      </c>
    </row>
    <row r="742" spans="2:4">
      <c r="B742" s="69" t="s">
        <v>1138</v>
      </c>
      <c r="C742" s="131">
        <v>139932800</v>
      </c>
      <c r="D742" s="131">
        <v>39371334.359999999</v>
      </c>
    </row>
    <row r="743" spans="2:4">
      <c r="B743" s="68" t="s">
        <v>621</v>
      </c>
      <c r="C743" s="131">
        <v>49333414</v>
      </c>
      <c r="D743" s="131">
        <v>0</v>
      </c>
    </row>
    <row r="744" spans="2:4">
      <c r="B744" s="69" t="s">
        <v>1139</v>
      </c>
      <c r="C744" s="131">
        <v>49333414</v>
      </c>
      <c r="D744" s="131">
        <v>0</v>
      </c>
    </row>
    <row r="745" spans="2:4">
      <c r="B745" s="68" t="s">
        <v>622</v>
      </c>
      <c r="C745" s="131">
        <v>14902995</v>
      </c>
      <c r="D745" s="131">
        <v>0</v>
      </c>
    </row>
    <row r="746" spans="2:4">
      <c r="B746" s="69" t="s">
        <v>1140</v>
      </c>
      <c r="C746" s="131">
        <v>14902995</v>
      </c>
      <c r="D746" s="131">
        <v>0</v>
      </c>
    </row>
    <row r="747" spans="2:4">
      <c r="B747" s="68" t="s">
        <v>623</v>
      </c>
      <c r="C747" s="131">
        <v>3123819</v>
      </c>
      <c r="D747" s="131">
        <v>0</v>
      </c>
    </row>
    <row r="748" spans="2:4">
      <c r="B748" s="69" t="s">
        <v>1141</v>
      </c>
      <c r="C748" s="131">
        <v>3123819</v>
      </c>
      <c r="D748" s="131">
        <v>0</v>
      </c>
    </row>
    <row r="749" spans="2:4">
      <c r="B749" s="68" t="s">
        <v>624</v>
      </c>
      <c r="C749" s="131">
        <v>1241916</v>
      </c>
      <c r="D749" s="131">
        <v>0</v>
      </c>
    </row>
    <row r="750" spans="2:4">
      <c r="B750" s="69" t="s">
        <v>1142</v>
      </c>
      <c r="C750" s="131">
        <v>1241916</v>
      </c>
      <c r="D750" s="131">
        <v>0</v>
      </c>
    </row>
    <row r="751" spans="2:4">
      <c r="B751" s="68" t="s">
        <v>625</v>
      </c>
      <c r="C751" s="131">
        <v>1241916</v>
      </c>
      <c r="D751" s="131">
        <v>0</v>
      </c>
    </row>
    <row r="752" spans="2:4">
      <c r="B752" s="69" t="s">
        <v>1143</v>
      </c>
      <c r="C752" s="131">
        <v>1241916</v>
      </c>
      <c r="D752" s="131">
        <v>0</v>
      </c>
    </row>
    <row r="753" spans="2:4">
      <c r="B753" s="68" t="s">
        <v>626</v>
      </c>
      <c r="C753" s="131">
        <v>5517208</v>
      </c>
      <c r="D753" s="131">
        <v>0</v>
      </c>
    </row>
    <row r="754" spans="2:4">
      <c r="B754" s="69" t="s">
        <v>1144</v>
      </c>
      <c r="C754" s="131">
        <v>5517208</v>
      </c>
      <c r="D754" s="131">
        <v>0</v>
      </c>
    </row>
    <row r="755" spans="2:4">
      <c r="B755" s="68" t="s">
        <v>627</v>
      </c>
      <c r="C755" s="131">
        <v>5517208</v>
      </c>
      <c r="D755" s="131">
        <v>0</v>
      </c>
    </row>
    <row r="756" spans="2:4">
      <c r="B756" s="69" t="s">
        <v>1145</v>
      </c>
      <c r="C756" s="131">
        <v>5517208</v>
      </c>
      <c r="D756" s="131">
        <v>0</v>
      </c>
    </row>
    <row r="757" spans="2:4">
      <c r="B757" s="68" t="s">
        <v>628</v>
      </c>
      <c r="C757" s="131">
        <v>17708585</v>
      </c>
      <c r="D757" s="131">
        <v>0</v>
      </c>
    </row>
    <row r="758" spans="2:4">
      <c r="B758" s="69" t="s">
        <v>1146</v>
      </c>
      <c r="C758" s="131">
        <v>17708585</v>
      </c>
      <c r="D758" s="131">
        <v>0</v>
      </c>
    </row>
    <row r="759" spans="2:4">
      <c r="B759" s="68" t="s">
        <v>629</v>
      </c>
      <c r="C759" s="131">
        <v>5517208</v>
      </c>
      <c r="D759" s="131">
        <v>0</v>
      </c>
    </row>
    <row r="760" spans="2:4">
      <c r="B760" s="69" t="s">
        <v>1147</v>
      </c>
      <c r="C760" s="131">
        <v>5517208</v>
      </c>
      <c r="D760" s="131">
        <v>0</v>
      </c>
    </row>
    <row r="761" spans="2:4">
      <c r="B761" s="65" t="s">
        <v>307</v>
      </c>
      <c r="C761" s="131">
        <v>527597081</v>
      </c>
      <c r="D761" s="131">
        <v>58202518.439999998</v>
      </c>
    </row>
    <row r="762" spans="2:4">
      <c r="B762" s="67" t="s">
        <v>295</v>
      </c>
      <c r="C762" s="132">
        <v>351400482</v>
      </c>
      <c r="D762" s="132">
        <v>55275906.549999997</v>
      </c>
    </row>
    <row r="763" spans="2:4">
      <c r="B763" s="68" t="s">
        <v>630</v>
      </c>
      <c r="C763" s="131">
        <v>2154043</v>
      </c>
      <c r="D763" s="131">
        <v>0</v>
      </c>
    </row>
    <row r="764" spans="2:4">
      <c r="B764" s="69" t="s">
        <v>1148</v>
      </c>
      <c r="C764" s="131">
        <v>2154043</v>
      </c>
      <c r="D764" s="131">
        <v>0</v>
      </c>
    </row>
    <row r="765" spans="2:4">
      <c r="B765" s="68" t="s">
        <v>631</v>
      </c>
      <c r="C765" s="131">
        <v>1595659</v>
      </c>
      <c r="D765" s="131">
        <v>0</v>
      </c>
    </row>
    <row r="766" spans="2:4">
      <c r="B766" s="69" t="s">
        <v>1149</v>
      </c>
      <c r="C766" s="131">
        <v>1595659</v>
      </c>
      <c r="D766" s="131">
        <v>0</v>
      </c>
    </row>
    <row r="767" spans="2:4">
      <c r="B767" s="68" t="s">
        <v>632</v>
      </c>
      <c r="C767" s="131">
        <v>2154043</v>
      </c>
      <c r="D767" s="131">
        <v>0</v>
      </c>
    </row>
    <row r="768" spans="2:4">
      <c r="B768" s="69" t="s">
        <v>1150</v>
      </c>
      <c r="C768" s="131">
        <v>2154043</v>
      </c>
      <c r="D768" s="131">
        <v>0</v>
      </c>
    </row>
    <row r="769" spans="2:4">
      <c r="B769" s="68" t="s">
        <v>633</v>
      </c>
      <c r="C769" s="131">
        <v>2154043</v>
      </c>
      <c r="D769" s="131">
        <v>0</v>
      </c>
    </row>
    <row r="770" spans="2:4">
      <c r="B770" s="69" t="s">
        <v>1151</v>
      </c>
      <c r="C770" s="131">
        <v>2154043</v>
      </c>
      <c r="D770" s="131">
        <v>0</v>
      </c>
    </row>
    <row r="771" spans="2:4">
      <c r="B771" s="68" t="s">
        <v>634</v>
      </c>
      <c r="C771" s="131">
        <v>1595659</v>
      </c>
      <c r="D771" s="131">
        <v>0</v>
      </c>
    </row>
    <row r="772" spans="2:4">
      <c r="B772" s="69" t="s">
        <v>1152</v>
      </c>
      <c r="C772" s="131">
        <v>1595659</v>
      </c>
      <c r="D772" s="131">
        <v>0</v>
      </c>
    </row>
    <row r="773" spans="2:4">
      <c r="B773" s="68" t="s">
        <v>635</v>
      </c>
      <c r="C773" s="131">
        <v>4231239</v>
      </c>
      <c r="D773" s="131">
        <v>0</v>
      </c>
    </row>
    <row r="774" spans="2:4">
      <c r="B774" s="69" t="s">
        <v>1153</v>
      </c>
      <c r="C774" s="131">
        <v>4231239</v>
      </c>
      <c r="D774" s="131">
        <v>0</v>
      </c>
    </row>
    <row r="775" spans="2:4">
      <c r="B775" s="68" t="s">
        <v>636</v>
      </c>
      <c r="C775" s="131">
        <v>3859232</v>
      </c>
      <c r="D775" s="131">
        <v>0</v>
      </c>
    </row>
    <row r="776" spans="2:4">
      <c r="B776" s="69" t="s">
        <v>1154</v>
      </c>
      <c r="C776" s="131">
        <v>3859232</v>
      </c>
      <c r="D776" s="131">
        <v>0</v>
      </c>
    </row>
    <row r="777" spans="2:4">
      <c r="B777" s="68" t="s">
        <v>637</v>
      </c>
      <c r="C777" s="131">
        <v>7500000</v>
      </c>
      <c r="D777" s="131">
        <v>0</v>
      </c>
    </row>
    <row r="778" spans="2:4">
      <c r="B778" s="69" t="s">
        <v>1155</v>
      </c>
      <c r="C778" s="131">
        <v>7500000</v>
      </c>
      <c r="D778" s="131">
        <v>0</v>
      </c>
    </row>
    <row r="779" spans="2:4">
      <c r="B779" s="68" t="s">
        <v>638</v>
      </c>
      <c r="C779" s="131">
        <v>6209581</v>
      </c>
      <c r="D779" s="131">
        <v>0</v>
      </c>
    </row>
    <row r="780" spans="2:4">
      <c r="B780" s="69" t="s">
        <v>1156</v>
      </c>
      <c r="C780" s="131">
        <v>6209581</v>
      </c>
      <c r="D780" s="131">
        <v>0</v>
      </c>
    </row>
    <row r="781" spans="2:4">
      <c r="B781" s="68" t="s">
        <v>639</v>
      </c>
      <c r="C781" s="131">
        <v>13341984</v>
      </c>
      <c r="D781" s="131">
        <v>0</v>
      </c>
    </row>
    <row r="782" spans="2:4">
      <c r="B782" s="69" t="s">
        <v>1157</v>
      </c>
      <c r="C782" s="131">
        <v>13341984</v>
      </c>
      <c r="D782" s="131">
        <v>0</v>
      </c>
    </row>
    <row r="783" spans="2:4">
      <c r="B783" s="68" t="s">
        <v>640</v>
      </c>
      <c r="C783" s="131">
        <v>3615288</v>
      </c>
      <c r="D783" s="131">
        <v>0</v>
      </c>
    </row>
    <row r="784" spans="2:4">
      <c r="B784" s="69" t="s">
        <v>1158</v>
      </c>
      <c r="C784" s="131">
        <v>3615288</v>
      </c>
      <c r="D784" s="131">
        <v>0</v>
      </c>
    </row>
    <row r="785" spans="2:4">
      <c r="B785" s="68" t="s">
        <v>641</v>
      </c>
      <c r="C785" s="131">
        <v>52029853</v>
      </c>
      <c r="D785" s="131">
        <v>17909199.219999999</v>
      </c>
    </row>
    <row r="786" spans="2:4">
      <c r="B786" s="69" t="s">
        <v>1159</v>
      </c>
      <c r="C786" s="131">
        <v>52029853</v>
      </c>
      <c r="D786" s="131">
        <v>17909199.219999999</v>
      </c>
    </row>
    <row r="787" spans="2:4">
      <c r="B787" s="68" t="s">
        <v>642</v>
      </c>
      <c r="C787" s="131">
        <v>14800024</v>
      </c>
      <c r="D787" s="131">
        <v>0</v>
      </c>
    </row>
    <row r="788" spans="2:4">
      <c r="B788" s="69" t="s">
        <v>1160</v>
      </c>
      <c r="C788" s="131">
        <v>14800024</v>
      </c>
      <c r="D788" s="131">
        <v>0</v>
      </c>
    </row>
    <row r="789" spans="2:4">
      <c r="B789" s="68" t="s">
        <v>643</v>
      </c>
      <c r="C789" s="131">
        <v>184055072</v>
      </c>
      <c r="D789" s="131">
        <v>29303322.559999999</v>
      </c>
    </row>
    <row r="790" spans="2:4">
      <c r="B790" s="69" t="s">
        <v>1161</v>
      </c>
      <c r="C790" s="131">
        <v>184055072</v>
      </c>
      <c r="D790" s="131">
        <v>29303322.559999999</v>
      </c>
    </row>
    <row r="791" spans="2:4">
      <c r="B791" s="68" t="s">
        <v>644</v>
      </c>
      <c r="C791" s="131">
        <v>12495276</v>
      </c>
      <c r="D791" s="131">
        <v>8063384.7699999996</v>
      </c>
    </row>
    <row r="792" spans="2:4">
      <c r="B792" s="69" t="s">
        <v>1162</v>
      </c>
      <c r="C792" s="131">
        <v>12495276</v>
      </c>
      <c r="D792" s="131">
        <v>8063384.7699999996</v>
      </c>
    </row>
    <row r="793" spans="2:4">
      <c r="B793" s="68" t="s">
        <v>645</v>
      </c>
      <c r="C793" s="131">
        <v>4967665</v>
      </c>
      <c r="D793" s="131">
        <v>0</v>
      </c>
    </row>
    <row r="794" spans="2:4">
      <c r="B794" s="69" t="s">
        <v>1163</v>
      </c>
      <c r="C794" s="131">
        <v>4967665</v>
      </c>
      <c r="D794" s="131">
        <v>0</v>
      </c>
    </row>
    <row r="795" spans="2:4">
      <c r="B795" s="68" t="s">
        <v>646</v>
      </c>
      <c r="C795" s="131">
        <v>5578785</v>
      </c>
      <c r="D795" s="131">
        <v>0</v>
      </c>
    </row>
    <row r="796" spans="2:4">
      <c r="B796" s="69" t="s">
        <v>1164</v>
      </c>
      <c r="C796" s="131">
        <v>5578785</v>
      </c>
      <c r="D796" s="131">
        <v>0</v>
      </c>
    </row>
    <row r="797" spans="2:4">
      <c r="B797" s="68" t="s">
        <v>647</v>
      </c>
      <c r="C797" s="131">
        <v>5578785</v>
      </c>
      <c r="D797" s="131">
        <v>0</v>
      </c>
    </row>
    <row r="798" spans="2:4">
      <c r="B798" s="69" t="s">
        <v>1165</v>
      </c>
      <c r="C798" s="131">
        <v>5578785</v>
      </c>
      <c r="D798" s="131">
        <v>0</v>
      </c>
    </row>
    <row r="799" spans="2:4">
      <c r="B799" s="68" t="s">
        <v>648</v>
      </c>
      <c r="C799" s="131">
        <v>5578785</v>
      </c>
      <c r="D799" s="131">
        <v>0</v>
      </c>
    </row>
    <row r="800" spans="2:4">
      <c r="B800" s="69" t="s">
        <v>1166</v>
      </c>
      <c r="C800" s="131">
        <v>5578785</v>
      </c>
      <c r="D800" s="131">
        <v>0</v>
      </c>
    </row>
    <row r="801" spans="2:4">
      <c r="B801" s="68" t="s">
        <v>649</v>
      </c>
      <c r="C801" s="131">
        <v>17905466</v>
      </c>
      <c r="D801" s="131">
        <v>0</v>
      </c>
    </row>
    <row r="802" spans="2:4">
      <c r="B802" s="69" t="s">
        <v>1167</v>
      </c>
      <c r="C802" s="131">
        <v>17905466</v>
      </c>
      <c r="D802" s="131">
        <v>0</v>
      </c>
    </row>
    <row r="803" spans="2:4">
      <c r="B803" s="67" t="s">
        <v>298</v>
      </c>
      <c r="C803" s="132">
        <v>176196599</v>
      </c>
      <c r="D803" s="132">
        <v>2926611.89</v>
      </c>
    </row>
    <row r="804" spans="2:4">
      <c r="B804" s="68" t="s">
        <v>361</v>
      </c>
      <c r="C804" s="131">
        <v>176196599</v>
      </c>
      <c r="D804" s="131">
        <v>2926611.89</v>
      </c>
    </row>
    <row r="805" spans="2:4">
      <c r="B805" s="69" t="s">
        <v>875</v>
      </c>
      <c r="C805" s="131">
        <v>176196599</v>
      </c>
      <c r="D805" s="131">
        <v>2926611.89</v>
      </c>
    </row>
    <row r="806" spans="2:4">
      <c r="B806" s="65" t="s">
        <v>650</v>
      </c>
      <c r="C806" s="131">
        <v>729280965</v>
      </c>
      <c r="D806" s="131">
        <v>133265459.81999999</v>
      </c>
    </row>
    <row r="807" spans="2:4">
      <c r="B807" s="67" t="s">
        <v>295</v>
      </c>
      <c r="C807" s="132">
        <v>729280965</v>
      </c>
      <c r="D807" s="132">
        <v>133265459.81999999</v>
      </c>
    </row>
    <row r="808" spans="2:4">
      <c r="B808" s="68" t="s">
        <v>651</v>
      </c>
      <c r="C808" s="131">
        <v>2609354</v>
      </c>
      <c r="D808" s="131">
        <v>1414459.48</v>
      </c>
    </row>
    <row r="809" spans="2:4">
      <c r="B809" s="69" t="s">
        <v>1168</v>
      </c>
      <c r="C809" s="131">
        <v>2609354</v>
      </c>
      <c r="D809" s="131">
        <v>1414459.48</v>
      </c>
    </row>
    <row r="810" spans="2:4">
      <c r="B810" s="68" t="s">
        <v>652</v>
      </c>
      <c r="C810" s="131">
        <v>4933341</v>
      </c>
      <c r="D810" s="131">
        <v>0</v>
      </c>
    </row>
    <row r="811" spans="2:4">
      <c r="B811" s="69" t="s">
        <v>1169</v>
      </c>
      <c r="C811" s="131">
        <v>4933341</v>
      </c>
      <c r="D811" s="131">
        <v>0</v>
      </c>
    </row>
    <row r="812" spans="2:4">
      <c r="B812" s="68" t="s">
        <v>653</v>
      </c>
      <c r="C812" s="131">
        <v>6962809</v>
      </c>
      <c r="D812" s="131">
        <v>0</v>
      </c>
    </row>
    <row r="813" spans="2:4">
      <c r="B813" s="69" t="s">
        <v>1170</v>
      </c>
      <c r="C813" s="131">
        <v>6962809</v>
      </c>
      <c r="D813" s="131">
        <v>0</v>
      </c>
    </row>
    <row r="814" spans="2:4">
      <c r="B814" s="68" t="s">
        <v>654</v>
      </c>
      <c r="C814" s="131">
        <v>127760000</v>
      </c>
      <c r="D814" s="131">
        <v>0</v>
      </c>
    </row>
    <row r="815" spans="2:4">
      <c r="B815" s="69" t="s">
        <v>1171</v>
      </c>
      <c r="C815" s="131">
        <v>127760000</v>
      </c>
      <c r="D815" s="131">
        <v>0</v>
      </c>
    </row>
    <row r="816" spans="2:4">
      <c r="B816" s="68" t="s">
        <v>655</v>
      </c>
      <c r="C816" s="131">
        <v>16532462</v>
      </c>
      <c r="D816" s="131">
        <v>0</v>
      </c>
    </row>
    <row r="817" spans="2:4">
      <c r="B817" s="69" t="s">
        <v>1172</v>
      </c>
      <c r="C817" s="131">
        <v>16532462</v>
      </c>
      <c r="D817" s="131">
        <v>0</v>
      </c>
    </row>
    <row r="818" spans="2:4">
      <c r="B818" s="68" t="s">
        <v>656</v>
      </c>
      <c r="C818" s="131">
        <v>7451498</v>
      </c>
      <c r="D818" s="131">
        <v>0</v>
      </c>
    </row>
    <row r="819" spans="2:4">
      <c r="B819" s="69" t="s">
        <v>1173</v>
      </c>
      <c r="C819" s="131">
        <v>7451498</v>
      </c>
      <c r="D819" s="131">
        <v>0</v>
      </c>
    </row>
    <row r="820" spans="2:4">
      <c r="B820" s="68" t="s">
        <v>657</v>
      </c>
      <c r="C820" s="131">
        <v>5114956</v>
      </c>
      <c r="D820" s="131">
        <v>0</v>
      </c>
    </row>
    <row r="821" spans="2:4">
      <c r="B821" s="69" t="s">
        <v>1174</v>
      </c>
      <c r="C821" s="131">
        <v>5114956</v>
      </c>
      <c r="D821" s="131">
        <v>0</v>
      </c>
    </row>
    <row r="822" spans="2:4">
      <c r="B822" s="68" t="s">
        <v>658</v>
      </c>
      <c r="C822" s="131">
        <v>221056679</v>
      </c>
      <c r="D822" s="131">
        <v>119775952.52</v>
      </c>
    </row>
    <row r="823" spans="2:4">
      <c r="B823" s="69" t="s">
        <v>1175</v>
      </c>
      <c r="C823" s="131">
        <v>221056679</v>
      </c>
      <c r="D823" s="131">
        <v>119775952.52</v>
      </c>
    </row>
    <row r="824" spans="2:4">
      <c r="B824" s="68" t="s">
        <v>659</v>
      </c>
      <c r="C824" s="131">
        <v>24666707</v>
      </c>
      <c r="D824" s="131">
        <v>12075047.82</v>
      </c>
    </row>
    <row r="825" spans="2:4">
      <c r="B825" s="69" t="s">
        <v>1176</v>
      </c>
      <c r="C825" s="131">
        <v>24666707</v>
      </c>
      <c r="D825" s="131">
        <v>12075047.82</v>
      </c>
    </row>
    <row r="826" spans="2:4">
      <c r="B826" s="68" t="s">
        <v>660</v>
      </c>
      <c r="C826" s="131">
        <v>65053424</v>
      </c>
      <c r="D826" s="131">
        <v>0</v>
      </c>
    </row>
    <row r="827" spans="2:4">
      <c r="B827" s="69" t="s">
        <v>1177</v>
      </c>
      <c r="C827" s="131">
        <v>65053424</v>
      </c>
      <c r="D827" s="131">
        <v>0</v>
      </c>
    </row>
    <row r="828" spans="2:4">
      <c r="B828" s="68" t="s">
        <v>661</v>
      </c>
      <c r="C828" s="131">
        <v>18742915</v>
      </c>
      <c r="D828" s="131">
        <v>0</v>
      </c>
    </row>
    <row r="829" spans="2:4">
      <c r="B829" s="69" t="s">
        <v>1178</v>
      </c>
      <c r="C829" s="131">
        <v>18742915</v>
      </c>
      <c r="D829" s="131">
        <v>0</v>
      </c>
    </row>
    <row r="830" spans="2:4">
      <c r="B830" s="68" t="s">
        <v>662</v>
      </c>
      <c r="C830" s="131">
        <v>9935330</v>
      </c>
      <c r="D830" s="131">
        <v>0</v>
      </c>
    </row>
    <row r="831" spans="2:4">
      <c r="B831" s="69" t="s">
        <v>1179</v>
      </c>
      <c r="C831" s="131">
        <v>9935330</v>
      </c>
      <c r="D831" s="131">
        <v>0</v>
      </c>
    </row>
    <row r="832" spans="2:4">
      <c r="B832" s="68" t="s">
        <v>663</v>
      </c>
      <c r="C832" s="131">
        <v>218461490</v>
      </c>
      <c r="D832" s="131">
        <v>0</v>
      </c>
    </row>
    <row r="833" spans="2:4">
      <c r="B833" s="69" t="s">
        <v>1180</v>
      </c>
      <c r="C833" s="131">
        <v>218461490</v>
      </c>
      <c r="D833" s="131">
        <v>0</v>
      </c>
    </row>
    <row r="834" spans="2:4">
      <c r="B834" s="65" t="s">
        <v>664</v>
      </c>
      <c r="C834" s="131">
        <v>285918584</v>
      </c>
      <c r="D834" s="131">
        <v>11681014.5</v>
      </c>
    </row>
    <row r="835" spans="2:4">
      <c r="B835" s="67" t="s">
        <v>295</v>
      </c>
      <c r="C835" s="132">
        <v>285918584</v>
      </c>
      <c r="D835" s="132">
        <v>11681014.5</v>
      </c>
    </row>
    <row r="836" spans="2:4">
      <c r="B836" s="68" t="s">
        <v>665</v>
      </c>
      <c r="C836" s="131">
        <v>2466670</v>
      </c>
      <c r="D836" s="131">
        <v>0</v>
      </c>
    </row>
    <row r="837" spans="2:4">
      <c r="B837" s="69" t="s">
        <v>1181</v>
      </c>
      <c r="C837" s="131">
        <v>2466670</v>
      </c>
      <c r="D837" s="131">
        <v>0</v>
      </c>
    </row>
    <row r="838" spans="2:4">
      <c r="B838" s="68" t="s">
        <v>666</v>
      </c>
      <c r="C838" s="131">
        <v>249525421</v>
      </c>
      <c r="D838" s="131">
        <v>0</v>
      </c>
    </row>
    <row r="839" spans="2:4">
      <c r="B839" s="69" t="s">
        <v>1182</v>
      </c>
      <c r="C839" s="131">
        <v>249525421</v>
      </c>
      <c r="D839" s="131">
        <v>0</v>
      </c>
    </row>
    <row r="840" spans="2:4">
      <c r="B840" s="68" t="s">
        <v>667</v>
      </c>
      <c r="C840" s="131">
        <v>1499668</v>
      </c>
      <c r="D840" s="131">
        <v>0</v>
      </c>
    </row>
    <row r="841" spans="2:4">
      <c r="B841" s="69" t="s">
        <v>1183</v>
      </c>
      <c r="C841" s="131">
        <v>1499668</v>
      </c>
      <c r="D841" s="131">
        <v>0</v>
      </c>
    </row>
    <row r="842" spans="2:4">
      <c r="B842" s="68" t="s">
        <v>668</v>
      </c>
      <c r="C842" s="131">
        <v>4933341</v>
      </c>
      <c r="D842" s="131">
        <v>0</v>
      </c>
    </row>
    <row r="843" spans="2:4">
      <c r="B843" s="69" t="s">
        <v>1184</v>
      </c>
      <c r="C843" s="131">
        <v>4933341</v>
      </c>
      <c r="D843" s="131">
        <v>0</v>
      </c>
    </row>
    <row r="844" spans="2:4">
      <c r="B844" s="68" t="s">
        <v>669</v>
      </c>
      <c r="C844" s="131">
        <v>3123819</v>
      </c>
      <c r="D844" s="131">
        <v>0</v>
      </c>
    </row>
    <row r="845" spans="2:4">
      <c r="B845" s="69" t="s">
        <v>1185</v>
      </c>
      <c r="C845" s="131">
        <v>3123819</v>
      </c>
      <c r="D845" s="131">
        <v>0</v>
      </c>
    </row>
    <row r="846" spans="2:4">
      <c r="B846" s="68" t="s">
        <v>670</v>
      </c>
      <c r="C846" s="131">
        <v>4499005</v>
      </c>
      <c r="D846" s="131">
        <v>0</v>
      </c>
    </row>
    <row r="847" spans="2:4">
      <c r="B847" s="69" t="s">
        <v>1186</v>
      </c>
      <c r="C847" s="131">
        <v>4499005</v>
      </c>
      <c r="D847" s="131">
        <v>0</v>
      </c>
    </row>
    <row r="848" spans="2:4">
      <c r="B848" s="68" t="s">
        <v>671</v>
      </c>
      <c r="C848" s="131">
        <v>6209581</v>
      </c>
      <c r="D848" s="131">
        <v>0</v>
      </c>
    </row>
    <row r="849" spans="2:4">
      <c r="B849" s="69" t="s">
        <v>1187</v>
      </c>
      <c r="C849" s="131">
        <v>6209581</v>
      </c>
      <c r="D849" s="131">
        <v>0</v>
      </c>
    </row>
    <row r="850" spans="2:4">
      <c r="B850" s="68" t="s">
        <v>672</v>
      </c>
      <c r="C850" s="131">
        <v>13661079</v>
      </c>
      <c r="D850" s="131">
        <v>11681014.5</v>
      </c>
    </row>
    <row r="851" spans="2:4">
      <c r="B851" s="69" t="s">
        <v>1188</v>
      </c>
      <c r="C851" s="131">
        <v>13661079</v>
      </c>
      <c r="D851" s="131">
        <v>11681014.5</v>
      </c>
    </row>
    <row r="852" spans="2:4">
      <c r="B852" s="65" t="s">
        <v>308</v>
      </c>
      <c r="C852" s="131">
        <v>3261928443</v>
      </c>
      <c r="D852" s="131">
        <v>396147287.19999999</v>
      </c>
    </row>
    <row r="853" spans="2:4">
      <c r="B853" s="67" t="s">
        <v>295</v>
      </c>
      <c r="C853" s="132">
        <v>1998949282</v>
      </c>
      <c r="D853" s="132">
        <v>396147287.19999999</v>
      </c>
    </row>
    <row r="854" spans="2:4">
      <c r="B854" s="68" t="s">
        <v>673</v>
      </c>
      <c r="C854" s="131">
        <v>5907465</v>
      </c>
      <c r="D854" s="131">
        <v>0</v>
      </c>
    </row>
    <row r="855" spans="2:4">
      <c r="B855" s="69" t="s">
        <v>1189</v>
      </c>
      <c r="C855" s="131">
        <v>5907465</v>
      </c>
      <c r="D855" s="131">
        <v>0</v>
      </c>
    </row>
    <row r="856" spans="2:4">
      <c r="B856" s="68" t="s">
        <v>674</v>
      </c>
      <c r="C856" s="131">
        <v>249497570</v>
      </c>
      <c r="D856" s="131">
        <v>0</v>
      </c>
    </row>
    <row r="857" spans="2:4">
      <c r="B857" s="69" t="s">
        <v>1190</v>
      </c>
      <c r="C857" s="131">
        <v>249497570</v>
      </c>
      <c r="D857" s="131">
        <v>0</v>
      </c>
    </row>
    <row r="858" spans="2:4">
      <c r="B858" s="68" t="s">
        <v>675</v>
      </c>
      <c r="C858" s="131">
        <v>176202365</v>
      </c>
      <c r="D858" s="131">
        <v>0</v>
      </c>
    </row>
    <row r="859" spans="2:4">
      <c r="B859" s="69" t="s">
        <v>1191</v>
      </c>
      <c r="C859" s="131">
        <v>176202365</v>
      </c>
      <c r="D859" s="131">
        <v>0</v>
      </c>
    </row>
    <row r="860" spans="2:4">
      <c r="B860" s="68" t="s">
        <v>676</v>
      </c>
      <c r="C860" s="131">
        <v>9696303</v>
      </c>
      <c r="D860" s="131">
        <v>2181724.44</v>
      </c>
    </row>
    <row r="861" spans="2:4">
      <c r="B861" s="69" t="s">
        <v>1192</v>
      </c>
      <c r="C861" s="131">
        <v>9696303</v>
      </c>
      <c r="D861" s="131">
        <v>2181724.44</v>
      </c>
    </row>
    <row r="862" spans="2:4">
      <c r="B862" s="68" t="s">
        <v>677</v>
      </c>
      <c r="C862" s="131">
        <v>95946749</v>
      </c>
      <c r="D862" s="131">
        <v>25036479</v>
      </c>
    </row>
    <row r="863" spans="2:4">
      <c r="B863" s="69" t="s">
        <v>1193</v>
      </c>
      <c r="C863" s="131">
        <v>95946749</v>
      </c>
      <c r="D863" s="131">
        <v>25036479</v>
      </c>
    </row>
    <row r="864" spans="2:4">
      <c r="B864" s="68" t="s">
        <v>678</v>
      </c>
      <c r="C864" s="131">
        <v>1324871</v>
      </c>
      <c r="D864" s="131">
        <v>0</v>
      </c>
    </row>
    <row r="865" spans="2:4">
      <c r="B865" s="69" t="s">
        <v>1194</v>
      </c>
      <c r="C865" s="131">
        <v>1324871</v>
      </c>
      <c r="D865" s="131">
        <v>0</v>
      </c>
    </row>
    <row r="866" spans="2:4">
      <c r="B866" s="68" t="s">
        <v>679</v>
      </c>
      <c r="C866" s="131">
        <v>13249833</v>
      </c>
      <c r="D866" s="131">
        <v>5624915.1299999999</v>
      </c>
    </row>
    <row r="867" spans="2:4">
      <c r="B867" s="69" t="s">
        <v>1195</v>
      </c>
      <c r="C867" s="131">
        <v>13249833</v>
      </c>
      <c r="D867" s="131">
        <v>5624915.1299999999</v>
      </c>
    </row>
    <row r="868" spans="2:4">
      <c r="B868" s="68" t="s">
        <v>680</v>
      </c>
      <c r="C868" s="131">
        <v>12527499</v>
      </c>
      <c r="D868" s="131">
        <v>0</v>
      </c>
    </row>
    <row r="869" spans="2:4">
      <c r="B869" s="69" t="s">
        <v>1196</v>
      </c>
      <c r="C869" s="131">
        <v>12527499</v>
      </c>
      <c r="D869" s="131">
        <v>0</v>
      </c>
    </row>
    <row r="870" spans="2:4">
      <c r="B870" s="68" t="s">
        <v>681</v>
      </c>
      <c r="C870" s="131">
        <v>11306212</v>
      </c>
      <c r="D870" s="131">
        <v>0</v>
      </c>
    </row>
    <row r="871" spans="2:4">
      <c r="B871" s="69" t="s">
        <v>1197</v>
      </c>
      <c r="C871" s="131">
        <v>11306212</v>
      </c>
      <c r="D871" s="131">
        <v>0</v>
      </c>
    </row>
    <row r="872" spans="2:4">
      <c r="B872" s="68" t="s">
        <v>682</v>
      </c>
      <c r="C872" s="131">
        <v>28108806</v>
      </c>
      <c r="D872" s="131">
        <v>0</v>
      </c>
    </row>
    <row r="873" spans="2:4">
      <c r="B873" s="69" t="s">
        <v>1198</v>
      </c>
      <c r="C873" s="131">
        <v>28108806</v>
      </c>
      <c r="D873" s="131">
        <v>0</v>
      </c>
    </row>
    <row r="874" spans="2:4">
      <c r="B874" s="68" t="s">
        <v>683</v>
      </c>
      <c r="C874" s="131">
        <v>4662304</v>
      </c>
      <c r="D874" s="131">
        <v>0</v>
      </c>
    </row>
    <row r="875" spans="2:4">
      <c r="B875" s="69" t="s">
        <v>1199</v>
      </c>
      <c r="C875" s="131">
        <v>4662304</v>
      </c>
      <c r="D875" s="131">
        <v>0</v>
      </c>
    </row>
    <row r="876" spans="2:4">
      <c r="B876" s="68" t="s">
        <v>684</v>
      </c>
      <c r="C876" s="131">
        <v>7578759</v>
      </c>
      <c r="D876" s="131">
        <v>0</v>
      </c>
    </row>
    <row r="877" spans="2:4">
      <c r="B877" s="69" t="s">
        <v>1200</v>
      </c>
      <c r="C877" s="131">
        <v>7578759</v>
      </c>
      <c r="D877" s="131">
        <v>0</v>
      </c>
    </row>
    <row r="878" spans="2:4">
      <c r="B878" s="68" t="s">
        <v>685</v>
      </c>
      <c r="C878" s="131">
        <v>293410363</v>
      </c>
      <c r="D878" s="131">
        <v>45900236.43</v>
      </c>
    </row>
    <row r="879" spans="2:4">
      <c r="B879" s="69" t="s">
        <v>1201</v>
      </c>
      <c r="C879" s="131">
        <v>293410363</v>
      </c>
      <c r="D879" s="131">
        <v>45900236.43</v>
      </c>
    </row>
    <row r="880" spans="2:4">
      <c r="B880" s="68" t="s">
        <v>686</v>
      </c>
      <c r="C880" s="131">
        <v>12613299</v>
      </c>
      <c r="D880" s="131">
        <v>0</v>
      </c>
    </row>
    <row r="881" spans="2:4">
      <c r="B881" s="69" t="s">
        <v>1202</v>
      </c>
      <c r="C881" s="131">
        <v>12613299</v>
      </c>
      <c r="D881" s="131">
        <v>0</v>
      </c>
    </row>
    <row r="882" spans="2:4">
      <c r="B882" s="68" t="s">
        <v>687</v>
      </c>
      <c r="C882" s="131">
        <v>73762735</v>
      </c>
      <c r="D882" s="131">
        <v>0</v>
      </c>
    </row>
    <row r="883" spans="2:4">
      <c r="B883" s="69" t="s">
        <v>1203</v>
      </c>
      <c r="C883" s="131">
        <v>73762735</v>
      </c>
      <c r="D883" s="131">
        <v>0</v>
      </c>
    </row>
    <row r="884" spans="2:4">
      <c r="B884" s="68" t="s">
        <v>688</v>
      </c>
      <c r="C884" s="131">
        <v>83205212</v>
      </c>
      <c r="D884" s="131">
        <v>0</v>
      </c>
    </row>
    <row r="885" spans="2:4">
      <c r="B885" s="69" t="s">
        <v>1204</v>
      </c>
      <c r="C885" s="131">
        <v>83205212</v>
      </c>
      <c r="D885" s="131">
        <v>0</v>
      </c>
    </row>
    <row r="886" spans="2:4">
      <c r="B886" s="68" t="s">
        <v>689</v>
      </c>
      <c r="C886" s="131">
        <v>21112577</v>
      </c>
      <c r="D886" s="131">
        <v>0</v>
      </c>
    </row>
    <row r="887" spans="2:4">
      <c r="B887" s="69" t="s">
        <v>1205</v>
      </c>
      <c r="C887" s="131">
        <v>21112577</v>
      </c>
      <c r="D887" s="131">
        <v>0</v>
      </c>
    </row>
    <row r="888" spans="2:4">
      <c r="B888" s="68" t="s">
        <v>690</v>
      </c>
      <c r="C888" s="131">
        <v>138004529</v>
      </c>
      <c r="D888" s="131">
        <v>0</v>
      </c>
    </row>
    <row r="889" spans="2:4">
      <c r="B889" s="69" t="s">
        <v>1206</v>
      </c>
      <c r="C889" s="131">
        <v>138004529</v>
      </c>
      <c r="D889" s="131">
        <v>0</v>
      </c>
    </row>
    <row r="890" spans="2:4">
      <c r="B890" s="68" t="s">
        <v>691</v>
      </c>
      <c r="C890" s="131">
        <v>600000000</v>
      </c>
      <c r="D890" s="131">
        <v>300000000</v>
      </c>
    </row>
    <row r="891" spans="2:4">
      <c r="B891" s="69" t="s">
        <v>1207</v>
      </c>
      <c r="C891" s="131">
        <v>600000000</v>
      </c>
      <c r="D891" s="131">
        <v>300000000</v>
      </c>
    </row>
    <row r="892" spans="2:4">
      <c r="B892" s="68" t="s">
        <v>692</v>
      </c>
      <c r="C892" s="131">
        <v>9371457</v>
      </c>
      <c r="D892" s="131">
        <v>0</v>
      </c>
    </row>
    <row r="893" spans="2:4">
      <c r="B893" s="69" t="s">
        <v>1208</v>
      </c>
      <c r="C893" s="131">
        <v>9371457</v>
      </c>
      <c r="D893" s="131">
        <v>0</v>
      </c>
    </row>
    <row r="894" spans="2:4">
      <c r="B894" s="68" t="s">
        <v>693</v>
      </c>
      <c r="C894" s="131">
        <v>46866744</v>
      </c>
      <c r="D894" s="131">
        <v>0</v>
      </c>
    </row>
    <row r="895" spans="2:4">
      <c r="B895" s="69" t="s">
        <v>1209</v>
      </c>
      <c r="C895" s="131">
        <v>46866744</v>
      </c>
      <c r="D895" s="131">
        <v>0</v>
      </c>
    </row>
    <row r="896" spans="2:4">
      <c r="B896" s="68" t="s">
        <v>694</v>
      </c>
      <c r="C896" s="131">
        <v>62476384</v>
      </c>
      <c r="D896" s="131">
        <v>17403932.199999999</v>
      </c>
    </row>
    <row r="897" spans="2:4">
      <c r="B897" s="69" t="s">
        <v>1210</v>
      </c>
      <c r="C897" s="131">
        <v>62476384</v>
      </c>
      <c r="D897" s="131">
        <v>17403932.199999999</v>
      </c>
    </row>
    <row r="898" spans="2:4">
      <c r="B898" s="68" t="s">
        <v>695</v>
      </c>
      <c r="C898" s="131">
        <v>23982417</v>
      </c>
      <c r="D898" s="131">
        <v>0</v>
      </c>
    </row>
    <row r="899" spans="2:4">
      <c r="B899" s="69" t="s">
        <v>1211</v>
      </c>
      <c r="C899" s="131">
        <v>23982417</v>
      </c>
      <c r="D899" s="131">
        <v>0</v>
      </c>
    </row>
    <row r="900" spans="2:4">
      <c r="B900" s="68" t="s">
        <v>696</v>
      </c>
      <c r="C900" s="131">
        <v>6209581</v>
      </c>
      <c r="D900" s="131">
        <v>0</v>
      </c>
    </row>
    <row r="901" spans="2:4">
      <c r="B901" s="69" t="s">
        <v>1212</v>
      </c>
      <c r="C901" s="131">
        <v>6209581</v>
      </c>
      <c r="D901" s="131">
        <v>0</v>
      </c>
    </row>
    <row r="902" spans="2:4">
      <c r="B902" s="68" t="s">
        <v>697</v>
      </c>
      <c r="C902" s="131">
        <v>4784138</v>
      </c>
      <c r="D902" s="131">
        <v>0</v>
      </c>
    </row>
    <row r="903" spans="2:4">
      <c r="B903" s="69" t="s">
        <v>1213</v>
      </c>
      <c r="C903" s="131">
        <v>4784138</v>
      </c>
      <c r="D903" s="131">
        <v>0</v>
      </c>
    </row>
    <row r="904" spans="2:4">
      <c r="B904" s="68" t="s">
        <v>698</v>
      </c>
      <c r="C904" s="131">
        <v>7141110</v>
      </c>
      <c r="D904" s="131">
        <v>0</v>
      </c>
    </row>
    <row r="905" spans="2:4">
      <c r="B905" s="69" t="s">
        <v>1214</v>
      </c>
      <c r="C905" s="131">
        <v>7141110</v>
      </c>
      <c r="D905" s="131">
        <v>0</v>
      </c>
    </row>
    <row r="906" spans="2:4">
      <c r="B906" s="67" t="s">
        <v>313</v>
      </c>
      <c r="C906" s="132">
        <v>1149079161</v>
      </c>
      <c r="D906" s="132">
        <v>0</v>
      </c>
    </row>
    <row r="907" spans="2:4">
      <c r="B907" s="68" t="s">
        <v>673</v>
      </c>
      <c r="C907" s="131">
        <v>391210276</v>
      </c>
      <c r="D907" s="131">
        <v>0</v>
      </c>
    </row>
    <row r="908" spans="2:4">
      <c r="B908" s="69" t="s">
        <v>1189</v>
      </c>
      <c r="C908" s="131">
        <v>391210276</v>
      </c>
      <c r="D908" s="131">
        <v>0</v>
      </c>
    </row>
    <row r="909" spans="2:4">
      <c r="B909" s="68" t="s">
        <v>699</v>
      </c>
      <c r="C909" s="131">
        <v>300000000</v>
      </c>
      <c r="D909" s="131">
        <v>0</v>
      </c>
    </row>
    <row r="910" spans="2:4">
      <c r="B910" s="69" t="s">
        <v>1215</v>
      </c>
      <c r="C910" s="131">
        <v>300000000</v>
      </c>
      <c r="D910" s="131">
        <v>0</v>
      </c>
    </row>
    <row r="911" spans="2:4">
      <c r="B911" s="68" t="s">
        <v>697</v>
      </c>
      <c r="C911" s="131">
        <v>175124488</v>
      </c>
      <c r="D911" s="131">
        <v>0</v>
      </c>
    </row>
    <row r="912" spans="2:4">
      <c r="B912" s="69" t="s">
        <v>1213</v>
      </c>
      <c r="C912" s="131">
        <v>175124488</v>
      </c>
      <c r="D912" s="131">
        <v>0</v>
      </c>
    </row>
    <row r="913" spans="2:4">
      <c r="B913" s="68" t="s">
        <v>700</v>
      </c>
      <c r="C913" s="131">
        <v>282744397</v>
      </c>
      <c r="D913" s="131">
        <v>0</v>
      </c>
    </row>
    <row r="914" spans="2:4">
      <c r="B914" s="69" t="s">
        <v>1216</v>
      </c>
      <c r="C914" s="131">
        <v>282744397</v>
      </c>
      <c r="D914" s="131">
        <v>0</v>
      </c>
    </row>
    <row r="915" spans="2:4">
      <c r="B915" s="67" t="s">
        <v>298</v>
      </c>
      <c r="C915" s="132">
        <v>113900000</v>
      </c>
      <c r="D915" s="132">
        <v>0</v>
      </c>
    </row>
    <row r="916" spans="2:4">
      <c r="B916" s="68" t="s">
        <v>296</v>
      </c>
      <c r="C916" s="131">
        <v>113900000</v>
      </c>
      <c r="D916" s="131">
        <v>0</v>
      </c>
    </row>
    <row r="917" spans="2:4">
      <c r="B917" s="69" t="s">
        <v>1217</v>
      </c>
      <c r="C917" s="131">
        <v>113900000</v>
      </c>
      <c r="D917" s="131">
        <v>0</v>
      </c>
    </row>
    <row r="918" spans="2:4">
      <c r="B918" s="65" t="s">
        <v>701</v>
      </c>
      <c r="C918" s="131">
        <v>196818803</v>
      </c>
      <c r="D918" s="131">
        <v>0</v>
      </c>
    </row>
    <row r="919" spans="2:4">
      <c r="B919" s="67" t="s">
        <v>295</v>
      </c>
      <c r="C919" s="132">
        <v>196818803</v>
      </c>
      <c r="D919" s="132">
        <v>0</v>
      </c>
    </row>
    <row r="920" spans="2:4">
      <c r="B920" s="68" t="s">
        <v>702</v>
      </c>
      <c r="C920" s="131">
        <v>2115619</v>
      </c>
      <c r="D920" s="131">
        <v>0</v>
      </c>
    </row>
    <row r="921" spans="2:4">
      <c r="B921" s="69" t="s">
        <v>1218</v>
      </c>
      <c r="C921" s="131">
        <v>2115619</v>
      </c>
      <c r="D921" s="131">
        <v>0</v>
      </c>
    </row>
    <row r="922" spans="2:4">
      <c r="B922" s="68" t="s">
        <v>703</v>
      </c>
      <c r="C922" s="131">
        <v>173769725</v>
      </c>
      <c r="D922" s="131">
        <v>0</v>
      </c>
    </row>
    <row r="923" spans="2:4">
      <c r="B923" s="69" t="s">
        <v>1219</v>
      </c>
      <c r="C923" s="131">
        <v>173769725</v>
      </c>
      <c r="D923" s="131">
        <v>0</v>
      </c>
    </row>
    <row r="924" spans="2:4">
      <c r="B924" s="68" t="s">
        <v>704</v>
      </c>
      <c r="C924" s="131">
        <v>2999337</v>
      </c>
      <c r="D924" s="131">
        <v>0</v>
      </c>
    </row>
    <row r="925" spans="2:4">
      <c r="B925" s="69" t="s">
        <v>1220</v>
      </c>
      <c r="C925" s="131">
        <v>2999337</v>
      </c>
      <c r="D925" s="131">
        <v>0</v>
      </c>
    </row>
    <row r="926" spans="2:4">
      <c r="B926" s="68" t="s">
        <v>705</v>
      </c>
      <c r="C926" s="131">
        <v>9866683</v>
      </c>
      <c r="D926" s="131">
        <v>0</v>
      </c>
    </row>
    <row r="927" spans="2:4">
      <c r="B927" s="69" t="s">
        <v>1221</v>
      </c>
      <c r="C927" s="131">
        <v>9866683</v>
      </c>
      <c r="D927" s="131">
        <v>0</v>
      </c>
    </row>
    <row r="928" spans="2:4">
      <c r="B928" s="68" t="s">
        <v>706</v>
      </c>
      <c r="C928" s="131">
        <v>3123819</v>
      </c>
      <c r="D928" s="131">
        <v>0</v>
      </c>
    </row>
    <row r="929" spans="2:4">
      <c r="B929" s="69" t="s">
        <v>1222</v>
      </c>
      <c r="C929" s="131">
        <v>3123819</v>
      </c>
      <c r="D929" s="131">
        <v>0</v>
      </c>
    </row>
    <row r="930" spans="2:4">
      <c r="B930" s="68" t="s">
        <v>707</v>
      </c>
      <c r="C930" s="131">
        <v>4943620</v>
      </c>
      <c r="D930" s="131">
        <v>0</v>
      </c>
    </row>
    <row r="931" spans="2:4">
      <c r="B931" s="69" t="s">
        <v>1223</v>
      </c>
      <c r="C931" s="131">
        <v>4943620</v>
      </c>
      <c r="D931" s="131">
        <v>0</v>
      </c>
    </row>
    <row r="932" spans="2:4">
      <c r="B932" s="65" t="s">
        <v>309</v>
      </c>
      <c r="C932" s="131">
        <v>642352396</v>
      </c>
      <c r="D932" s="131">
        <v>31227462.419999998</v>
      </c>
    </row>
    <row r="933" spans="2:4">
      <c r="B933" s="67" t="s">
        <v>295</v>
      </c>
      <c r="C933" s="132">
        <v>642352396</v>
      </c>
      <c r="D933" s="132">
        <v>31227462.419999998</v>
      </c>
    </row>
    <row r="934" spans="2:4">
      <c r="B934" s="68" t="s">
        <v>708</v>
      </c>
      <c r="C934" s="131">
        <v>2466670</v>
      </c>
      <c r="D934" s="131">
        <v>0</v>
      </c>
    </row>
    <row r="935" spans="2:4">
      <c r="B935" s="69" t="s">
        <v>1224</v>
      </c>
      <c r="C935" s="131">
        <v>2466670</v>
      </c>
      <c r="D935" s="131">
        <v>0</v>
      </c>
    </row>
    <row r="936" spans="2:4">
      <c r="B936" s="68" t="s">
        <v>709</v>
      </c>
      <c r="C936" s="131">
        <v>2115619</v>
      </c>
      <c r="D936" s="131">
        <v>0</v>
      </c>
    </row>
    <row r="937" spans="2:4">
      <c r="B937" s="69" t="s">
        <v>1225</v>
      </c>
      <c r="C937" s="131">
        <v>2115619</v>
      </c>
      <c r="D937" s="131">
        <v>0</v>
      </c>
    </row>
    <row r="938" spans="2:4">
      <c r="B938" s="68" t="s">
        <v>710</v>
      </c>
      <c r="C938" s="131">
        <v>29000000</v>
      </c>
      <c r="D938" s="131">
        <v>0</v>
      </c>
    </row>
    <row r="939" spans="2:4">
      <c r="B939" s="69" t="s">
        <v>1226</v>
      </c>
      <c r="C939" s="131">
        <v>29000000</v>
      </c>
      <c r="D939" s="131">
        <v>0</v>
      </c>
    </row>
    <row r="940" spans="2:4">
      <c r="B940" s="68" t="s">
        <v>711</v>
      </c>
      <c r="C940" s="131">
        <v>8693414</v>
      </c>
      <c r="D940" s="131">
        <v>0</v>
      </c>
    </row>
    <row r="941" spans="2:4">
      <c r="B941" s="69" t="s">
        <v>1227</v>
      </c>
      <c r="C941" s="131">
        <v>8693414</v>
      </c>
      <c r="D941" s="131">
        <v>0</v>
      </c>
    </row>
    <row r="942" spans="2:4">
      <c r="B942" s="68" t="s">
        <v>712</v>
      </c>
      <c r="C942" s="131">
        <v>94875610</v>
      </c>
      <c r="D942" s="131">
        <v>20000000</v>
      </c>
    </row>
    <row r="943" spans="2:4">
      <c r="B943" s="69" t="s">
        <v>1228</v>
      </c>
      <c r="C943" s="131">
        <v>94875610</v>
      </c>
      <c r="D943" s="131">
        <v>20000000</v>
      </c>
    </row>
    <row r="944" spans="2:4">
      <c r="B944" s="68" t="s">
        <v>713</v>
      </c>
      <c r="C944" s="131">
        <v>3615288</v>
      </c>
      <c r="D944" s="131">
        <v>1837208.13</v>
      </c>
    </row>
    <row r="945" spans="2:4">
      <c r="B945" s="69" t="s">
        <v>1229</v>
      </c>
      <c r="C945" s="131">
        <v>3615288</v>
      </c>
      <c r="D945" s="131">
        <v>1837208.13</v>
      </c>
    </row>
    <row r="946" spans="2:4">
      <c r="B946" s="68" t="s">
        <v>714</v>
      </c>
      <c r="C946" s="131">
        <v>56247488</v>
      </c>
      <c r="D946" s="131">
        <v>0</v>
      </c>
    </row>
    <row r="947" spans="2:4">
      <c r="B947" s="69" t="s">
        <v>1230</v>
      </c>
      <c r="C947" s="131">
        <v>56247488</v>
      </c>
      <c r="D947" s="131">
        <v>0</v>
      </c>
    </row>
    <row r="948" spans="2:4">
      <c r="B948" s="68" t="s">
        <v>715</v>
      </c>
      <c r="C948" s="131">
        <v>90165822</v>
      </c>
      <c r="D948" s="131">
        <v>0</v>
      </c>
    </row>
    <row r="949" spans="2:4">
      <c r="B949" s="69" t="s">
        <v>1231</v>
      </c>
      <c r="C949" s="131">
        <v>90165822</v>
      </c>
      <c r="D949" s="131">
        <v>0</v>
      </c>
    </row>
    <row r="950" spans="2:4">
      <c r="B950" s="68" t="s">
        <v>716</v>
      </c>
      <c r="C950" s="131">
        <v>9866683</v>
      </c>
      <c r="D950" s="131">
        <v>7742820.9199999999</v>
      </c>
    </row>
    <row r="951" spans="2:4">
      <c r="B951" s="69" t="s">
        <v>1232</v>
      </c>
      <c r="C951" s="131">
        <v>9866683</v>
      </c>
      <c r="D951" s="131">
        <v>7742820.9199999999</v>
      </c>
    </row>
    <row r="952" spans="2:4">
      <c r="B952" s="68" t="s">
        <v>717</v>
      </c>
      <c r="C952" s="131">
        <v>18742915</v>
      </c>
      <c r="D952" s="131">
        <v>0</v>
      </c>
    </row>
    <row r="953" spans="2:4">
      <c r="B953" s="69" t="s">
        <v>1233</v>
      </c>
      <c r="C953" s="131">
        <v>18742915</v>
      </c>
      <c r="D953" s="131">
        <v>0</v>
      </c>
    </row>
    <row r="954" spans="2:4">
      <c r="B954" s="68" t="s">
        <v>718</v>
      </c>
      <c r="C954" s="131">
        <v>222804317</v>
      </c>
      <c r="D954" s="131">
        <v>0</v>
      </c>
    </row>
    <row r="955" spans="2:4">
      <c r="B955" s="69" t="s">
        <v>1234</v>
      </c>
      <c r="C955" s="131">
        <v>222804317</v>
      </c>
      <c r="D955" s="131">
        <v>0</v>
      </c>
    </row>
    <row r="956" spans="2:4">
      <c r="B956" s="68" t="s">
        <v>719</v>
      </c>
      <c r="C956" s="131">
        <v>1241916</v>
      </c>
      <c r="D956" s="131">
        <v>0</v>
      </c>
    </row>
    <row r="957" spans="2:4">
      <c r="B957" s="69" t="s">
        <v>1235</v>
      </c>
      <c r="C957" s="131">
        <v>1241916</v>
      </c>
      <c r="D957" s="131">
        <v>0</v>
      </c>
    </row>
    <row r="958" spans="2:4">
      <c r="B958" s="68" t="s">
        <v>720</v>
      </c>
      <c r="C958" s="131">
        <v>102516654</v>
      </c>
      <c r="D958" s="131">
        <v>1647433.37</v>
      </c>
    </row>
    <row r="959" spans="2:4">
      <c r="B959" s="69" t="s">
        <v>1236</v>
      </c>
      <c r="C959" s="131">
        <v>102516654</v>
      </c>
      <c r="D959" s="131">
        <v>1647433.37</v>
      </c>
    </row>
    <row r="960" spans="2:4">
      <c r="B960" s="67" t="s">
        <v>313</v>
      </c>
      <c r="C960" s="132">
        <v>0</v>
      </c>
      <c r="D960" s="132">
        <v>0</v>
      </c>
    </row>
    <row r="961" spans="2:4">
      <c r="B961" s="68" t="s">
        <v>714</v>
      </c>
      <c r="C961" s="131">
        <v>0</v>
      </c>
      <c r="D961" s="131">
        <v>0</v>
      </c>
    </row>
    <row r="962" spans="2:4">
      <c r="B962" s="69" t="s">
        <v>1230</v>
      </c>
      <c r="C962" s="131">
        <v>0</v>
      </c>
      <c r="D962" s="131">
        <v>0</v>
      </c>
    </row>
    <row r="963" spans="2:4">
      <c r="B963" s="65" t="s">
        <v>721</v>
      </c>
      <c r="C963" s="131">
        <v>72214264</v>
      </c>
      <c r="D963" s="131">
        <v>0</v>
      </c>
    </row>
    <row r="964" spans="2:4">
      <c r="B964" s="67" t="s">
        <v>295</v>
      </c>
      <c r="C964" s="132">
        <v>72214264</v>
      </c>
      <c r="D964" s="132">
        <v>0</v>
      </c>
    </row>
    <row r="965" spans="2:4">
      <c r="B965" s="68" t="s">
        <v>722</v>
      </c>
      <c r="C965" s="131">
        <v>12495276</v>
      </c>
      <c r="D965" s="131">
        <v>0</v>
      </c>
    </row>
    <row r="966" spans="2:4">
      <c r="B966" s="69" t="s">
        <v>1237</v>
      </c>
      <c r="C966" s="131">
        <v>12495276</v>
      </c>
      <c r="D966" s="131">
        <v>0</v>
      </c>
    </row>
    <row r="967" spans="2:4">
      <c r="B967" s="68" t="s">
        <v>723</v>
      </c>
      <c r="C967" s="131">
        <v>791959</v>
      </c>
      <c r="D967" s="131">
        <v>0</v>
      </c>
    </row>
    <row r="968" spans="2:4">
      <c r="B968" s="69" t="s">
        <v>1238</v>
      </c>
      <c r="C968" s="131">
        <v>791959</v>
      </c>
      <c r="D968" s="131">
        <v>0</v>
      </c>
    </row>
    <row r="969" spans="2:4">
      <c r="B969" s="68" t="s">
        <v>724</v>
      </c>
      <c r="C969" s="131">
        <v>791959</v>
      </c>
      <c r="D969" s="131">
        <v>0</v>
      </c>
    </row>
    <row r="970" spans="2:4">
      <c r="B970" s="69" t="s">
        <v>1239</v>
      </c>
      <c r="C970" s="131">
        <v>791959</v>
      </c>
      <c r="D970" s="131">
        <v>0</v>
      </c>
    </row>
    <row r="971" spans="2:4">
      <c r="B971" s="68" t="s">
        <v>725</v>
      </c>
      <c r="C971" s="131">
        <v>2138193</v>
      </c>
      <c r="D971" s="131">
        <v>0</v>
      </c>
    </row>
    <row r="972" spans="2:4">
      <c r="B972" s="69" t="s">
        <v>1240</v>
      </c>
      <c r="C972" s="131">
        <v>2138193</v>
      </c>
      <c r="D972" s="131">
        <v>0</v>
      </c>
    </row>
    <row r="973" spans="2:4">
      <c r="B973" s="68" t="s">
        <v>726</v>
      </c>
      <c r="C973" s="131">
        <v>791959</v>
      </c>
      <c r="D973" s="131">
        <v>0</v>
      </c>
    </row>
    <row r="974" spans="2:4">
      <c r="B974" s="69" t="s">
        <v>1241</v>
      </c>
      <c r="C974" s="131">
        <v>791959</v>
      </c>
      <c r="D974" s="131">
        <v>0</v>
      </c>
    </row>
    <row r="975" spans="2:4">
      <c r="B975" s="68" t="s">
        <v>727</v>
      </c>
      <c r="C975" s="131">
        <v>2138193</v>
      </c>
      <c r="D975" s="131">
        <v>0</v>
      </c>
    </row>
    <row r="976" spans="2:4">
      <c r="B976" s="69" t="s">
        <v>1242</v>
      </c>
      <c r="C976" s="131">
        <v>2138193</v>
      </c>
      <c r="D976" s="131">
        <v>0</v>
      </c>
    </row>
    <row r="977" spans="2:4">
      <c r="B977" s="68" t="s">
        <v>728</v>
      </c>
      <c r="C977" s="131">
        <v>2115619</v>
      </c>
      <c r="D977" s="131">
        <v>0</v>
      </c>
    </row>
    <row r="978" spans="2:4">
      <c r="B978" s="69" t="s">
        <v>1243</v>
      </c>
      <c r="C978" s="131">
        <v>2115619</v>
      </c>
      <c r="D978" s="131">
        <v>0</v>
      </c>
    </row>
    <row r="979" spans="2:4">
      <c r="B979" s="68" t="s">
        <v>729</v>
      </c>
      <c r="C979" s="131">
        <v>2138193</v>
      </c>
      <c r="D979" s="131">
        <v>0</v>
      </c>
    </row>
    <row r="980" spans="2:4">
      <c r="B980" s="69" t="s">
        <v>1244</v>
      </c>
      <c r="C980" s="131">
        <v>2138193</v>
      </c>
      <c r="D980" s="131">
        <v>0</v>
      </c>
    </row>
    <row r="981" spans="2:4">
      <c r="B981" s="68" t="s">
        <v>730</v>
      </c>
      <c r="C981" s="131">
        <v>791959</v>
      </c>
      <c r="D981" s="131">
        <v>0</v>
      </c>
    </row>
    <row r="982" spans="2:4">
      <c r="B982" s="69" t="s">
        <v>1245</v>
      </c>
      <c r="C982" s="131">
        <v>791959</v>
      </c>
      <c r="D982" s="131">
        <v>0</v>
      </c>
    </row>
    <row r="983" spans="2:4">
      <c r="B983" s="68" t="s">
        <v>731</v>
      </c>
      <c r="C983" s="131">
        <v>6209581</v>
      </c>
      <c r="D983" s="131">
        <v>0</v>
      </c>
    </row>
    <row r="984" spans="2:4">
      <c r="B984" s="69" t="s">
        <v>1246</v>
      </c>
      <c r="C984" s="131">
        <v>6209581</v>
      </c>
      <c r="D984" s="131">
        <v>0</v>
      </c>
    </row>
    <row r="985" spans="2:4">
      <c r="B985" s="68" t="s">
        <v>732</v>
      </c>
      <c r="C985" s="131">
        <v>9866682</v>
      </c>
      <c r="D985" s="131">
        <v>0</v>
      </c>
    </row>
    <row r="986" spans="2:4">
      <c r="B986" s="69" t="s">
        <v>1247</v>
      </c>
      <c r="C986" s="131">
        <v>9866682</v>
      </c>
      <c r="D986" s="131">
        <v>0</v>
      </c>
    </row>
    <row r="987" spans="2:4">
      <c r="B987" s="68" t="s">
        <v>733</v>
      </c>
      <c r="C987" s="131">
        <v>6247638</v>
      </c>
      <c r="D987" s="131">
        <v>0</v>
      </c>
    </row>
    <row r="988" spans="2:4">
      <c r="B988" s="69" t="s">
        <v>1248</v>
      </c>
      <c r="C988" s="131">
        <v>6247638</v>
      </c>
      <c r="D988" s="131">
        <v>0</v>
      </c>
    </row>
    <row r="989" spans="2:4">
      <c r="B989" s="68" t="s">
        <v>734</v>
      </c>
      <c r="C989" s="131">
        <v>2483832</v>
      </c>
      <c r="D989" s="131">
        <v>0</v>
      </c>
    </row>
    <row r="990" spans="2:4">
      <c r="B990" s="69" t="s">
        <v>1249</v>
      </c>
      <c r="C990" s="131">
        <v>2483832</v>
      </c>
      <c r="D990" s="131">
        <v>0</v>
      </c>
    </row>
    <row r="991" spans="2:4">
      <c r="B991" s="68" t="s">
        <v>735</v>
      </c>
      <c r="C991" s="131">
        <v>3615287</v>
      </c>
      <c r="D991" s="131">
        <v>0</v>
      </c>
    </row>
    <row r="992" spans="2:4">
      <c r="B992" s="69" t="s">
        <v>1250</v>
      </c>
      <c r="C992" s="131">
        <v>3615287</v>
      </c>
      <c r="D992" s="131">
        <v>0</v>
      </c>
    </row>
    <row r="993" spans="2:4">
      <c r="B993" s="68" t="s">
        <v>736</v>
      </c>
      <c r="C993" s="131">
        <v>2984732</v>
      </c>
      <c r="D993" s="131">
        <v>0</v>
      </c>
    </row>
    <row r="994" spans="2:4">
      <c r="B994" s="69" t="s">
        <v>1251</v>
      </c>
      <c r="C994" s="131">
        <v>2984732</v>
      </c>
      <c r="D994" s="131">
        <v>0</v>
      </c>
    </row>
    <row r="995" spans="2:4">
      <c r="B995" s="68" t="s">
        <v>737</v>
      </c>
      <c r="C995" s="131">
        <v>5537734</v>
      </c>
      <c r="D995" s="131">
        <v>0</v>
      </c>
    </row>
    <row r="996" spans="2:4">
      <c r="B996" s="69" t="s">
        <v>1252</v>
      </c>
      <c r="C996" s="131">
        <v>5537734</v>
      </c>
      <c r="D996" s="131">
        <v>0</v>
      </c>
    </row>
    <row r="997" spans="2:4">
      <c r="B997" s="68" t="s">
        <v>738</v>
      </c>
      <c r="C997" s="131">
        <v>5537734</v>
      </c>
      <c r="D997" s="131">
        <v>0</v>
      </c>
    </row>
    <row r="998" spans="2:4">
      <c r="B998" s="69" t="s">
        <v>1253</v>
      </c>
      <c r="C998" s="131">
        <v>5537734</v>
      </c>
      <c r="D998" s="131">
        <v>0</v>
      </c>
    </row>
    <row r="999" spans="2:4">
      <c r="B999" s="68" t="s">
        <v>739</v>
      </c>
      <c r="C999" s="131">
        <v>5537734</v>
      </c>
      <c r="D999" s="131">
        <v>0</v>
      </c>
    </row>
    <row r="1000" spans="2:4">
      <c r="B1000" s="69" t="s">
        <v>1254</v>
      </c>
      <c r="C1000" s="131">
        <v>5537734</v>
      </c>
      <c r="D1000" s="131">
        <v>0</v>
      </c>
    </row>
    <row r="1001" spans="2:4">
      <c r="B1001" s="65" t="s">
        <v>740</v>
      </c>
      <c r="C1001" s="131">
        <v>292349813</v>
      </c>
      <c r="D1001" s="131">
        <v>41016945.079999998</v>
      </c>
    </row>
    <row r="1002" spans="2:4">
      <c r="B1002" s="67" t="s">
        <v>295</v>
      </c>
      <c r="C1002" s="132">
        <v>292349813</v>
      </c>
      <c r="D1002" s="132">
        <v>41016945.079999998</v>
      </c>
    </row>
    <row r="1003" spans="2:4">
      <c r="B1003" s="68" t="s">
        <v>741</v>
      </c>
      <c r="C1003" s="131">
        <v>24990553</v>
      </c>
      <c r="D1003" s="131">
        <v>9065163.2599999998</v>
      </c>
    </row>
    <row r="1004" spans="2:4">
      <c r="B1004" s="69" t="s">
        <v>1255</v>
      </c>
      <c r="C1004" s="131">
        <v>24990553</v>
      </c>
      <c r="D1004" s="131">
        <v>9065163.2599999998</v>
      </c>
    </row>
    <row r="1005" spans="2:4">
      <c r="B1005" s="68" t="s">
        <v>742</v>
      </c>
      <c r="C1005" s="131">
        <v>2115619</v>
      </c>
      <c r="D1005" s="131">
        <v>0</v>
      </c>
    </row>
    <row r="1006" spans="2:4">
      <c r="B1006" s="69" t="s">
        <v>1256</v>
      </c>
      <c r="C1006" s="131">
        <v>2115619</v>
      </c>
      <c r="D1006" s="131">
        <v>0</v>
      </c>
    </row>
    <row r="1007" spans="2:4">
      <c r="B1007" s="68" t="s">
        <v>743</v>
      </c>
      <c r="C1007" s="131">
        <v>3553096</v>
      </c>
      <c r="D1007" s="131">
        <v>3499365.87</v>
      </c>
    </row>
    <row r="1008" spans="2:4">
      <c r="B1008" s="69" t="s">
        <v>1257</v>
      </c>
      <c r="C1008" s="131">
        <v>3553096</v>
      </c>
      <c r="D1008" s="131">
        <v>3499365.87</v>
      </c>
    </row>
    <row r="1009" spans="2:4">
      <c r="B1009" s="68" t="s">
        <v>744</v>
      </c>
      <c r="C1009" s="131">
        <v>2483832</v>
      </c>
      <c r="D1009" s="131">
        <v>0</v>
      </c>
    </row>
    <row r="1010" spans="2:4">
      <c r="B1010" s="69" t="s">
        <v>1258</v>
      </c>
      <c r="C1010" s="131">
        <v>2483832</v>
      </c>
      <c r="D1010" s="131">
        <v>0</v>
      </c>
    </row>
    <row r="1011" spans="2:4">
      <c r="B1011" s="68" t="s">
        <v>745</v>
      </c>
      <c r="C1011" s="131">
        <v>11612887</v>
      </c>
      <c r="D1011" s="131">
        <v>0</v>
      </c>
    </row>
    <row r="1012" spans="2:4">
      <c r="B1012" s="69" t="s">
        <v>1259</v>
      </c>
      <c r="C1012" s="131">
        <v>11612887</v>
      </c>
      <c r="D1012" s="131">
        <v>0</v>
      </c>
    </row>
    <row r="1013" spans="2:4">
      <c r="B1013" s="68" t="s">
        <v>746</v>
      </c>
      <c r="C1013" s="131">
        <v>200844381</v>
      </c>
      <c r="D1013" s="131">
        <v>28452415.949999999</v>
      </c>
    </row>
    <row r="1014" spans="2:4">
      <c r="B1014" s="69" t="s">
        <v>1260</v>
      </c>
      <c r="C1014" s="131">
        <v>200844381</v>
      </c>
      <c r="D1014" s="131">
        <v>28452415.949999999</v>
      </c>
    </row>
    <row r="1015" spans="2:4">
      <c r="B1015" s="68" t="s">
        <v>747</v>
      </c>
      <c r="C1015" s="131">
        <v>19733365</v>
      </c>
      <c r="D1015" s="131">
        <v>0</v>
      </c>
    </row>
    <row r="1016" spans="2:4">
      <c r="B1016" s="69" t="s">
        <v>1261</v>
      </c>
      <c r="C1016" s="131">
        <v>19733365</v>
      </c>
      <c r="D1016" s="131">
        <v>0</v>
      </c>
    </row>
    <row r="1017" spans="2:4">
      <c r="B1017" s="68" t="s">
        <v>748</v>
      </c>
      <c r="C1017" s="131">
        <v>3123863</v>
      </c>
      <c r="D1017" s="131">
        <v>0</v>
      </c>
    </row>
    <row r="1018" spans="2:4">
      <c r="B1018" s="69" t="s">
        <v>1262</v>
      </c>
      <c r="C1018" s="131">
        <v>3123863</v>
      </c>
      <c r="D1018" s="131">
        <v>0</v>
      </c>
    </row>
    <row r="1019" spans="2:4">
      <c r="B1019" s="68" t="s">
        <v>749</v>
      </c>
      <c r="C1019" s="131">
        <v>16144911</v>
      </c>
      <c r="D1019" s="131">
        <v>0</v>
      </c>
    </row>
    <row r="1020" spans="2:4">
      <c r="B1020" s="69" t="s">
        <v>1263</v>
      </c>
      <c r="C1020" s="131">
        <v>16144911</v>
      </c>
      <c r="D1020" s="131">
        <v>0</v>
      </c>
    </row>
    <row r="1021" spans="2:4">
      <c r="B1021" s="68" t="s">
        <v>750</v>
      </c>
      <c r="C1021" s="131">
        <v>1499668</v>
      </c>
      <c r="D1021" s="131">
        <v>0</v>
      </c>
    </row>
    <row r="1022" spans="2:4">
      <c r="B1022" s="69" t="s">
        <v>1264</v>
      </c>
      <c r="C1022" s="131">
        <v>1499668</v>
      </c>
      <c r="D1022" s="131">
        <v>0</v>
      </c>
    </row>
    <row r="1023" spans="2:4">
      <c r="B1023" s="68" t="s">
        <v>751</v>
      </c>
      <c r="C1023" s="131">
        <v>6247638</v>
      </c>
      <c r="D1023" s="131">
        <v>0</v>
      </c>
    </row>
    <row r="1024" spans="2:4">
      <c r="B1024" s="69" t="s">
        <v>1265</v>
      </c>
      <c r="C1024" s="131">
        <v>6247638</v>
      </c>
      <c r="D1024" s="131">
        <v>0</v>
      </c>
    </row>
    <row r="1025" spans="2:4">
      <c r="B1025" s="65" t="s">
        <v>752</v>
      </c>
      <c r="C1025" s="131">
        <v>675784369</v>
      </c>
      <c r="D1025" s="131">
        <v>307743392.52000004</v>
      </c>
    </row>
    <row r="1026" spans="2:4">
      <c r="B1026" s="67" t="s">
        <v>295</v>
      </c>
      <c r="C1026" s="132">
        <v>675784369</v>
      </c>
      <c r="D1026" s="132">
        <v>307743392.52000004</v>
      </c>
    </row>
    <row r="1027" spans="2:4">
      <c r="B1027" s="68" t="s">
        <v>753</v>
      </c>
      <c r="C1027" s="131">
        <v>99999999</v>
      </c>
      <c r="D1027" s="131">
        <v>0</v>
      </c>
    </row>
    <row r="1028" spans="2:4">
      <c r="B1028" s="69" t="s">
        <v>1266</v>
      </c>
      <c r="C1028" s="131">
        <v>99999999</v>
      </c>
      <c r="D1028" s="131">
        <v>0</v>
      </c>
    </row>
    <row r="1029" spans="2:4">
      <c r="B1029" s="68" t="s">
        <v>754</v>
      </c>
      <c r="C1029" s="131">
        <v>3123819</v>
      </c>
      <c r="D1029" s="131">
        <v>0</v>
      </c>
    </row>
    <row r="1030" spans="2:4">
      <c r="B1030" s="69" t="s">
        <v>1267</v>
      </c>
      <c r="C1030" s="131">
        <v>3123819</v>
      </c>
      <c r="D1030" s="131">
        <v>0</v>
      </c>
    </row>
    <row r="1031" spans="2:4">
      <c r="B1031" s="68" t="s">
        <v>755</v>
      </c>
      <c r="C1031" s="131">
        <v>2115619</v>
      </c>
      <c r="D1031" s="131">
        <v>3047186.47</v>
      </c>
    </row>
    <row r="1032" spans="2:4">
      <c r="B1032" s="69" t="s">
        <v>1268</v>
      </c>
      <c r="C1032" s="131">
        <v>2115619</v>
      </c>
      <c r="D1032" s="131">
        <v>3047186.47</v>
      </c>
    </row>
    <row r="1033" spans="2:4">
      <c r="B1033" s="68" t="s">
        <v>756</v>
      </c>
      <c r="C1033" s="131">
        <v>8573218</v>
      </c>
      <c r="D1033" s="131">
        <v>0</v>
      </c>
    </row>
    <row r="1034" spans="2:4">
      <c r="B1034" s="69" t="s">
        <v>1269</v>
      </c>
      <c r="C1034" s="131">
        <v>8573218</v>
      </c>
      <c r="D1034" s="131">
        <v>0</v>
      </c>
    </row>
    <row r="1035" spans="2:4">
      <c r="B1035" s="68" t="s">
        <v>757</v>
      </c>
      <c r="C1035" s="131">
        <v>6209581</v>
      </c>
      <c r="D1035" s="131">
        <v>0</v>
      </c>
    </row>
    <row r="1036" spans="2:4">
      <c r="B1036" s="69" t="s">
        <v>1270</v>
      </c>
      <c r="C1036" s="131">
        <v>6209581</v>
      </c>
      <c r="D1036" s="131">
        <v>0</v>
      </c>
    </row>
    <row r="1037" spans="2:4">
      <c r="B1037" s="68" t="s">
        <v>758</v>
      </c>
      <c r="C1037" s="131">
        <v>358000000</v>
      </c>
      <c r="D1037" s="131">
        <v>303040237.36000001</v>
      </c>
    </row>
    <row r="1038" spans="2:4">
      <c r="B1038" s="69" t="s">
        <v>1271</v>
      </c>
      <c r="C1038" s="131">
        <v>358000000</v>
      </c>
      <c r="D1038" s="131">
        <v>303040237.36000001</v>
      </c>
    </row>
    <row r="1039" spans="2:4">
      <c r="B1039" s="68" t="s">
        <v>759</v>
      </c>
      <c r="C1039" s="131">
        <v>176737308</v>
      </c>
      <c r="D1039" s="131">
        <v>1655968.69</v>
      </c>
    </row>
    <row r="1040" spans="2:4">
      <c r="B1040" s="69" t="s">
        <v>1272</v>
      </c>
      <c r="C1040" s="131">
        <v>176737308</v>
      </c>
      <c r="D1040" s="131">
        <v>1655968.69</v>
      </c>
    </row>
    <row r="1041" spans="2:4">
      <c r="B1041" s="68" t="s">
        <v>760</v>
      </c>
      <c r="C1041" s="131">
        <v>4933341</v>
      </c>
      <c r="D1041" s="131">
        <v>0</v>
      </c>
    </row>
    <row r="1042" spans="2:4">
      <c r="B1042" s="69" t="s">
        <v>1273</v>
      </c>
      <c r="C1042" s="131">
        <v>4933341</v>
      </c>
      <c r="D1042" s="131">
        <v>0</v>
      </c>
    </row>
    <row r="1043" spans="2:4">
      <c r="B1043" s="68" t="s">
        <v>761</v>
      </c>
      <c r="C1043" s="131">
        <v>4967665</v>
      </c>
      <c r="D1043" s="131">
        <v>0</v>
      </c>
    </row>
    <row r="1044" spans="2:4">
      <c r="B1044" s="69" t="s">
        <v>1274</v>
      </c>
      <c r="C1044" s="131">
        <v>4967665</v>
      </c>
      <c r="D1044" s="131">
        <v>0</v>
      </c>
    </row>
    <row r="1045" spans="2:4">
      <c r="B1045" s="68" t="s">
        <v>762</v>
      </c>
      <c r="C1045" s="131">
        <v>8000000</v>
      </c>
      <c r="D1045" s="131">
        <v>0</v>
      </c>
    </row>
    <row r="1046" spans="2:4">
      <c r="B1046" s="69" t="s">
        <v>1275</v>
      </c>
      <c r="C1046" s="131">
        <v>8000000</v>
      </c>
      <c r="D1046" s="131">
        <v>0</v>
      </c>
    </row>
    <row r="1047" spans="2:4">
      <c r="B1047" s="68" t="s">
        <v>763</v>
      </c>
      <c r="C1047" s="131">
        <v>3123819</v>
      </c>
      <c r="D1047" s="131">
        <v>0</v>
      </c>
    </row>
    <row r="1048" spans="2:4">
      <c r="B1048" s="69" t="s">
        <v>1276</v>
      </c>
      <c r="C1048" s="131">
        <v>3123819</v>
      </c>
      <c r="D1048" s="131">
        <v>0</v>
      </c>
    </row>
    <row r="1049" spans="2:4">
      <c r="B1049" s="65" t="s">
        <v>764</v>
      </c>
      <c r="C1049" s="131">
        <v>67013201</v>
      </c>
      <c r="D1049" s="131">
        <v>0</v>
      </c>
    </row>
    <row r="1050" spans="2:4">
      <c r="B1050" s="67" t="s">
        <v>295</v>
      </c>
      <c r="C1050" s="132">
        <v>67013201</v>
      </c>
      <c r="D1050" s="132">
        <v>0</v>
      </c>
    </row>
    <row r="1051" spans="2:4">
      <c r="B1051" s="68" t="s">
        <v>765</v>
      </c>
      <c r="C1051" s="131">
        <v>49733102</v>
      </c>
      <c r="D1051" s="131">
        <v>0</v>
      </c>
    </row>
    <row r="1052" spans="2:4">
      <c r="B1052" s="69" t="s">
        <v>1277</v>
      </c>
      <c r="C1052" s="131">
        <v>49733102</v>
      </c>
      <c r="D1052" s="131">
        <v>0</v>
      </c>
    </row>
    <row r="1053" spans="2:4">
      <c r="B1053" s="68" t="s">
        <v>766</v>
      </c>
      <c r="C1053" s="131">
        <v>2115619</v>
      </c>
      <c r="D1053" s="131">
        <v>0</v>
      </c>
    </row>
    <row r="1054" spans="2:4">
      <c r="B1054" s="69" t="s">
        <v>1278</v>
      </c>
      <c r="C1054" s="131">
        <v>2115619</v>
      </c>
      <c r="D1054" s="131">
        <v>0</v>
      </c>
    </row>
    <row r="1055" spans="2:4">
      <c r="B1055" s="68" t="s">
        <v>767</v>
      </c>
      <c r="C1055" s="131">
        <v>2483833</v>
      </c>
      <c r="D1055" s="131">
        <v>0</v>
      </c>
    </row>
    <row r="1056" spans="2:4">
      <c r="B1056" s="69" t="s">
        <v>1279</v>
      </c>
      <c r="C1056" s="131">
        <v>2483833</v>
      </c>
      <c r="D1056" s="131">
        <v>0</v>
      </c>
    </row>
    <row r="1057" spans="2:4">
      <c r="B1057" s="68" t="s">
        <v>768</v>
      </c>
      <c r="C1057" s="131">
        <v>3123819</v>
      </c>
      <c r="D1057" s="131">
        <v>0</v>
      </c>
    </row>
    <row r="1058" spans="2:4">
      <c r="B1058" s="69" t="s">
        <v>1280</v>
      </c>
      <c r="C1058" s="131">
        <v>3123819</v>
      </c>
      <c r="D1058" s="131">
        <v>0</v>
      </c>
    </row>
    <row r="1059" spans="2:4">
      <c r="B1059" s="68" t="s">
        <v>769</v>
      </c>
      <c r="C1059" s="131">
        <v>1499668</v>
      </c>
      <c r="D1059" s="131">
        <v>0</v>
      </c>
    </row>
    <row r="1060" spans="2:4">
      <c r="B1060" s="69" t="s">
        <v>1281</v>
      </c>
      <c r="C1060" s="131">
        <v>1499668</v>
      </c>
      <c r="D1060" s="131">
        <v>0</v>
      </c>
    </row>
    <row r="1061" spans="2:4">
      <c r="B1061" s="68" t="s">
        <v>770</v>
      </c>
      <c r="C1061" s="131">
        <v>4933341</v>
      </c>
      <c r="D1061" s="131">
        <v>0</v>
      </c>
    </row>
    <row r="1062" spans="2:4">
      <c r="B1062" s="69" t="s">
        <v>1282</v>
      </c>
      <c r="C1062" s="131">
        <v>4933341</v>
      </c>
      <c r="D1062" s="131">
        <v>0</v>
      </c>
    </row>
    <row r="1063" spans="2:4">
      <c r="B1063" s="68" t="s">
        <v>771</v>
      </c>
      <c r="C1063" s="131">
        <v>3123819</v>
      </c>
      <c r="D1063" s="131">
        <v>0</v>
      </c>
    </row>
    <row r="1064" spans="2:4">
      <c r="B1064" s="69" t="s">
        <v>1283</v>
      </c>
      <c r="C1064" s="131">
        <v>3123819</v>
      </c>
      <c r="D1064" s="131">
        <v>0</v>
      </c>
    </row>
    <row r="1065" spans="2:4">
      <c r="B1065" s="65" t="s">
        <v>310</v>
      </c>
      <c r="C1065" s="131">
        <v>22440889682</v>
      </c>
      <c r="D1065" s="131">
        <v>494537457.28999996</v>
      </c>
    </row>
    <row r="1066" spans="2:4">
      <c r="B1066" s="67" t="s">
        <v>295</v>
      </c>
      <c r="C1066" s="132">
        <v>14871782415</v>
      </c>
      <c r="D1066" s="132">
        <v>329002777.56999999</v>
      </c>
    </row>
    <row r="1067" spans="2:4">
      <c r="B1067" s="68" t="s">
        <v>772</v>
      </c>
      <c r="C1067" s="131">
        <v>374726276</v>
      </c>
      <c r="D1067" s="131">
        <v>0</v>
      </c>
    </row>
    <row r="1068" spans="2:4">
      <c r="B1068" s="69" t="s">
        <v>1284</v>
      </c>
      <c r="C1068" s="131">
        <v>374726276</v>
      </c>
      <c r="D1068" s="131">
        <v>0</v>
      </c>
    </row>
    <row r="1069" spans="2:4">
      <c r="B1069" s="68" t="s">
        <v>773</v>
      </c>
      <c r="C1069" s="131">
        <v>1147799228</v>
      </c>
      <c r="D1069" s="131">
        <v>0</v>
      </c>
    </row>
    <row r="1070" spans="2:4">
      <c r="B1070" s="69" t="s">
        <v>1284</v>
      </c>
      <c r="C1070" s="131">
        <v>1084176012</v>
      </c>
      <c r="D1070" s="131">
        <v>0</v>
      </c>
    </row>
    <row r="1071" spans="2:4">
      <c r="B1071" s="69" t="s">
        <v>1285</v>
      </c>
      <c r="C1071" s="131">
        <v>63623216</v>
      </c>
      <c r="D1071" s="131">
        <v>0</v>
      </c>
    </row>
    <row r="1072" spans="2:4">
      <c r="B1072" s="68" t="s">
        <v>774</v>
      </c>
      <c r="C1072" s="131">
        <v>56554000</v>
      </c>
      <c r="D1072" s="131">
        <v>0</v>
      </c>
    </row>
    <row r="1073" spans="2:4">
      <c r="B1073" s="69" t="s">
        <v>1286</v>
      </c>
      <c r="C1073" s="131">
        <v>56554000</v>
      </c>
      <c r="D1073" s="131">
        <v>0</v>
      </c>
    </row>
    <row r="1074" spans="2:4">
      <c r="B1074" s="68" t="s">
        <v>775</v>
      </c>
      <c r="C1074" s="131">
        <v>3395700000</v>
      </c>
      <c r="D1074" s="131">
        <v>130479790.48</v>
      </c>
    </row>
    <row r="1075" spans="2:4">
      <c r="B1075" s="69" t="s">
        <v>1287</v>
      </c>
      <c r="C1075" s="131">
        <v>3395700000</v>
      </c>
      <c r="D1075" s="131">
        <v>130479790.48</v>
      </c>
    </row>
    <row r="1076" spans="2:4">
      <c r="B1076" s="68" t="s">
        <v>776</v>
      </c>
      <c r="C1076" s="131">
        <v>932093806</v>
      </c>
      <c r="D1076" s="131">
        <v>0</v>
      </c>
    </row>
    <row r="1077" spans="2:4">
      <c r="B1077" s="69" t="s">
        <v>1288</v>
      </c>
      <c r="C1077" s="131">
        <v>932093806</v>
      </c>
      <c r="D1077" s="131">
        <v>0</v>
      </c>
    </row>
    <row r="1078" spans="2:4">
      <c r="B1078" s="68" t="s">
        <v>777</v>
      </c>
      <c r="C1078" s="131">
        <v>5709420000</v>
      </c>
      <c r="D1078" s="131">
        <v>5288343.07</v>
      </c>
    </row>
    <row r="1079" spans="2:4">
      <c r="B1079" s="69" t="s">
        <v>1289</v>
      </c>
      <c r="C1079" s="131">
        <v>5709420000</v>
      </c>
      <c r="D1079" s="131">
        <v>5288343.07</v>
      </c>
    </row>
    <row r="1080" spans="2:4">
      <c r="B1080" s="68" t="s">
        <v>778</v>
      </c>
      <c r="C1080" s="131">
        <v>719946000</v>
      </c>
      <c r="D1080" s="131">
        <v>0</v>
      </c>
    </row>
    <row r="1081" spans="2:4">
      <c r="B1081" s="69" t="s">
        <v>1290</v>
      </c>
      <c r="C1081" s="131">
        <v>719946000</v>
      </c>
      <c r="D1081" s="131">
        <v>0</v>
      </c>
    </row>
    <row r="1082" spans="2:4">
      <c r="B1082" s="68" t="s">
        <v>779</v>
      </c>
      <c r="C1082" s="131">
        <v>180000000</v>
      </c>
      <c r="D1082" s="131">
        <v>1205270.75</v>
      </c>
    </row>
    <row r="1083" spans="2:4">
      <c r="B1083" s="69" t="s">
        <v>1291</v>
      </c>
      <c r="C1083" s="131">
        <v>180000000</v>
      </c>
      <c r="D1083" s="131">
        <v>1205270.75</v>
      </c>
    </row>
    <row r="1084" spans="2:4">
      <c r="B1084" s="68" t="s">
        <v>780</v>
      </c>
      <c r="C1084" s="131">
        <v>103900990</v>
      </c>
      <c r="D1084" s="131">
        <v>0</v>
      </c>
    </row>
    <row r="1085" spans="2:4">
      <c r="B1085" s="69" t="s">
        <v>1292</v>
      </c>
      <c r="C1085" s="131">
        <v>103900990</v>
      </c>
      <c r="D1085" s="131">
        <v>0</v>
      </c>
    </row>
    <row r="1086" spans="2:4">
      <c r="B1086" s="68" t="s">
        <v>781</v>
      </c>
      <c r="C1086" s="131">
        <v>3233604</v>
      </c>
      <c r="D1086" s="131">
        <v>0</v>
      </c>
    </row>
    <row r="1087" spans="2:4">
      <c r="B1087" s="69" t="s">
        <v>1293</v>
      </c>
      <c r="C1087" s="131">
        <v>3233604</v>
      </c>
      <c r="D1087" s="131">
        <v>0</v>
      </c>
    </row>
    <row r="1088" spans="2:4">
      <c r="B1088" s="68" t="s">
        <v>782</v>
      </c>
      <c r="C1088" s="131">
        <v>513130378</v>
      </c>
      <c r="D1088" s="131">
        <v>0</v>
      </c>
    </row>
    <row r="1089" spans="2:4">
      <c r="B1089" s="69" t="s">
        <v>1294</v>
      </c>
      <c r="C1089" s="131">
        <v>513130378</v>
      </c>
      <c r="D1089" s="131">
        <v>0</v>
      </c>
    </row>
    <row r="1090" spans="2:4">
      <c r="B1090" s="68" t="s">
        <v>783</v>
      </c>
      <c r="C1090" s="131">
        <v>28495753</v>
      </c>
      <c r="D1090" s="131">
        <v>16702364.42</v>
      </c>
    </row>
    <row r="1091" spans="2:4">
      <c r="B1091" s="69" t="s">
        <v>1295</v>
      </c>
      <c r="C1091" s="131">
        <v>28495753</v>
      </c>
      <c r="D1091" s="131">
        <v>16702364.42</v>
      </c>
    </row>
    <row r="1092" spans="2:4">
      <c r="B1092" s="68" t="s">
        <v>784</v>
      </c>
      <c r="C1092" s="131">
        <v>105000000</v>
      </c>
      <c r="D1092" s="131">
        <v>6040730.4900000002</v>
      </c>
    </row>
    <row r="1093" spans="2:4">
      <c r="B1093" s="69" t="s">
        <v>1296</v>
      </c>
      <c r="C1093" s="131">
        <v>105000000</v>
      </c>
      <c r="D1093" s="131">
        <v>6040730.4900000002</v>
      </c>
    </row>
    <row r="1094" spans="2:4">
      <c r="B1094" s="68" t="s">
        <v>785</v>
      </c>
      <c r="C1094" s="131">
        <v>5229424</v>
      </c>
      <c r="D1094" s="131">
        <v>0</v>
      </c>
    </row>
    <row r="1095" spans="2:4">
      <c r="B1095" s="69" t="s">
        <v>1297</v>
      </c>
      <c r="C1095" s="131">
        <v>5229424</v>
      </c>
      <c r="D1095" s="131">
        <v>0</v>
      </c>
    </row>
    <row r="1096" spans="2:4">
      <c r="B1096" s="68" t="s">
        <v>786</v>
      </c>
      <c r="C1096" s="131">
        <v>152327209</v>
      </c>
      <c r="D1096" s="131">
        <v>0</v>
      </c>
    </row>
    <row r="1097" spans="2:4">
      <c r="B1097" s="69" t="s">
        <v>1298</v>
      </c>
      <c r="C1097" s="131">
        <v>152327209</v>
      </c>
      <c r="D1097" s="131">
        <v>0</v>
      </c>
    </row>
    <row r="1098" spans="2:4">
      <c r="B1098" s="68" t="s">
        <v>787</v>
      </c>
      <c r="C1098" s="131">
        <v>766955</v>
      </c>
      <c r="D1098" s="131">
        <v>0</v>
      </c>
    </row>
    <row r="1099" spans="2:4">
      <c r="B1099" s="69" t="s">
        <v>1299</v>
      </c>
      <c r="C1099" s="131">
        <v>766955</v>
      </c>
      <c r="D1099" s="131">
        <v>0</v>
      </c>
    </row>
    <row r="1100" spans="2:4">
      <c r="B1100" s="68" t="s">
        <v>788</v>
      </c>
      <c r="C1100" s="131">
        <v>31783160</v>
      </c>
      <c r="D1100" s="131">
        <v>5170652.01</v>
      </c>
    </row>
    <row r="1101" spans="2:4">
      <c r="B1101" s="69" t="s">
        <v>1300</v>
      </c>
      <c r="C1101" s="131">
        <v>31783160</v>
      </c>
      <c r="D1101" s="131">
        <v>5170652.01</v>
      </c>
    </row>
    <row r="1102" spans="2:4">
      <c r="B1102" s="68" t="s">
        <v>789</v>
      </c>
      <c r="C1102" s="131">
        <v>25000000</v>
      </c>
      <c r="D1102" s="131">
        <v>10992876.02</v>
      </c>
    </row>
    <row r="1103" spans="2:4">
      <c r="B1103" s="69" t="s">
        <v>1301</v>
      </c>
      <c r="C1103" s="131">
        <v>25000000</v>
      </c>
      <c r="D1103" s="131">
        <v>10992876.02</v>
      </c>
    </row>
    <row r="1104" spans="2:4">
      <c r="B1104" s="68" t="s">
        <v>790</v>
      </c>
      <c r="C1104" s="131">
        <v>12333354</v>
      </c>
      <c r="D1104" s="131">
        <v>0</v>
      </c>
    </row>
    <row r="1105" spans="2:4">
      <c r="B1105" s="69" t="s">
        <v>1302</v>
      </c>
      <c r="C1105" s="131">
        <v>12333354</v>
      </c>
      <c r="D1105" s="131">
        <v>0</v>
      </c>
    </row>
    <row r="1106" spans="2:4">
      <c r="B1106" s="68" t="s">
        <v>791</v>
      </c>
      <c r="C1106" s="131">
        <v>75000000</v>
      </c>
      <c r="D1106" s="131">
        <v>0</v>
      </c>
    </row>
    <row r="1107" spans="2:4">
      <c r="B1107" s="69" t="s">
        <v>1303</v>
      </c>
      <c r="C1107" s="131">
        <v>75000000</v>
      </c>
      <c r="D1107" s="131">
        <v>0</v>
      </c>
    </row>
    <row r="1108" spans="2:4">
      <c r="B1108" s="68" t="s">
        <v>792</v>
      </c>
      <c r="C1108" s="131">
        <v>9064068</v>
      </c>
      <c r="D1108" s="131">
        <v>0</v>
      </c>
    </row>
    <row r="1109" spans="2:4">
      <c r="B1109" s="69" t="s">
        <v>1304</v>
      </c>
      <c r="C1109" s="131">
        <v>9064068</v>
      </c>
      <c r="D1109" s="131">
        <v>0</v>
      </c>
    </row>
    <row r="1110" spans="2:4">
      <c r="B1110" s="68" t="s">
        <v>793</v>
      </c>
      <c r="C1110" s="131">
        <v>702759470</v>
      </c>
      <c r="D1110" s="131">
        <v>0</v>
      </c>
    </row>
    <row r="1111" spans="2:4">
      <c r="B1111" s="69" t="s">
        <v>1305</v>
      </c>
      <c r="C1111" s="131">
        <v>702759470</v>
      </c>
      <c r="D1111" s="131">
        <v>0</v>
      </c>
    </row>
    <row r="1112" spans="2:4">
      <c r="B1112" s="68" t="s">
        <v>794</v>
      </c>
      <c r="C1112" s="131">
        <v>14809335</v>
      </c>
      <c r="D1112" s="131">
        <v>0</v>
      </c>
    </row>
    <row r="1113" spans="2:4">
      <c r="B1113" s="69" t="s">
        <v>1306</v>
      </c>
      <c r="C1113" s="131">
        <v>14809335</v>
      </c>
      <c r="D1113" s="131">
        <v>0</v>
      </c>
    </row>
    <row r="1114" spans="2:4">
      <c r="B1114" s="68" t="s">
        <v>795</v>
      </c>
      <c r="C1114" s="131">
        <v>50105012</v>
      </c>
      <c r="D1114" s="131">
        <v>7905393.2300000004</v>
      </c>
    </row>
    <row r="1115" spans="2:4">
      <c r="B1115" s="69" t="s">
        <v>1307</v>
      </c>
      <c r="C1115" s="131">
        <v>50105012</v>
      </c>
      <c r="D1115" s="131">
        <v>7905393.2300000004</v>
      </c>
    </row>
    <row r="1116" spans="2:4">
      <c r="B1116" s="68" t="s">
        <v>332</v>
      </c>
      <c r="C1116" s="131">
        <v>0</v>
      </c>
      <c r="D1116" s="131">
        <v>22228614.170000002</v>
      </c>
    </row>
    <row r="1117" spans="2:4">
      <c r="B1117" s="69" t="s">
        <v>861</v>
      </c>
      <c r="C1117" s="131">
        <v>0</v>
      </c>
      <c r="D1117" s="131">
        <v>22228614.170000002</v>
      </c>
    </row>
    <row r="1118" spans="2:4">
      <c r="B1118" s="68" t="s">
        <v>796</v>
      </c>
      <c r="C1118" s="131">
        <v>40983237</v>
      </c>
      <c r="D1118" s="131">
        <v>11766043.619999999</v>
      </c>
    </row>
    <row r="1119" spans="2:4">
      <c r="B1119" s="69" t="s">
        <v>1308</v>
      </c>
      <c r="C1119" s="131">
        <v>40983237</v>
      </c>
      <c r="D1119" s="131">
        <v>11766043.619999999</v>
      </c>
    </row>
    <row r="1120" spans="2:4">
      <c r="B1120" s="68" t="s">
        <v>797</v>
      </c>
      <c r="C1120" s="131">
        <v>204131</v>
      </c>
      <c r="D1120" s="131">
        <v>0</v>
      </c>
    </row>
    <row r="1121" spans="2:4">
      <c r="B1121" s="69" t="s">
        <v>1309</v>
      </c>
      <c r="C1121" s="131">
        <v>204131</v>
      </c>
      <c r="D1121" s="131">
        <v>0</v>
      </c>
    </row>
    <row r="1122" spans="2:4">
      <c r="B1122" s="68" t="s">
        <v>798</v>
      </c>
      <c r="C1122" s="131">
        <v>12495276</v>
      </c>
      <c r="D1122" s="131">
        <v>0</v>
      </c>
    </row>
    <row r="1123" spans="2:4">
      <c r="B1123" s="69" t="s">
        <v>1310</v>
      </c>
      <c r="C1123" s="131">
        <v>12495276</v>
      </c>
      <c r="D1123" s="131">
        <v>0</v>
      </c>
    </row>
    <row r="1124" spans="2:4">
      <c r="B1124" s="68" t="s">
        <v>799</v>
      </c>
      <c r="C1124" s="131">
        <v>150466870</v>
      </c>
      <c r="D1124" s="131">
        <v>73138665.659999996</v>
      </c>
    </row>
    <row r="1125" spans="2:4">
      <c r="B1125" s="69" t="s">
        <v>1311</v>
      </c>
      <c r="C1125" s="131">
        <v>150466870</v>
      </c>
      <c r="D1125" s="131">
        <v>73138665.659999996</v>
      </c>
    </row>
    <row r="1126" spans="2:4">
      <c r="B1126" s="68" t="s">
        <v>800</v>
      </c>
      <c r="C1126" s="131">
        <v>218667345</v>
      </c>
      <c r="D1126" s="131">
        <v>35695661.719999999</v>
      </c>
    </row>
    <row r="1127" spans="2:4">
      <c r="B1127" s="69" t="s">
        <v>1312</v>
      </c>
      <c r="C1127" s="131">
        <v>218667345</v>
      </c>
      <c r="D1127" s="131">
        <v>35695661.719999999</v>
      </c>
    </row>
    <row r="1128" spans="2:4">
      <c r="B1128" s="68" t="s">
        <v>801</v>
      </c>
      <c r="C1128" s="131">
        <v>37485830</v>
      </c>
      <c r="D1128" s="131">
        <v>0</v>
      </c>
    </row>
    <row r="1129" spans="2:4">
      <c r="B1129" s="69" t="s">
        <v>1313</v>
      </c>
      <c r="C1129" s="131">
        <v>37485830</v>
      </c>
      <c r="D1129" s="131">
        <v>0</v>
      </c>
    </row>
    <row r="1130" spans="2:4">
      <c r="B1130" s="68" t="s">
        <v>802</v>
      </c>
      <c r="C1130" s="131">
        <v>14902995</v>
      </c>
      <c r="D1130" s="131">
        <v>2388371.9299999997</v>
      </c>
    </row>
    <row r="1131" spans="2:4">
      <c r="B1131" s="69" t="s">
        <v>1314</v>
      </c>
      <c r="C1131" s="131">
        <v>14902995</v>
      </c>
      <c r="D1131" s="131">
        <v>2388371.9299999997</v>
      </c>
    </row>
    <row r="1132" spans="2:4">
      <c r="B1132" s="68" t="s">
        <v>803</v>
      </c>
      <c r="C1132" s="131">
        <v>14876151</v>
      </c>
      <c r="D1132" s="131">
        <v>0</v>
      </c>
    </row>
    <row r="1133" spans="2:4">
      <c r="B1133" s="69" t="s">
        <v>1315</v>
      </c>
      <c r="C1133" s="131">
        <v>14876151</v>
      </c>
      <c r="D1133" s="131">
        <v>0</v>
      </c>
    </row>
    <row r="1134" spans="2:4">
      <c r="B1134" s="68" t="s">
        <v>804</v>
      </c>
      <c r="C1134" s="131">
        <v>1984366</v>
      </c>
      <c r="D1134" s="131">
        <v>0</v>
      </c>
    </row>
    <row r="1135" spans="2:4">
      <c r="B1135" s="69" t="s">
        <v>1316</v>
      </c>
      <c r="C1135" s="131">
        <v>1984366</v>
      </c>
      <c r="D1135" s="131">
        <v>0</v>
      </c>
    </row>
    <row r="1136" spans="2:4">
      <c r="B1136" s="68" t="s">
        <v>805</v>
      </c>
      <c r="C1136" s="131">
        <v>24722138</v>
      </c>
      <c r="D1136" s="131">
        <v>0</v>
      </c>
    </row>
    <row r="1137" spans="2:4">
      <c r="B1137" s="69" t="s">
        <v>1317</v>
      </c>
      <c r="C1137" s="131">
        <v>24722138</v>
      </c>
      <c r="D1137" s="131">
        <v>0</v>
      </c>
    </row>
    <row r="1138" spans="2:4">
      <c r="B1138" s="68" t="s">
        <v>806</v>
      </c>
      <c r="C1138" s="131">
        <v>5816054</v>
      </c>
      <c r="D1138" s="131">
        <v>0</v>
      </c>
    </row>
    <row r="1139" spans="2:4">
      <c r="B1139" s="69" t="s">
        <v>1318</v>
      </c>
      <c r="C1139" s="131">
        <v>5816054</v>
      </c>
      <c r="D1139" s="131">
        <v>0</v>
      </c>
    </row>
    <row r="1140" spans="2:4">
      <c r="B1140" s="67" t="s">
        <v>313</v>
      </c>
      <c r="C1140" s="132">
        <v>3576401253</v>
      </c>
      <c r="D1140" s="132">
        <v>165534679.72</v>
      </c>
    </row>
    <row r="1141" spans="2:4">
      <c r="B1141" s="68" t="s">
        <v>773</v>
      </c>
      <c r="C1141" s="131">
        <v>1226401253</v>
      </c>
      <c r="D1141" s="131">
        <v>165534679.72</v>
      </c>
    </row>
    <row r="1142" spans="2:4">
      <c r="B1142" s="69" t="s">
        <v>1285</v>
      </c>
      <c r="C1142" s="131">
        <v>1226401253</v>
      </c>
      <c r="D1142" s="131">
        <v>165534679.72</v>
      </c>
    </row>
    <row r="1143" spans="2:4">
      <c r="B1143" s="68" t="s">
        <v>774</v>
      </c>
      <c r="C1143" s="131">
        <v>272560439</v>
      </c>
      <c r="D1143" s="131">
        <v>0</v>
      </c>
    </row>
    <row r="1144" spans="2:4">
      <c r="B1144" s="69" t="s">
        <v>1286</v>
      </c>
      <c r="C1144" s="131">
        <v>272560439</v>
      </c>
      <c r="D1144" s="131">
        <v>0</v>
      </c>
    </row>
    <row r="1145" spans="2:4">
      <c r="B1145" s="68" t="s">
        <v>777</v>
      </c>
      <c r="C1145" s="131">
        <v>927439561</v>
      </c>
      <c r="D1145" s="131">
        <v>0</v>
      </c>
    </row>
    <row r="1146" spans="2:4">
      <c r="B1146" s="69" t="s">
        <v>1289</v>
      </c>
      <c r="C1146" s="131">
        <v>927439561</v>
      </c>
      <c r="D1146" s="131">
        <v>0</v>
      </c>
    </row>
    <row r="1147" spans="2:4">
      <c r="B1147" s="68" t="s">
        <v>807</v>
      </c>
      <c r="C1147" s="131">
        <v>500000000</v>
      </c>
      <c r="D1147" s="131">
        <v>0</v>
      </c>
    </row>
    <row r="1148" spans="2:4">
      <c r="B1148" s="69" t="s">
        <v>1319</v>
      </c>
      <c r="C1148" s="131">
        <v>500000000</v>
      </c>
      <c r="D1148" s="131">
        <v>0</v>
      </c>
    </row>
    <row r="1149" spans="2:4">
      <c r="B1149" s="68" t="s">
        <v>808</v>
      </c>
      <c r="C1149" s="131">
        <v>650000000</v>
      </c>
      <c r="D1149" s="131">
        <v>0</v>
      </c>
    </row>
    <row r="1150" spans="2:4">
      <c r="B1150" s="69" t="s">
        <v>1320</v>
      </c>
      <c r="C1150" s="131">
        <v>650000000</v>
      </c>
      <c r="D1150" s="131">
        <v>0</v>
      </c>
    </row>
    <row r="1151" spans="2:4">
      <c r="B1151" s="68" t="s">
        <v>1354</v>
      </c>
      <c r="C1151" s="131">
        <v>0</v>
      </c>
      <c r="D1151" s="131">
        <v>0</v>
      </c>
    </row>
    <row r="1152" spans="2:4">
      <c r="B1152" s="69" t="s">
        <v>1355</v>
      </c>
      <c r="C1152" s="131">
        <v>0</v>
      </c>
      <c r="D1152" s="131">
        <v>0</v>
      </c>
    </row>
    <row r="1153" spans="2:4">
      <c r="B1153" s="67" t="s">
        <v>298</v>
      </c>
      <c r="C1153" s="132">
        <v>3992706014</v>
      </c>
      <c r="D1153" s="132">
        <v>0</v>
      </c>
    </row>
    <row r="1154" spans="2:4">
      <c r="B1154" s="68" t="s">
        <v>774</v>
      </c>
      <c r="C1154" s="131">
        <v>2528580000</v>
      </c>
      <c r="D1154" s="131">
        <v>0</v>
      </c>
    </row>
    <row r="1155" spans="2:4">
      <c r="B1155" s="69" t="s">
        <v>1286</v>
      </c>
      <c r="C1155" s="131">
        <v>2528580000</v>
      </c>
      <c r="D1155" s="131">
        <v>0</v>
      </c>
    </row>
    <row r="1156" spans="2:4">
      <c r="B1156" s="68" t="s">
        <v>777</v>
      </c>
      <c r="C1156" s="131">
        <v>640094117</v>
      </c>
      <c r="D1156" s="131">
        <v>0</v>
      </c>
    </row>
    <row r="1157" spans="2:4">
      <c r="B1157" s="69" t="s">
        <v>1289</v>
      </c>
      <c r="C1157" s="131">
        <v>640094117</v>
      </c>
      <c r="D1157" s="131">
        <v>0</v>
      </c>
    </row>
    <row r="1158" spans="2:4">
      <c r="B1158" s="68" t="s">
        <v>779</v>
      </c>
      <c r="C1158" s="131">
        <v>824031897</v>
      </c>
      <c r="D1158" s="131">
        <v>0</v>
      </c>
    </row>
    <row r="1159" spans="2:4">
      <c r="B1159" s="69" t="s">
        <v>1291</v>
      </c>
      <c r="C1159" s="131">
        <v>824031897</v>
      </c>
      <c r="D1159" s="131">
        <v>0</v>
      </c>
    </row>
    <row r="1160" spans="2:4">
      <c r="B1160" s="65" t="s">
        <v>311</v>
      </c>
      <c r="C1160" s="131">
        <v>5486192912</v>
      </c>
      <c r="D1160" s="131">
        <v>597615100.29999995</v>
      </c>
    </row>
    <row r="1161" spans="2:4">
      <c r="B1161" s="67" t="s">
        <v>295</v>
      </c>
      <c r="C1161" s="132">
        <v>1799291313</v>
      </c>
      <c r="D1161" s="132">
        <v>229014981.90000001</v>
      </c>
    </row>
    <row r="1162" spans="2:4">
      <c r="B1162" s="68" t="s">
        <v>296</v>
      </c>
      <c r="C1162" s="131">
        <v>513328625</v>
      </c>
      <c r="D1162" s="131">
        <v>20905903.390000001</v>
      </c>
    </row>
    <row r="1163" spans="2:4">
      <c r="B1163" s="69" t="s">
        <v>1321</v>
      </c>
      <c r="C1163" s="131">
        <v>224334585</v>
      </c>
      <c r="D1163" s="131">
        <v>0</v>
      </c>
    </row>
    <row r="1164" spans="2:4">
      <c r="B1164" s="69" t="s">
        <v>1322</v>
      </c>
      <c r="C1164" s="131">
        <v>197172551</v>
      </c>
      <c r="D1164" s="131">
        <v>20905903.390000001</v>
      </c>
    </row>
    <row r="1165" spans="2:4">
      <c r="B1165" s="69" t="s">
        <v>1323</v>
      </c>
      <c r="C1165" s="131">
        <v>90670000</v>
      </c>
      <c r="D1165" s="131">
        <v>0</v>
      </c>
    </row>
    <row r="1166" spans="2:4">
      <c r="B1166" s="69" t="s">
        <v>1324</v>
      </c>
      <c r="C1166" s="131">
        <v>1151489</v>
      </c>
      <c r="D1166" s="131">
        <v>0</v>
      </c>
    </row>
    <row r="1167" spans="2:4">
      <c r="B1167" s="68" t="s">
        <v>809</v>
      </c>
      <c r="C1167" s="131">
        <v>27000000</v>
      </c>
      <c r="D1167" s="131">
        <v>445550</v>
      </c>
    </row>
    <row r="1168" spans="2:4">
      <c r="B1168" s="69" t="s">
        <v>1325</v>
      </c>
      <c r="C1168" s="131">
        <v>27000000</v>
      </c>
      <c r="D1168" s="131">
        <v>445550</v>
      </c>
    </row>
    <row r="1169" spans="2:4">
      <c r="B1169" s="68" t="s">
        <v>810</v>
      </c>
      <c r="C1169" s="131">
        <v>118860000</v>
      </c>
      <c r="D1169" s="131">
        <v>0</v>
      </c>
    </row>
    <row r="1170" spans="2:4">
      <c r="B1170" s="69" t="s">
        <v>1326</v>
      </c>
      <c r="C1170" s="131">
        <v>118860000</v>
      </c>
      <c r="D1170" s="131">
        <v>0</v>
      </c>
    </row>
    <row r="1171" spans="2:4">
      <c r="B1171" s="68" t="s">
        <v>811</v>
      </c>
      <c r="C1171" s="131">
        <v>10600000</v>
      </c>
      <c r="D1171" s="131">
        <v>80773</v>
      </c>
    </row>
    <row r="1172" spans="2:4">
      <c r="B1172" s="69" t="s">
        <v>1327</v>
      </c>
      <c r="C1172" s="131">
        <v>10600000</v>
      </c>
      <c r="D1172" s="131">
        <v>80773</v>
      </c>
    </row>
    <row r="1173" spans="2:4">
      <c r="B1173" s="68" t="s">
        <v>812</v>
      </c>
      <c r="C1173" s="131">
        <v>141073469</v>
      </c>
      <c r="D1173" s="131">
        <v>46171.01</v>
      </c>
    </row>
    <row r="1174" spans="2:4">
      <c r="B1174" s="69" t="s">
        <v>1328</v>
      </c>
      <c r="C1174" s="131">
        <v>141073469</v>
      </c>
      <c r="D1174" s="131">
        <v>46171.01</v>
      </c>
    </row>
    <row r="1175" spans="2:4">
      <c r="B1175" s="68" t="s">
        <v>813</v>
      </c>
      <c r="C1175" s="131">
        <v>70154147</v>
      </c>
      <c r="D1175" s="131">
        <v>0</v>
      </c>
    </row>
    <row r="1176" spans="2:4">
      <c r="B1176" s="69" t="s">
        <v>1329</v>
      </c>
      <c r="C1176" s="131">
        <v>70154147</v>
      </c>
      <c r="D1176" s="131">
        <v>0</v>
      </c>
    </row>
    <row r="1177" spans="2:4">
      <c r="B1177" s="68" t="s">
        <v>814</v>
      </c>
      <c r="C1177" s="131">
        <v>3061608</v>
      </c>
      <c r="D1177" s="131">
        <v>0</v>
      </c>
    </row>
    <row r="1178" spans="2:4">
      <c r="B1178" s="69" t="s">
        <v>1330</v>
      </c>
      <c r="C1178" s="131">
        <v>3061608</v>
      </c>
      <c r="D1178" s="131">
        <v>0</v>
      </c>
    </row>
    <row r="1179" spans="2:4">
      <c r="B1179" s="68" t="s">
        <v>815</v>
      </c>
      <c r="C1179" s="131">
        <v>100000000</v>
      </c>
      <c r="D1179" s="131">
        <v>99331200.780000001</v>
      </c>
    </row>
    <row r="1180" spans="2:4">
      <c r="B1180" s="69" t="s">
        <v>1331</v>
      </c>
      <c r="C1180" s="131">
        <v>100000000</v>
      </c>
      <c r="D1180" s="131">
        <v>99331200.780000001</v>
      </c>
    </row>
    <row r="1181" spans="2:4">
      <c r="B1181" s="68" t="s">
        <v>816</v>
      </c>
      <c r="C1181" s="131">
        <v>505213464</v>
      </c>
      <c r="D1181" s="131">
        <v>0</v>
      </c>
    </row>
    <row r="1182" spans="2:4">
      <c r="B1182" s="69" t="s">
        <v>1332</v>
      </c>
      <c r="C1182" s="131">
        <v>505213464</v>
      </c>
      <c r="D1182" s="131">
        <v>0</v>
      </c>
    </row>
    <row r="1183" spans="2:4">
      <c r="B1183" s="68" t="s">
        <v>817</v>
      </c>
      <c r="C1183" s="131">
        <v>310000000</v>
      </c>
      <c r="D1183" s="131">
        <v>108205383.72</v>
      </c>
    </row>
    <row r="1184" spans="2:4">
      <c r="B1184" s="69" t="s">
        <v>1333</v>
      </c>
      <c r="C1184" s="131">
        <v>310000000</v>
      </c>
      <c r="D1184" s="131">
        <v>108205383.72</v>
      </c>
    </row>
    <row r="1185" spans="2:4">
      <c r="B1185" s="67" t="s">
        <v>313</v>
      </c>
      <c r="C1185" s="132">
        <v>1212640000</v>
      </c>
      <c r="D1185" s="132">
        <v>368600118.39999998</v>
      </c>
    </row>
    <row r="1186" spans="2:4">
      <c r="B1186" s="68" t="s">
        <v>818</v>
      </c>
      <c r="C1186" s="131">
        <v>1212640000</v>
      </c>
      <c r="D1186" s="131">
        <v>368600118.39999998</v>
      </c>
    </row>
    <row r="1187" spans="2:4">
      <c r="B1187" s="69" t="s">
        <v>1334</v>
      </c>
      <c r="C1187" s="131">
        <v>1212640000</v>
      </c>
      <c r="D1187" s="131">
        <v>368600118.39999998</v>
      </c>
    </row>
    <row r="1188" spans="2:4">
      <c r="B1188" s="67" t="s">
        <v>298</v>
      </c>
      <c r="C1188" s="132">
        <v>2135293594</v>
      </c>
      <c r="D1188" s="132">
        <v>0</v>
      </c>
    </row>
    <row r="1189" spans="2:4">
      <c r="B1189" s="68" t="s">
        <v>296</v>
      </c>
      <c r="C1189" s="131">
        <v>734633212</v>
      </c>
      <c r="D1189" s="131">
        <v>0</v>
      </c>
    </row>
    <row r="1190" spans="2:4">
      <c r="B1190" s="69" t="s">
        <v>1323</v>
      </c>
      <c r="C1190" s="131">
        <v>191842760</v>
      </c>
      <c r="D1190" s="131">
        <v>0</v>
      </c>
    </row>
    <row r="1191" spans="2:4">
      <c r="B1191" s="69" t="s">
        <v>1335</v>
      </c>
      <c r="C1191" s="131">
        <v>11390001</v>
      </c>
      <c r="D1191" s="131">
        <v>0</v>
      </c>
    </row>
    <row r="1192" spans="2:4">
      <c r="B1192" s="69" t="s">
        <v>1336</v>
      </c>
      <c r="C1192" s="131">
        <v>341700000</v>
      </c>
      <c r="D1192" s="131">
        <v>0</v>
      </c>
    </row>
    <row r="1193" spans="2:4">
      <c r="B1193" s="69" t="s">
        <v>1337</v>
      </c>
      <c r="C1193" s="131">
        <v>189700451</v>
      </c>
      <c r="D1193" s="131">
        <v>0</v>
      </c>
    </row>
    <row r="1194" spans="2:4">
      <c r="B1194" s="68" t="s">
        <v>819</v>
      </c>
      <c r="C1194" s="131">
        <v>494239584</v>
      </c>
      <c r="D1194" s="131">
        <v>0</v>
      </c>
    </row>
    <row r="1195" spans="2:4">
      <c r="B1195" s="69" t="s">
        <v>1338</v>
      </c>
      <c r="C1195" s="131">
        <v>494239584</v>
      </c>
      <c r="D1195" s="131">
        <v>0</v>
      </c>
    </row>
    <row r="1196" spans="2:4">
      <c r="B1196" s="68" t="s">
        <v>820</v>
      </c>
      <c r="C1196" s="131">
        <v>284750000</v>
      </c>
      <c r="D1196" s="131">
        <v>0</v>
      </c>
    </row>
    <row r="1197" spans="2:4">
      <c r="B1197" s="69" t="s">
        <v>1339</v>
      </c>
      <c r="C1197" s="131">
        <v>284750000</v>
      </c>
      <c r="D1197" s="131">
        <v>0</v>
      </c>
    </row>
    <row r="1198" spans="2:4">
      <c r="B1198" s="68" t="s">
        <v>813</v>
      </c>
      <c r="C1198" s="131">
        <v>599024937</v>
      </c>
      <c r="D1198" s="131">
        <v>0</v>
      </c>
    </row>
    <row r="1199" spans="2:4">
      <c r="B1199" s="69" t="s">
        <v>1329</v>
      </c>
      <c r="C1199" s="131">
        <v>599024937</v>
      </c>
      <c r="D1199" s="131">
        <v>0</v>
      </c>
    </row>
    <row r="1200" spans="2:4">
      <c r="B1200" s="68" t="s">
        <v>821</v>
      </c>
      <c r="C1200" s="131">
        <v>22645861</v>
      </c>
      <c r="D1200" s="131">
        <v>0</v>
      </c>
    </row>
    <row r="1201" spans="2:4">
      <c r="B1201" s="69" t="s">
        <v>1329</v>
      </c>
      <c r="C1201" s="131">
        <v>22645861</v>
      </c>
      <c r="D1201" s="131">
        <v>0</v>
      </c>
    </row>
    <row r="1202" spans="2:4">
      <c r="B1202" s="67" t="s">
        <v>299</v>
      </c>
      <c r="C1202" s="132">
        <v>338968005</v>
      </c>
      <c r="D1202" s="132">
        <v>0</v>
      </c>
    </row>
    <row r="1203" spans="2:4">
      <c r="B1203" s="68" t="s">
        <v>296</v>
      </c>
      <c r="C1203" s="131">
        <v>246986005</v>
      </c>
      <c r="D1203" s="131">
        <v>0</v>
      </c>
    </row>
    <row r="1204" spans="2:4">
      <c r="B1204" s="69" t="s">
        <v>1321</v>
      </c>
      <c r="C1204" s="131">
        <v>149416094</v>
      </c>
      <c r="D1204" s="131">
        <v>0</v>
      </c>
    </row>
    <row r="1205" spans="2:4">
      <c r="B1205" s="69" t="s">
        <v>1323</v>
      </c>
      <c r="C1205" s="131">
        <v>3700450</v>
      </c>
      <c r="D1205" s="131">
        <v>0</v>
      </c>
    </row>
    <row r="1206" spans="2:4">
      <c r="B1206" s="69" t="s">
        <v>1340</v>
      </c>
      <c r="C1206" s="131">
        <v>11376400</v>
      </c>
      <c r="D1206" s="131">
        <v>0</v>
      </c>
    </row>
    <row r="1207" spans="2:4">
      <c r="B1207" s="69" t="s">
        <v>1341</v>
      </c>
      <c r="C1207" s="131">
        <v>2666438</v>
      </c>
      <c r="D1207" s="131">
        <v>0</v>
      </c>
    </row>
    <row r="1208" spans="2:4">
      <c r="B1208" s="69" t="s">
        <v>1342</v>
      </c>
      <c r="C1208" s="131">
        <v>13325441</v>
      </c>
      <c r="D1208" s="131">
        <v>0</v>
      </c>
    </row>
    <row r="1209" spans="2:4">
      <c r="B1209" s="69" t="s">
        <v>1343</v>
      </c>
      <c r="C1209" s="131">
        <v>14115025</v>
      </c>
      <c r="D1209" s="131">
        <v>0</v>
      </c>
    </row>
    <row r="1210" spans="2:4">
      <c r="B1210" s="69" t="s">
        <v>1344</v>
      </c>
      <c r="C1210" s="131">
        <v>3366195</v>
      </c>
      <c r="D1210" s="131">
        <v>0</v>
      </c>
    </row>
    <row r="1211" spans="2:4">
      <c r="B1211" s="69" t="s">
        <v>1345</v>
      </c>
      <c r="C1211" s="131">
        <v>11900180</v>
      </c>
      <c r="D1211" s="131">
        <v>0</v>
      </c>
    </row>
    <row r="1212" spans="2:4">
      <c r="B1212" s="69" t="s">
        <v>1324</v>
      </c>
      <c r="C1212" s="131">
        <v>4325363</v>
      </c>
      <c r="D1212" s="131">
        <v>0</v>
      </c>
    </row>
    <row r="1213" spans="2:4">
      <c r="B1213" s="69" t="s">
        <v>1346</v>
      </c>
      <c r="C1213" s="131">
        <v>32794419</v>
      </c>
      <c r="D1213" s="131">
        <v>0</v>
      </c>
    </row>
    <row r="1214" spans="2:4">
      <c r="B1214" s="68" t="s">
        <v>822</v>
      </c>
      <c r="C1214" s="131">
        <v>91982000</v>
      </c>
      <c r="D1214" s="131">
        <v>0</v>
      </c>
    </row>
    <row r="1215" spans="2:4">
      <c r="B1215" s="69" t="s">
        <v>1347</v>
      </c>
      <c r="C1215" s="131">
        <v>91982000</v>
      </c>
      <c r="D1215" s="131">
        <v>0</v>
      </c>
    </row>
    <row r="1216" spans="2:4">
      <c r="B1216" s="136" t="s">
        <v>1348</v>
      </c>
      <c r="C1216" s="140">
        <v>155685242330</v>
      </c>
      <c r="D1216" s="141">
        <v>9918206427.6499996</v>
      </c>
    </row>
    <row r="1217" spans="2:4">
      <c r="B1217" s="70" t="s">
        <v>293</v>
      </c>
      <c r="C1217" s="139">
        <v>155685242330</v>
      </c>
      <c r="D1217" s="139">
        <v>9918206427.6499996</v>
      </c>
    </row>
    <row r="1218" spans="2:4">
      <c r="B1218" s="65" t="s">
        <v>311</v>
      </c>
      <c r="C1218" s="131">
        <v>155685242330</v>
      </c>
      <c r="D1218" s="131">
        <v>9918206427.6499996</v>
      </c>
    </row>
    <row r="1219" spans="2:4">
      <c r="B1219" s="148" t="s">
        <v>295</v>
      </c>
      <c r="C1219" s="132">
        <v>18742026236</v>
      </c>
      <c r="D1219" s="132">
        <v>1333064901.73</v>
      </c>
    </row>
    <row r="1220" spans="2:4">
      <c r="B1220" s="149" t="s">
        <v>296</v>
      </c>
      <c r="C1220" s="131">
        <v>18742026236</v>
      </c>
      <c r="D1220" s="131">
        <v>1333064901.73</v>
      </c>
    </row>
    <row r="1221" spans="2:4">
      <c r="B1221" s="148" t="s">
        <v>297</v>
      </c>
      <c r="C1221" s="132">
        <v>500000000</v>
      </c>
      <c r="D1221" s="132">
        <v>0</v>
      </c>
    </row>
    <row r="1222" spans="2:4">
      <c r="B1222" s="149" t="s">
        <v>296</v>
      </c>
      <c r="C1222" s="131">
        <v>500000000</v>
      </c>
      <c r="D1222" s="131">
        <v>0</v>
      </c>
    </row>
    <row r="1223" spans="2:4">
      <c r="B1223" s="148" t="s">
        <v>313</v>
      </c>
      <c r="C1223" s="132">
        <v>15492228311</v>
      </c>
      <c r="D1223" s="132">
        <v>0</v>
      </c>
    </row>
    <row r="1224" spans="2:4">
      <c r="B1224" s="149" t="s">
        <v>296</v>
      </c>
      <c r="C1224" s="131">
        <v>15492228311</v>
      </c>
      <c r="D1224" s="131">
        <v>0</v>
      </c>
    </row>
    <row r="1225" spans="2:4">
      <c r="B1225" s="148" t="s">
        <v>298</v>
      </c>
      <c r="C1225" s="132">
        <v>120950987783</v>
      </c>
      <c r="D1225" s="132">
        <v>8585141525.9200001</v>
      </c>
    </row>
    <row r="1226" spans="2:4">
      <c r="B1226" s="149" t="s">
        <v>296</v>
      </c>
      <c r="C1226" s="131">
        <v>120950987783</v>
      </c>
      <c r="D1226" s="131">
        <v>8585141525.9200001</v>
      </c>
    </row>
    <row r="1227" spans="2:4">
      <c r="B1227" s="143" t="s">
        <v>823</v>
      </c>
      <c r="C1227" s="142">
        <v>1403263338155</v>
      </c>
      <c r="D1227" s="144">
        <v>128555511058.72993</v>
      </c>
    </row>
    <row r="1229" spans="2:4" ht="20.399999999999999" customHeight="1">
      <c r="B1229" s="146" t="s">
        <v>27</v>
      </c>
      <c r="C1229" s="145"/>
      <c r="D1229" s="145"/>
    </row>
    <row r="1230" spans="2:4" ht="24" customHeight="1">
      <c r="B1230" s="161" t="s">
        <v>1350</v>
      </c>
      <c r="C1230" s="161"/>
      <c r="D1230" s="161"/>
    </row>
    <row r="1231" spans="2:4">
      <c r="B1231" s="161" t="s">
        <v>28</v>
      </c>
      <c r="C1231" s="161"/>
      <c r="D1231" s="161"/>
    </row>
    <row r="1232" spans="2:4">
      <c r="B1232" s="152" t="s">
        <v>29</v>
      </c>
      <c r="C1232" s="152"/>
      <c r="D1232" s="152"/>
    </row>
  </sheetData>
  <mergeCells count="12">
    <mergeCell ref="B11:B12"/>
    <mergeCell ref="D11:D12"/>
    <mergeCell ref="B1230:D1230"/>
    <mergeCell ref="B1231:D1231"/>
    <mergeCell ref="B1232:D1232"/>
    <mergeCell ref="A7:E7"/>
    <mergeCell ref="A8:E8"/>
    <mergeCell ref="A1:E1"/>
    <mergeCell ref="A2:E2"/>
    <mergeCell ref="A3:E3"/>
    <mergeCell ref="A5:F5"/>
    <mergeCell ref="A6:E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I45"/>
  <sheetViews>
    <sheetView showGridLines="0" tabSelected="1" zoomScale="67" zoomScaleNormal="100" workbookViewId="0">
      <selection activeCell="H25" sqref="H25"/>
    </sheetView>
  </sheetViews>
  <sheetFormatPr baseColWidth="10" defaultColWidth="11.44140625" defaultRowHeight="14.4"/>
  <cols>
    <col min="1" max="1" width="15.5546875" customWidth="1"/>
    <col min="2" max="2" width="78.44140625" customWidth="1"/>
    <col min="3" max="3" width="17.109375" customWidth="1"/>
    <col min="4" max="4" width="18.109375" customWidth="1"/>
    <col min="6" max="6" width="13.109375" bestFit="1" customWidth="1"/>
    <col min="8" max="8" width="13.109375" bestFit="1" customWidth="1"/>
    <col min="9" max="9" width="15.109375" bestFit="1" customWidth="1"/>
  </cols>
  <sheetData>
    <row r="1" spans="1:8" ht="28.5" customHeight="1">
      <c r="A1" s="153" t="s">
        <v>0</v>
      </c>
      <c r="B1" s="153"/>
      <c r="C1" s="153"/>
      <c r="D1" s="153"/>
      <c r="E1" s="153"/>
      <c r="F1" s="3"/>
    </row>
    <row r="2" spans="1:8" ht="21" customHeight="1">
      <c r="A2" s="154" t="s">
        <v>1</v>
      </c>
      <c r="B2" s="154"/>
      <c r="C2" s="154"/>
      <c r="D2" s="154"/>
      <c r="E2" s="154"/>
      <c r="F2" s="2"/>
      <c r="H2" s="12">
        <v>0</v>
      </c>
    </row>
    <row r="3" spans="1:8" ht="15" customHeight="1">
      <c r="A3" s="162" t="s">
        <v>2</v>
      </c>
      <c r="B3" s="162"/>
      <c r="C3" s="162"/>
      <c r="D3" s="162"/>
      <c r="E3" s="162"/>
      <c r="F3" s="1"/>
    </row>
    <row r="5" spans="1:8" ht="18.75" customHeight="1">
      <c r="A5" s="164" t="s">
        <v>824</v>
      </c>
      <c r="B5" s="164"/>
      <c r="C5" s="164"/>
      <c r="D5" s="164"/>
      <c r="E5" s="164"/>
      <c r="F5" s="4"/>
    </row>
    <row r="6" spans="1:8" ht="18">
      <c r="A6" s="157" t="s">
        <v>1351</v>
      </c>
      <c r="B6" s="157"/>
      <c r="C6" s="157"/>
      <c r="D6" s="157"/>
      <c r="E6" s="157"/>
      <c r="F6" s="5"/>
    </row>
    <row r="7" spans="1:8" ht="15.6">
      <c r="A7" s="166" t="s">
        <v>5</v>
      </c>
      <c r="B7" s="166"/>
      <c r="C7" s="166"/>
      <c r="D7" s="166"/>
      <c r="E7" s="166"/>
      <c r="F7" s="6"/>
    </row>
    <row r="10" spans="1:8" ht="15" customHeight="1">
      <c r="B10" s="165" t="s">
        <v>6</v>
      </c>
      <c r="C10" s="54" t="s">
        <v>7</v>
      </c>
      <c r="D10" s="167" t="s">
        <v>8</v>
      </c>
    </row>
    <row r="11" spans="1:8">
      <c r="B11" s="165"/>
      <c r="C11" s="60" t="s">
        <v>9</v>
      </c>
      <c r="D11" s="167"/>
    </row>
    <row r="12" spans="1:8">
      <c r="B12" s="23" t="s">
        <v>15</v>
      </c>
      <c r="C12" s="20">
        <v>45219.838792000002</v>
      </c>
      <c r="D12" s="29">
        <f>D14</f>
        <v>3631.04352612</v>
      </c>
      <c r="E12" s="48"/>
    </row>
    <row r="13" spans="1:8" s="7" customFormat="1">
      <c r="B13" s="117" t="s">
        <v>825</v>
      </c>
      <c r="C13" s="118">
        <v>44379.838792000002</v>
      </c>
      <c r="D13" s="119">
        <f>D14</f>
        <v>3631.04352612</v>
      </c>
      <c r="E13" s="48"/>
      <c r="F13"/>
    </row>
    <row r="14" spans="1:8" s="7" customFormat="1">
      <c r="B14" s="24" t="s">
        <v>826</v>
      </c>
      <c r="C14" s="38">
        <v>44379.838792000002</v>
      </c>
      <c r="D14" s="38">
        <f>D15+D21+D29</f>
        <v>3631.04352612</v>
      </c>
      <c r="E14" s="48"/>
      <c r="F14"/>
    </row>
    <row r="15" spans="1:8" s="7" customFormat="1">
      <c r="B15" s="151" t="s">
        <v>827</v>
      </c>
      <c r="C15" s="28">
        <v>1457.0259960000001</v>
      </c>
      <c r="D15" s="28">
        <f>SUM(D16:D20)</f>
        <v>133.45498800000001</v>
      </c>
      <c r="E15" s="48"/>
      <c r="F15"/>
    </row>
    <row r="16" spans="1:8" s="7" customFormat="1">
      <c r="B16" s="66" t="s">
        <v>828</v>
      </c>
      <c r="C16" s="30">
        <v>399.99599999999998</v>
      </c>
      <c r="D16" s="110">
        <v>33.127600000000001</v>
      </c>
      <c r="E16" s="48"/>
      <c r="F16"/>
    </row>
    <row r="17" spans="2:9" s="7" customFormat="1">
      <c r="B17" s="66" t="s">
        <v>829</v>
      </c>
      <c r="C17" s="30">
        <v>683.82999600000005</v>
      </c>
      <c r="D17" s="110">
        <v>44.135039999999996</v>
      </c>
      <c r="E17" s="48"/>
      <c r="F17"/>
    </row>
    <row r="18" spans="2:9" s="7" customFormat="1">
      <c r="B18" s="66" t="s">
        <v>830</v>
      </c>
      <c r="C18" s="30">
        <v>153.78</v>
      </c>
      <c r="D18" s="110">
        <v>10.6775</v>
      </c>
      <c r="E18" s="48"/>
      <c r="F18"/>
    </row>
    <row r="19" spans="2:9" s="7" customFormat="1">
      <c r="B19" s="66" t="s">
        <v>831</v>
      </c>
      <c r="C19" s="30">
        <v>172.62</v>
      </c>
      <c r="D19" s="110">
        <v>41.904000000000003</v>
      </c>
      <c r="E19" s="48"/>
      <c r="F19"/>
    </row>
    <row r="20" spans="2:9" s="7" customFormat="1">
      <c r="B20" s="66" t="s">
        <v>832</v>
      </c>
      <c r="C20" s="30">
        <v>46.8</v>
      </c>
      <c r="D20" s="110">
        <v>3.6108479999999998</v>
      </c>
      <c r="E20" s="48"/>
      <c r="F20"/>
    </row>
    <row r="21" spans="2:9" s="7" customFormat="1">
      <c r="B21" s="151" t="s">
        <v>833</v>
      </c>
      <c r="C21" s="28">
        <v>42922.812795999998</v>
      </c>
      <c r="D21" s="28">
        <f>SUM(D22:D26)</f>
        <v>3497.5885381200001</v>
      </c>
      <c r="E21" s="48"/>
      <c r="F21"/>
      <c r="I21" s="55"/>
    </row>
    <row r="22" spans="2:9" s="7" customFormat="1">
      <c r="B22" s="66" t="s">
        <v>834</v>
      </c>
      <c r="C22" s="30">
        <v>30690</v>
      </c>
      <c r="D22" s="110">
        <v>2565.4958999999999</v>
      </c>
      <c r="E22" s="48"/>
      <c r="F22"/>
    </row>
    <row r="23" spans="2:9" s="7" customFormat="1">
      <c r="B23" s="66" t="s">
        <v>835</v>
      </c>
      <c r="C23" s="30">
        <v>84</v>
      </c>
      <c r="D23" s="110">
        <v>6.6526500000000004</v>
      </c>
      <c r="E23" s="48"/>
      <c r="F23"/>
    </row>
    <row r="24" spans="2:9" s="7" customFormat="1">
      <c r="B24" s="66" t="s">
        <v>1349</v>
      </c>
      <c r="C24" s="131">
        <v>0</v>
      </c>
      <c r="D24" s="110">
        <v>3.3719999999999999</v>
      </c>
      <c r="E24" s="48"/>
      <c r="F24"/>
    </row>
    <row r="25" spans="2:9" s="7" customFormat="1">
      <c r="B25" s="66" t="s">
        <v>836</v>
      </c>
      <c r="C25" s="30">
        <v>7613.0186400000002</v>
      </c>
      <c r="D25" s="110">
        <v>611.22184000000004</v>
      </c>
      <c r="E25" s="48"/>
      <c r="F25"/>
    </row>
    <row r="26" spans="2:9" s="7" customFormat="1">
      <c r="B26" s="66" t="s">
        <v>837</v>
      </c>
      <c r="C26" s="30">
        <v>4535.7941559999999</v>
      </c>
      <c r="D26" s="110">
        <v>310.84614812000001</v>
      </c>
      <c r="E26" s="48"/>
      <c r="F26"/>
    </row>
    <row r="27" spans="2:9" s="7" customFormat="1">
      <c r="B27" s="117" t="s">
        <v>60</v>
      </c>
      <c r="C27" s="118">
        <v>840</v>
      </c>
      <c r="D27" s="119">
        <v>0</v>
      </c>
      <c r="E27" s="48"/>
      <c r="F27"/>
    </row>
    <row r="28" spans="2:9" s="7" customFormat="1">
      <c r="B28" s="24" t="s">
        <v>839</v>
      </c>
      <c r="C28" s="38">
        <v>840</v>
      </c>
      <c r="D28" s="38">
        <v>0</v>
      </c>
      <c r="E28" s="48"/>
      <c r="F28"/>
    </row>
    <row r="29" spans="2:9" s="7" customFormat="1">
      <c r="B29" s="151" t="s">
        <v>840</v>
      </c>
      <c r="C29" s="28">
        <v>840</v>
      </c>
      <c r="D29" s="28">
        <f>SUM(D30:D31)</f>
        <v>0</v>
      </c>
      <c r="E29" s="48"/>
      <c r="F29"/>
    </row>
    <row r="30" spans="2:9" s="7" customFormat="1">
      <c r="B30" s="66" t="s">
        <v>841</v>
      </c>
      <c r="C30" s="30">
        <v>155.37245100000001</v>
      </c>
      <c r="D30" s="38">
        <v>0</v>
      </c>
      <c r="E30" s="48"/>
      <c r="F30"/>
    </row>
    <row r="31" spans="2:9" s="7" customFormat="1">
      <c r="B31" s="66" t="s">
        <v>842</v>
      </c>
      <c r="C31" s="30">
        <v>684.62754900000004</v>
      </c>
      <c r="D31" s="38">
        <v>0</v>
      </c>
      <c r="E31" s="48"/>
      <c r="F31"/>
    </row>
    <row r="32" spans="2:9">
      <c r="B32" s="35" t="s">
        <v>48</v>
      </c>
      <c r="C32" s="31">
        <v>45219.838792000002</v>
      </c>
      <c r="D32" s="133">
        <f>D13+D27</f>
        <v>3631.04352612</v>
      </c>
      <c r="E32" s="48"/>
      <c r="I32" s="7"/>
    </row>
    <row r="33" spans="2:9">
      <c r="B33" s="15" t="s">
        <v>27</v>
      </c>
      <c r="C33" s="16"/>
      <c r="D33" s="16"/>
      <c r="F33" s="11"/>
      <c r="I33" s="7"/>
    </row>
    <row r="34" spans="2:9" ht="26.25" customHeight="1">
      <c r="B34" s="161" t="s">
        <v>1350</v>
      </c>
      <c r="C34" s="161"/>
      <c r="D34" s="161"/>
      <c r="E34" s="8"/>
      <c r="I34" s="7"/>
    </row>
    <row r="35" spans="2:9" ht="17.25" customHeight="1">
      <c r="B35" s="50" t="s">
        <v>838</v>
      </c>
      <c r="C35" s="50"/>
      <c r="D35" s="50"/>
    </row>
    <row r="36" spans="2:9" ht="12.75" customHeight="1">
      <c r="B36" s="15" t="s">
        <v>49</v>
      </c>
      <c r="C36" s="16"/>
      <c r="D36" s="16"/>
    </row>
    <row r="37" spans="2:9">
      <c r="C37" s="41"/>
      <c r="D37" s="41"/>
    </row>
    <row r="38" spans="2:9">
      <c r="B38" s="42"/>
      <c r="C38" s="41"/>
      <c r="D38" s="41"/>
    </row>
    <row r="39" spans="2:9">
      <c r="B39" s="9"/>
      <c r="C39" s="10"/>
      <c r="D39" s="10"/>
    </row>
    <row r="40" spans="2:9">
      <c r="B40" s="9"/>
      <c r="C40" s="10"/>
      <c r="D40" s="10"/>
    </row>
    <row r="41" spans="2:9">
      <c r="B41" s="9"/>
      <c r="C41" s="10"/>
      <c r="D41" s="10"/>
    </row>
    <row r="42" spans="2:9">
      <c r="B42" s="9"/>
      <c r="C42" s="10"/>
      <c r="D42" s="10"/>
    </row>
    <row r="43" spans="2:9">
      <c r="B43" s="9"/>
      <c r="C43" s="10"/>
      <c r="D43" s="10"/>
    </row>
    <row r="44" spans="2:9">
      <c r="B44" s="9"/>
      <c r="C44" s="10"/>
      <c r="D44" s="10"/>
    </row>
    <row r="45" spans="2:9">
      <c r="B45" s="9"/>
      <c r="C45" s="10"/>
      <c r="D45" s="10"/>
    </row>
  </sheetData>
  <mergeCells count="9">
    <mergeCell ref="B34:D34"/>
    <mergeCell ref="A7:E7"/>
    <mergeCell ref="B10:B11"/>
    <mergeCell ref="D10:D11"/>
    <mergeCell ref="A1:E1"/>
    <mergeCell ref="A2:E2"/>
    <mergeCell ref="A3:E3"/>
    <mergeCell ref="A5:E5"/>
    <mergeCell ref="A6:E6"/>
  </mergeCells>
  <pageMargins left="0.7" right="0.7" top="0.75" bottom="0.75" header="0.3" footer="0.3"/>
  <pageSetup orientation="portrait" r:id="rId1"/>
  <ignoredErrors>
    <ignoredError sqref="D29 D21" formulaRange="1"/>
  </ignoredErrors>
  <drawing r:id="rId2"/>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Fiscal Mes</vt:lpstr>
      <vt:lpstr>Económica</vt:lpstr>
      <vt:lpstr>Institucional</vt:lpstr>
      <vt:lpstr>Funcional</vt:lpstr>
      <vt:lpstr>Objetal</vt:lpstr>
      <vt:lpstr>Proyectos de inversión</vt:lpstr>
      <vt:lpstr>Subsidios Sociales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Nickol Rodriguez Fernandez</cp:lastModifiedBy>
  <cp:revision/>
  <dcterms:created xsi:type="dcterms:W3CDTF">2020-08-19T17:32:46Z</dcterms:created>
  <dcterms:modified xsi:type="dcterms:W3CDTF">2023-02-14T20:00:18Z</dcterms:modified>
  <cp:category/>
  <cp:contentStatus/>
</cp:coreProperties>
</file>