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rzo/07032025/"/>
    </mc:Choice>
  </mc:AlternateContent>
  <xr:revisionPtr revIDLastSave="210" documentId="13_ncr:1_{A1BAE7F4-F833-4DF1-A30D-8A24040F87F0}" xr6:coauthVersionLast="47" xr6:coauthVersionMax="47" xr10:uidLastSave="{CCC21652-7DF5-44ED-82EF-25CAD14464D9}"/>
  <bookViews>
    <workbookView xWindow="-120" yWindow="-120" windowWidth="29040" windowHeight="15720" tabRatio="875"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Mes'!$C$31:$D$35</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13" i="141"/>
  <c r="D13" i="141"/>
  <c r="E26" i="141"/>
  <c r="E21" i="141"/>
  <c r="E20" i="141"/>
  <c r="E19" i="141"/>
  <c r="D27" i="141"/>
  <c r="E25" i="141" l="1"/>
  <c r="F16" i="141"/>
  <c r="E18" i="141"/>
  <c r="G18" i="141" s="1"/>
  <c r="D18" i="141"/>
  <c r="F29" i="139" l="1"/>
  <c r="G13" i="141"/>
  <c r="E37" i="139"/>
  <c r="E38" i="139"/>
  <c r="E39" i="139"/>
  <c r="E40" i="139"/>
  <c r="E41" i="139"/>
  <c r="E42" i="139"/>
  <c r="E43" i="139"/>
  <c r="E20" i="131"/>
  <c r="G31" i="141"/>
  <c r="F31" i="141"/>
  <c r="G29" i="141"/>
  <c r="F29" i="141"/>
  <c r="G27" i="141"/>
  <c r="F27" i="141"/>
  <c r="G24" i="141"/>
  <c r="G23" i="141"/>
  <c r="G21" i="141"/>
  <c r="F21" i="141"/>
  <c r="G20" i="141"/>
  <c r="F20" i="141"/>
  <c r="G19" i="141"/>
  <c r="F19" i="141"/>
  <c r="G17" i="141"/>
  <c r="F17" i="141"/>
  <c r="G16" i="141"/>
  <c r="G15" i="141"/>
  <c r="F15" i="141"/>
  <c r="G14" i="141"/>
  <c r="F14" i="141"/>
  <c r="F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c r="G31" i="139"/>
  <c r="E31" i="139"/>
  <c r="E30" i="139" s="1"/>
  <c r="F30" i="139"/>
  <c r="D30" i="139"/>
  <c r="G30" i="139" s="1"/>
  <c r="C30" i="139"/>
  <c r="G29" i="139"/>
  <c r="F28" i="139"/>
  <c r="E28" i="139"/>
  <c r="D28" i="139"/>
  <c r="G28" i="139" s="1"/>
  <c r="C28" i="139"/>
  <c r="G27" i="139"/>
  <c r="E27" i="139"/>
  <c r="G26" i="139"/>
  <c r="E26" i="139"/>
  <c r="G25" i="139"/>
  <c r="F25" i="139"/>
  <c r="G24" i="139"/>
  <c r="F24" i="139"/>
  <c r="F23" i="139" s="1"/>
  <c r="D23" i="139"/>
  <c r="G23" i="139" s="1"/>
  <c r="C23" i="139"/>
  <c r="G22" i="139"/>
  <c r="E22" i="139"/>
  <c r="E20" i="139" s="1"/>
  <c r="G21" i="139"/>
  <c r="E21" i="139"/>
  <c r="G20" i="139"/>
  <c r="F20" i="139"/>
  <c r="D20" i="139"/>
  <c r="C20" i="139"/>
  <c r="C19" i="139" s="1"/>
  <c r="G18" i="139"/>
  <c r="E18" i="139"/>
  <c r="E17" i="139" s="1"/>
  <c r="E16" i="139" s="1"/>
  <c r="D17" i="139"/>
  <c r="D16" i="139" s="1"/>
  <c r="C17" i="139"/>
  <c r="F16" i="139"/>
  <c r="C16" i="139"/>
  <c r="C56" i="139" s="1"/>
  <c r="E28" i="138"/>
  <c r="D28" i="138"/>
  <c r="E26" i="138"/>
  <c r="D26" i="138"/>
  <c r="E24" i="138"/>
  <c r="D24" i="138"/>
  <c r="D23" i="138" s="1"/>
  <c r="E21" i="138"/>
  <c r="E20" i="138" s="1"/>
  <c r="D21" i="138"/>
  <c r="D20" i="138" s="1"/>
  <c r="E18" i="138"/>
  <c r="D18" i="138"/>
  <c r="E16" i="138"/>
  <c r="D16" i="138"/>
  <c r="D15" i="138" s="1"/>
  <c r="E36" i="139" l="1"/>
  <c r="E23" i="139"/>
  <c r="F32" i="139"/>
  <c r="E47" i="139"/>
  <c r="E33" i="139"/>
  <c r="D19" i="139"/>
  <c r="G19" i="139" s="1"/>
  <c r="F19" i="139"/>
  <c r="F56" i="139" s="1"/>
  <c r="E19" i="139"/>
  <c r="G17" i="139"/>
  <c r="E23" i="138"/>
  <c r="E15" i="138"/>
  <c r="E33" i="138" s="1"/>
  <c r="D26" i="141"/>
  <c r="G26" i="141"/>
  <c r="F23" i="141"/>
  <c r="F24" i="141"/>
  <c r="F18" i="141"/>
  <c r="D25" i="141"/>
  <c r="D33" i="138"/>
  <c r="G16" i="139"/>
  <c r="D32" i="139"/>
  <c r="G32" i="139" s="1"/>
  <c r="E32" i="139" l="1"/>
  <c r="E56" i="139"/>
  <c r="F26" i="141"/>
  <c r="F25" i="141"/>
  <c r="G25" i="141"/>
  <c r="D56" i="139"/>
  <c r="G56" i="139" s="1"/>
  <c r="D70" i="131" l="1"/>
  <c r="D66" i="131"/>
  <c r="D56" i="131"/>
  <c r="D49" i="131"/>
  <c r="D40" i="131"/>
  <c r="D30" i="131"/>
  <c r="D20" i="131"/>
  <c r="D14" i="131"/>
  <c r="D38" i="130"/>
  <c r="D13" i="131" l="1"/>
  <c r="C14" i="130"/>
  <c r="D14" i="130"/>
  <c r="C15" i="130"/>
  <c r="E70" i="131"/>
  <c r="C51" i="130"/>
  <c r="E14" i="131" l="1"/>
  <c r="D155" i="130" l="1"/>
  <c r="D154" i="130" s="1"/>
  <c r="D153" i="130" s="1"/>
  <c r="D14" i="3"/>
  <c r="D21" i="3"/>
  <c r="D29" i="3"/>
  <c r="D28" i="3" l="1"/>
  <c r="D13" i="3"/>
  <c r="E78" i="131" l="1"/>
  <c r="E76" i="131"/>
  <c r="E66" i="131"/>
  <c r="E56" i="131"/>
  <c r="E49" i="131"/>
  <c r="E40" i="131"/>
  <c r="E30" i="131"/>
  <c r="D151" i="130"/>
  <c r="D150" i="130" s="1"/>
  <c r="D58" i="4"/>
  <c r="D17" i="4"/>
  <c r="D14" i="4"/>
  <c r="E75" i="131" l="1"/>
  <c r="D104" i="130"/>
  <c r="D74" i="130"/>
  <c r="E13" i="131"/>
  <c r="E80" i="131" l="1"/>
  <c r="D13" i="130"/>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<sst xmlns="http://schemas.openxmlformats.org/spreadsheetml/2006/main" count="3584" uniqueCount="3173">
  <si>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</si>
  <si>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</si>
  <si>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</si>
  <si>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</si>
  <si>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</si>
  <si>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</si>
  <si>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</si>
  <si>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</si>
  <si>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</si>
  <si>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</si>
  <si>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</si>
  <si>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</si>
  <si>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</si>
  <si>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</si>
  <si>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</si>
  <si>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</si>
  <si>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</si>
  <si>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</si>
  <si>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</si>
  <si>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</si>
  <si>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</si>
  <si>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</si>
  <si>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</si>
  <si>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</si>
  <si>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</si>
  <si>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</si>
  <si>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</si>
  <si>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</si>
  <si>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</si>
  <si>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</si>
  <si>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</si>
  <si>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</si>
  <si>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</si>
  <si>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</si>
  <si>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</si>
  <si>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</si>
  <si>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</si>
  <si>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</si>
  <si>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</si>
  <si>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</si>
  <si>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</si>
  <si>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</si>
  <si>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</si>
  <si>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</si>
  <si>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</si>
  <si>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</si>
  <si>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</si>
  <si>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</si>
  <si>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</si>
  <si>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</si>
  <si>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</si>
  <si>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</si>
  <si>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</si>
  <si>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</si>
  <si>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</si>
  <si>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</si>
  <si>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</si>
  <si>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</si>
  <si>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</si>
  <si>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</si>
  <si>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</si>
  <si>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</si>
  <si>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</si>
  <si>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</si>
  <si>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</si>
  <si>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</si>
  <si>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</si>
  <si>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</si>
  <si>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</si>
  <si>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</si>
  <si>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</si>
  <si>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</si>
  <si>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</si>
  <si>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</si>
  <si>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</si>
  <si>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</si>
  <si>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</si>
  <si>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</si>
  <si>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</si>
  <si>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</si>
  <si>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</si>
  <si>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</si>
  <si>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</si>
  <si>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</si>
  <si>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</si>
  <si>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</si>
  <si>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</si>
  <si>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</si>
  <si>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</si>
  <si>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</si>
  <si>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</si>
  <si>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</si>
  <si>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</si>
  <si>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</si>
  <si>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</si>
  <si>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</si>
  <si>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</si>
  <si>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</si>
  <si>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</si>
  <si>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</si>
  <si>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</si>
  <si>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</si>
  <si>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</si>
  <si>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</si>
  <si>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</si>
  <si>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</si>
  <si>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</si>
  <si>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</si>
  <si>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</si>
  <si>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</si>
  <si>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</si>
  <si>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</si>
  <si>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</si>
  <si>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</si>
  <si>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</si>
  <si>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</si>
  <si>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</si>
  <si>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</si>
  <si>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</si>
  <si>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</si>
  <si>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</si>
  <si>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</si>
  <si>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</si>
  <si>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</si>
  <si>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</si>
  <si>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</si>
  <si>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</si>
  <si>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</si>
  <si>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</si>
  <si>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</si>
  <si>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</si>
  <si>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</si>
  <si>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</si>
  <si>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</si>
  <si>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</si>
  <si>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</si>
  <si>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</si>
  <si>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</si>
  <si>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</si>
  <si>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</si>
  <si>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</si>
  <si>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</si>
  <si>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</si>
  <si>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</si>
  <si>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</si>
  <si>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</si>
  <si>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</si>
  <si>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</si>
  <si>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</si>
  <si>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</si>
  <si>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</si>
  <si>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</si>
  <si>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</si>
  <si>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</si>
  <si>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</si>
  <si>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</si>
  <si>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</si>
  <si>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</si>
  <si>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</si>
  <si>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</si>
  <si>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</si>
  <si>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</si>
  <si>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</si>
  <si>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</si>
  <si>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</si>
  <si>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</si>
  <si>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</si>
  <si>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</si>
  <si>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</si>
  <si>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</si>
  <si>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</si>
  <si>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</si>
  <si>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</si>
  <si>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</si>
  <si>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</si>
  <si>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</si>
  <si>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</si>
  <si>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</si>
  <si>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</si>
  <si>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</si>
  <si>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</si>
  <si>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</si>
  <si>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</si>
  <si>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</si>
  <si>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</si>
  <si>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</si>
  <si>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</si>
  <si>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</si>
  <si>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</si>
  <si>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</si>
  <si>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</si>
  <si>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</si>
  <si>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</si>
  <si>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</si>
  <si>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</si>
  <si>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</si>
  <si>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</si>
  <si>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</si>
  <si>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</si>
  <si>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</si>
  <si>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</si>
  <si>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</si>
  <si>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</si>
  <si>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</si>
  <si>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</si>
  <si>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</si>
  <si>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</si>
  <si>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</si>
  <si>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</si>
  <si>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</si>
  <si>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</si>
  <si>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</si>
  <si>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</si>
  <si>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</si>
  <si>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</si>
  <si>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</si>
  <si>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</si>
  <si>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</si>
  <si>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</si>
  <si>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</si>
  <si>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</si>
  <si>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</si>
  <si>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</si>
  <si>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</si>
  <si>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</si>
  <si>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</si>
  <si>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</si>
  <si>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</si>
  <si>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</si>
  <si>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</si>
  <si>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</si>
  <si>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</si>
  <si>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</si>
  <si>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</si>
  <si>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</si>
  <si>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</si>
  <si>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</si>
  <si>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</si>
  <si>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</si>
  <si>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</si>
  <si>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</si>
  <si>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</si>
  <si>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</si>
  <si>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</si>
  <si>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</si>
  <si>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</si>
  <si>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</si>
  <si>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</si>
  <si>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</si>
  <si>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</si>
  <si>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</si>
  <si>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</si>
  <si>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</si>
  <si>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</si>
  <si>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</si>
  <si>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</si>
  <si>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</si>
  <si>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</si>
  <si>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</si>
  <si>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</si>
  <si>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</si>
  <si>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</si>
  <si>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</si>
  <si>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</si>
  <si>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</si>
  <si>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</si>
  <si>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</si>
  <si>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</si>
  <si>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</si>
  <si>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</si>
  <si>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</si>
  <si>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</si>
  <si>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</si>
  <si>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</si>
  <si>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</si>
  <si>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</si>
  <si>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</si>
  <si>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</si>
  <si>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</si>
  <si>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</si>
  <si>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</si>
  <si>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</si>
  <si>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</si>
  <si>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</si>
  <si>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</si>
  <si>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</si>
  <si>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</si>
  <si>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</si>
  <si>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</si>
  <si>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</si>
  <si>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</si>
  <si>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</si>
  <si>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</si>
  <si>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</si>
  <si>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</si>
  <si>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</si>
  <si>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</si>
  <si>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</si>
  <si>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</si>
  <si>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</si>
  <si>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</si>
  <si>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</si>
  <si>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</si>
  <si>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</si>
  <si>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</si>
  <si>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</si>
  <si>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</si>
  <si>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</si>
  <si>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</si>
  <si>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</si>
  <si>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</si>
  <si>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</si>
  <si>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</si>
  <si>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</si>
  <si>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</si>
  <si>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</si>
  <si>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</si>
  <si>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</si>
  <si>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</si>
  <si>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</si>
  <si>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</si>
  <si>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</si>
  <si>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</si>
  <si>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</si>
  <si>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</si>
  <si>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</si>
  <si>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</si>
  <si>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</si>
  <si>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</si>
  <si>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</si>
  <si>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</si>
  <si>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</si>
  <si>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</si>
  <si>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</si>
  <si>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</si>
  <si>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</si>
  <si>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</si>
  <si>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</si>
  <si>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</si>
  <si>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</si>
  <si>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</si>
  <si>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</si>
  <si>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</si>
  <si>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</si>
  <si>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</si>
  <si>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</si>
  <si>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</si>
  <si>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</si>
  <si>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</si>
  <si>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</si>
  <si>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</si>
  <si>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</si>
  <si>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</si>
  <si>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</si>
  <si>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</si>
  <si>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</si>
  <si>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</si>
  <si>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</si>
  <si>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</si>
  <si>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</si>
  <si>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</si>
  <si>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</si>
  <si>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</si>
  <si>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</si>
  <si>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</si>
  <si>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</si>
  <si>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</si>
  <si>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</si>
  <si>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</si>
  <si>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</si>
  <si>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</si>
  <si>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</si>
  <si>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</si>
  <si>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</si>
  <si>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</si>
  <si>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</si>
  <si>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</si>
  <si>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</si>
  <si>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</si>
  <si>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</si>
  <si>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</si>
  <si>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</si>
  <si>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</si>
  <si>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</si>
  <si>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</si>
  <si>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</si>
  <si>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</si>
  <si>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</si>
  <si>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</si>
  <si>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</si>
  <si>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</si>
  <si>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</si>
  <si>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</si>
  <si>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</si>
  <si>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</si>
  <si>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</si>
  <si>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</si>
  <si>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</si>
  <si>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</si>
  <si>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</si>
  <si>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</si>
  <si>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</si>
  <si>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</si>
  <si>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</si>
  <si>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</si>
  <si>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</si>
  <si>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</si>
  <si>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</si>
  <si>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</si>
  <si>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</si>
  <si>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</si>
  <si>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</si>
  <si>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</si>
  <si>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</si>
  <si>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</si>
  <si>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</si>
  <si>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</si>
  <si>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</si>
  <si>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</si>
  <si>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</si>
  <si>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</si>
  <si>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</si>
  <si>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</si>
  <si>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</si>
  <si>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</si>
  <si>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</si>
  <si>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</si>
  <si>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</si>
  <si>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</si>
  <si>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</si>
  <si>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</si>
  <si>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</si>
  <si>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</si>
  <si>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</si>
  <si>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</si>
  <si>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</si>
  <si>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</si>
  <si>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</si>
  <si>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</si>
  <si>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</si>
  <si>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</si>
  <si>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</si>
  <si>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</si>
  <si>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</si>
  <si>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</si>
  <si>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</si>
  <si>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</si>
  <si>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</si>
  <si>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</si>
  <si>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</si>
  <si>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</si>
  <si>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</si>
  <si>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</si>
  <si>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</si>
  <si>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</si>
  <si>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</si>
  <si>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</si>
  <si>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</si>
  <si>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</si>
  <si>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</si>
  <si>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</si>
  <si>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</si>
  <si>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</si>
  <si>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</si>
  <si>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</si>
  <si>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</si>
  <si>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</si>
  <si>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</si>
  <si>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</si>
  <si>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</si>
  <si>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</si>
  <si>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</si>
  <si>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</si>
  <si>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</si>
  <si>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</si>
  <si>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</si>
  <si>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</si>
  <si>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</si>
  <si>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</si>
  <si>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</si>
  <si>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</si>
  <si>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</si>
  <si>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</si>
  <si>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</si>
  <si>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</si>
  <si>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</si>
  <si>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</si>
  <si>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</si>
  <si>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</si>
  <si>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</si>
  <si>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</si>
  <si>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</si>
  <si>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</si>
  <si>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</si>
  <si>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</si>
  <si>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</si>
  <si>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</si>
  <si>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</si>
  <si>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</si>
  <si>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</si>
  <si>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</si>
  <si>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</si>
  <si>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</si>
  <si>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</si>
  <si>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</si>
  <si>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</si>
  <si>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</si>
  <si>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</si>
  <si>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</si>
  <si>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</si>
  <si>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</si>
  <si>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</si>
  <si>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</si>
  <si>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</si>
  <si>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</si>
  <si>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</si>
  <si>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</si>
  <si>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</si>
  <si>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</si>
  <si>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</si>
  <si>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</si>
  <si>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</si>
  <si>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</si>
  <si>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</si>
  <si>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</si>
  <si>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</si>
  <si>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</si>
  <si>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</si>
  <si>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</si>
  <si>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</si>
  <si>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</si>
  <si>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</si>
  <si>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</si>
  <si>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</si>
  <si>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</si>
  <si>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</si>
  <si>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</si>
  <si>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</si>
  <si>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</si>
  <si>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</si>
  <si>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</si>
  <si>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</si>
  <si>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</si>
  <si>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</si>
  <si>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</si>
  <si>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</si>
  <si>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</si>
  <si>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</si>
  <si>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</si>
  <si>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</si>
  <si>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</si>
  <si>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</si>
  <si>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</si>
  <si>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</si>
  <si>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</si>
  <si>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</si>
  <si>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</si>
  <si>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</si>
  <si>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</si>
  <si>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</si>
  <si>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</si>
  <si>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</si>
  <si>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</si>
  <si>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</si>
  <si>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</si>
  <si>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</si>
  <si>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</si>
  <si>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</si>
  <si>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</si>
  <si>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</si>
  <si>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</si>
  <si>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</si>
  <si>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</si>
  <si>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</si>
  <si>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</si>
  <si>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</si>
  <si>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</si>
  <si>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</si>
  <si>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</si>
  <si>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</si>
  <si>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</si>
  <si>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</si>
  <si>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</si>
  <si>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</si>
  <si>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</si>
  <si>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</si>
  <si>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</si>
  <si>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</si>
  <si>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</si>
  <si>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</si>
  <si>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</si>
  <si>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</si>
  <si>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</si>
  <si>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</si>
  <si>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</si>
  <si>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</si>
  <si>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</si>
  <si>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</si>
  <si>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</si>
  <si>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</si>
  <si>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</si>
  <si>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</si>
  <si>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</si>
  <si>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</si>
  <si>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</si>
  <si>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</si>
  <si>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</si>
  <si>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</si>
  <si>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</si>
  <si>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</si>
  <si>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</si>
  <si>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</si>
  <si>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</si>
  <si>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</si>
  <si>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</si>
  <si>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</si>
  <si>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</si>
  <si>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</si>
  <si>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</si>
  <si>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</si>
  <si>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</si>
  <si>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</si>
  <si>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</si>
  <si>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</si>
  <si>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</si>
  <si>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</si>
  <si>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</si>
  <si>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</si>
  <si>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</si>
  <si>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</si>
  <si>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</si>
  <si>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</si>
  <si>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</si>
  <si>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</si>
  <si>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</si>
  <si>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</si>
  <si>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</si>
  <si>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</si>
  <si>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</si>
  <si>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</si>
  <si>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</si>
  <si>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</si>
  <si>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</si>
  <si>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</si>
  <si>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</si>
  <si>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</si>
  <si>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</si>
  <si>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</si>
  <si>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</si>
  <si>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</si>
  <si>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</si>
  <si>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</si>
  <si>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</si>
  <si>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</si>
  <si>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</si>
  <si>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</si>
  <si>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</si>
  <si>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</si>
  <si>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</si>
  <si>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</si>
  <si>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</si>
  <si>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</si>
  <si>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</si>
  <si>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</si>
  <si>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</si>
  <si>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</si>
  <si>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</si>
  <si>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</si>
  <si>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15015-REHABILITACIÓN  Y MANTENIMIENTO DE CARRETERAS  (117 KM) Y CAMINOS VECINALES (884 KM) A NIVEL NACIONAL</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</si>
  <si>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</si>
  <si>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</si>
  <si>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</si>
  <si>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</si>
  <si>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</si>
  <si>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</si>
  <si>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</si>
  <si>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</si>
  <si>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</si>
  <si>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</si>
  <si>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</si>
  <si>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</si>
  <si>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</si>
  <si>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</si>
  <si>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</si>
  <si>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</si>
  <si>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</si>
  <si>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</si>
  <si>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</si>
  <si>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</si>
  <si>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</si>
  <si>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</si>
  <si>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</si>
  <si>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</si>
  <si>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</si>
  <si>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</si>
  <si>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</si>
  <si>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</si>
  <si>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</si>
  <si>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</si>
  <si>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</si>
  <si>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</si>
  <si>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</si>
  <si>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</si>
  <si>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</si>
  <si>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</si>
  <si>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</si>
  <si>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</si>
  <si>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</si>
  <si>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</si>
  <si>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</si>
  <si>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</si>
  <si>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</si>
  <si>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</si>
  <si>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</si>
  <si>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</si>
  <si>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</si>
  <si>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</si>
  <si>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</si>
  <si>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</si>
  <si>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</si>
  <si>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</si>
  <si>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</si>
  <si>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</si>
  <si>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</si>
  <si>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</si>
  <si>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</si>
  <si>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</si>
  <si>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</si>
  <si>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</si>
  <si>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</si>
  <si>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</si>
  <si>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</si>
  <si>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</si>
  <si>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</si>
  <si>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</si>
  <si>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</si>
  <si>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</si>
  <si>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</si>
  <si>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</si>
  <si>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</si>
  <si>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</si>
  <si>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</si>
  <si>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</si>
  <si>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</si>
  <si>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</si>
  <si>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</si>
  <si>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</si>
  <si>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</si>
  <si>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</si>
  <si>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</si>
  <si>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</si>
  <si>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</si>
  <si>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</si>
  <si>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</si>
  <si>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</si>
  <si>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</si>
  <si>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</si>
  <si>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</si>
  <si>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</si>
  <si>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</si>
  <si>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</si>
  <si>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</si>
  <si>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</si>
  <si>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</si>
  <si>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</si>
  <si>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</si>
  <si>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</si>
  <si>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</si>
  <si>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</si>
  <si>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</si>
  <si>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</si>
  <si>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</si>
  <si>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</si>
  <si>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</si>
  <si>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</si>
  <si>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</si>
  <si>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</si>
  <si>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</si>
  <si>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</si>
  <si>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</si>
  <si>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</si>
  <si>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</si>
  <si>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</si>
  <si>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</si>
  <si>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</si>
  <si>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</si>
  <si>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</si>
  <si>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</si>
  <si>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</si>
  <si>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</si>
  <si>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</si>
  <si>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</si>
  <si>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</si>
  <si>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</si>
  <si>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</si>
  <si>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</si>
  <si>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</si>
  <si>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</si>
  <si>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</si>
  <si>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</si>
  <si>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</si>
  <si>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</si>
  <si>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</si>
  <si>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</si>
  <si>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</si>
  <si>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</si>
  <si>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</si>
  <si>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</si>
  <si>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</si>
  <si>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</si>
  <si>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</si>
  <si>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</si>
  <si>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</si>
  <si>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</si>
  <si>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</si>
  <si>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</si>
  <si>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</si>
  <si>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</si>
  <si>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</si>
  <si>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</si>
  <si>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</si>
  <si>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</si>
  <si>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</si>
  <si>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</si>
  <si>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</si>
  <si>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</si>
  <si>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</si>
  <si>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</si>
  <si>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</si>
  <si>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</si>
  <si>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</si>
  <si>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</si>
  <si>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</si>
  <si>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</si>
  <si>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</si>
  <si>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</si>
  <si>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</si>
  <si>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</si>
  <si>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</si>
  <si>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</si>
  <si>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</si>
  <si>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</si>
  <si>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</si>
  <si>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</si>
  <si>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</si>
  <si>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</si>
  <si>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</si>
  <si>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</si>
  <si>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</si>
  <si>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</si>
  <si>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</si>
  <si>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</si>
  <si>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</si>
  <si>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</si>
  <si>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</si>
  <si>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</si>
  <si>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</si>
  <si>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</si>
  <si>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</si>
  <si>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</si>
  <si>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</si>
  <si>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</si>
  <si>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</si>
  <si>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</si>
  <si>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</si>
  <si>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</si>
  <si>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</si>
  <si>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</si>
  <si>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</si>
  <si>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</si>
  <si>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</si>
  <si>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</si>
  <si>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</si>
  <si>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</si>
  <si>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</si>
  <si>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</si>
  <si>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</si>
  <si>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</si>
  <si>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</si>
  <si>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</si>
  <si>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</si>
  <si>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</si>
  <si>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</si>
  <si>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</si>
  <si>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</si>
  <si>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</si>
  <si>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</si>
  <si>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</si>
  <si>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</si>
  <si>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</si>
  <si>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</si>
  <si>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</si>
  <si>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</si>
  <si>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</si>
  <si>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</si>
  <si>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</si>
  <si>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</si>
  <si>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</si>
  <si>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</si>
  <si>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</si>
  <si>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</si>
  <si>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</si>
  <si>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</si>
  <si>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</si>
  <si>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</si>
  <si>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</si>
  <si>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</si>
  <si>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</si>
  <si>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</si>
  <si>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</si>
  <si>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</si>
  <si>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</si>
  <si>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</si>
  <si>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</si>
  <si>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</si>
  <si>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</si>
  <si>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</si>
  <si>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</si>
  <si>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</si>
  <si>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</si>
  <si>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</si>
  <si>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</si>
  <si>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</si>
  <si>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</si>
  <si>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</si>
  <si>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</si>
  <si>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</si>
  <si>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</si>
  <si>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</si>
  <si>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</si>
  <si>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</si>
  <si>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</si>
  <si>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</si>
  <si>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</si>
  <si>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</si>
  <si>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</si>
  <si>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</si>
  <si>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</si>
  <si>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</si>
  <si>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</si>
  <si>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</si>
  <si>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</si>
  <si>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</si>
  <si>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</si>
  <si>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</si>
  <si>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</si>
  <si>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</si>
  <si>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</si>
  <si>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</si>
  <si>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</si>
  <si>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</si>
  <si>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</si>
  <si>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</si>
  <si>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</si>
  <si>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</si>
  <si>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</si>
  <si>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</si>
  <si>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</si>
  <si>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</si>
  <si>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</si>
  <si>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</si>
  <si>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</si>
  <si>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</si>
  <si>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</si>
  <si>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</si>
  <si>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</si>
  <si>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</si>
  <si>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</si>
  <si>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</si>
  <si>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</si>
  <si>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</si>
  <si>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</si>
  <si>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</si>
  <si>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</si>
  <si>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</si>
  <si>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</si>
  <si>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</si>
  <si>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</si>
  <si>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</si>
  <si>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</si>
  <si>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</si>
  <si>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</si>
  <si>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</si>
  <si>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</si>
  <si>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</si>
  <si>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</si>
  <si>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</si>
  <si>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</si>
  <si>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</si>
  <si>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</si>
  <si>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</si>
  <si>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</si>
  <si>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</si>
  <si>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</si>
  <si>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</si>
  <si>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</si>
  <si>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</si>
  <si>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</si>
  <si>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</si>
  <si>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</si>
  <si>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</si>
  <si>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</si>
  <si>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</si>
  <si>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</si>
  <si>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</si>
  <si>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</si>
  <si>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</si>
  <si>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</si>
  <si>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</si>
  <si>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</si>
  <si>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</si>
  <si>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</si>
  <si>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</si>
  <si>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</si>
  <si>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</si>
  <si>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</si>
  <si>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</si>
  <si>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</si>
  <si>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</si>
  <si>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</si>
  <si>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</si>
  <si>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</si>
  <si>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</si>
  <si>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</si>
  <si>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</si>
  <si>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</si>
  <si>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</si>
  <si>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</si>
  <si>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</si>
  <si>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</si>
  <si>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</si>
  <si>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</si>
  <si>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</si>
  <si>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</si>
  <si>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</si>
  <si>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</si>
  <si>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</si>
  <si>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</si>
  <si>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</si>
  <si>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</si>
  <si>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</si>
  <si>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</si>
  <si>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</si>
  <si>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</si>
  <si>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</si>
  <si>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</si>
  <si>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</si>
  <si>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</si>
  <si>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</si>
  <si>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</si>
  <si>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</si>
  <si>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</si>
  <si>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</si>
  <si>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</si>
  <si>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</si>
  <si>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</si>
  <si>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</si>
  <si>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</si>
  <si>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</si>
  <si>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</si>
  <si>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</si>
  <si>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</si>
  <si>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</si>
  <si>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</si>
  <si>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</si>
  <si>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</si>
  <si>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</si>
  <si>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</si>
  <si>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</si>
  <si>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</si>
  <si>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</si>
  <si>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</si>
  <si>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</si>
  <si>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</si>
  <si>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</si>
  <si>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</si>
  <si>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</si>
  <si>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</si>
  <si>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</si>
  <si>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</si>
  <si>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</si>
  <si>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</si>
  <si>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</si>
  <si>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</si>
  <si>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</si>
  <si>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</si>
  <si>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</si>
  <si>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</si>
  <si>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</si>
  <si>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</si>
  <si>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</si>
  <si>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</si>
  <si>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</si>
  <si>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</si>
  <si>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</si>
  <si>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</si>
  <si>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</si>
  <si>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</si>
  <si>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</si>
  <si>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</si>
  <si>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</si>
  <si>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</si>
  <si>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</si>
  <si>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</si>
  <si>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</si>
  <si>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</si>
  <si>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</si>
  <si>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</si>
  <si>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</si>
  <si>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</si>
  <si>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</si>
  <si>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</si>
  <si>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</si>
  <si>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</si>
  <si>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</si>
  <si>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</si>
  <si>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</si>
  <si>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</si>
  <si>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</si>
  <si>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</si>
  <si>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</si>
  <si>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</si>
  <si>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</si>
  <si>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</si>
  <si>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</si>
  <si>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</si>
  <si>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</si>
  <si>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</si>
  <si>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</si>
  <si>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</si>
  <si>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</si>
  <si>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</si>
  <si>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</si>
  <si>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</si>
  <si>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</si>
  <si>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</si>
  <si>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</si>
  <si>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</si>
  <si>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</si>
  <si>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</si>
  <si>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</si>
  <si>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</si>
  <si>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</si>
  <si>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</si>
  <si>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</si>
  <si>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</si>
  <si>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</si>
  <si>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</si>
  <si>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</si>
  <si>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</si>
  <si>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</si>
  <si>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</si>
  <si>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</si>
  <si>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</si>
  <si>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</si>
  <si>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</si>
  <si>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</si>
  <si>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</si>
  <si>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</si>
  <si>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</si>
  <si>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</si>
  <si>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</si>
  <si>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</si>
  <si>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</si>
  <si>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</si>
  <si>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</si>
  <si>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</si>
  <si>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</si>
  <si>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</si>
  <si>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</si>
  <si>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</si>
  <si>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</si>
  <si>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</si>
  <si>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</si>
  <si>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</si>
  <si>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</si>
  <si>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</si>
  <si>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</si>
  <si>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</si>
  <si>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</si>
  <si>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</si>
  <si>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</si>
  <si>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</si>
  <si>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</si>
  <si>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</si>
  <si>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</si>
  <si>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</si>
  <si>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</si>
  <si>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</si>
  <si>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</si>
  <si>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</si>
  <si>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</si>
  <si>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</si>
  <si>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</si>
  <si>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</si>
  <si>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</si>
  <si>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</si>
  <si>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</si>
  <si>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</si>
  <si>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</si>
  <si>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</si>
  <si>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</si>
  <si>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</si>
  <si>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</si>
  <si>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</si>
  <si>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</si>
  <si>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</si>
  <si>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</si>
  <si>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</si>
  <si>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</si>
  <si>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</si>
  <si>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</si>
  <si>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</si>
  <si>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</si>
  <si>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</si>
  <si>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</si>
  <si>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</si>
  <si>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</si>
  <si>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</si>
  <si>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</si>
  <si>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</si>
  <si>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</si>
  <si>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</si>
  <si>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</si>
  <si>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</si>
  <si>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</si>
  <si>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</si>
  <si>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</si>
  <si>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</si>
  <si>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</si>
  <si>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</si>
  <si>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</si>
  <si>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</si>
  <si>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</si>
  <si>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</si>
  <si>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</si>
  <si>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</si>
  <si>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</si>
  <si>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</si>
  <si>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</si>
  <si>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</si>
  <si>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</si>
  <si>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</si>
  <si>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</si>
  <si>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</si>
  <si>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</si>
  <si>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</si>
  <si>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</si>
  <si>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</si>
  <si>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</si>
  <si>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</si>
  <si>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</si>
  <si>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</si>
  <si>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</si>
  <si>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</si>
  <si>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</si>
  <si>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</si>
  <si>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</si>
  <si>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</si>
  <si>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</si>
  <si>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</si>
  <si>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</si>
  <si>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</si>
  <si>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</si>
  <si>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</si>
  <si>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</si>
  <si>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</si>
  <si>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</si>
  <si>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</si>
  <si>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</si>
  <si>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</si>
  <si>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</si>
  <si>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</si>
  <si>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</si>
  <si>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</si>
  <si>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</si>
  <si>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</si>
  <si>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</si>
  <si>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</si>
  <si>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</si>
  <si>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</si>
  <si>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</si>
  <si>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</si>
  <si>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</si>
  <si>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</si>
  <si>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</si>
  <si>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</si>
  <si>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</si>
  <si>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</si>
  <si>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</si>
  <si>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</si>
  <si>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</si>
  <si>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</si>
  <si>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</si>
  <si>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</si>
  <si>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</si>
  <si>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</si>
  <si>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</si>
  <si>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</si>
  <si>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</si>
  <si>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</si>
  <si>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</si>
  <si>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</si>
  <si>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</si>
  <si>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</si>
  <si>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</si>
  <si>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</si>
  <si>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</si>
  <si>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</si>
  <si>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</si>
  <si>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</si>
  <si>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</si>
  <si>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</si>
  <si>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</si>
  <si>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</si>
  <si>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</si>
  <si>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</si>
  <si>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</si>
  <si>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</si>
  <si>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</si>
  <si>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</si>
  <si>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</si>
  <si>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</si>
  <si>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</si>
  <si>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</si>
  <si>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</si>
  <si>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</si>
  <si>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</si>
  <si>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</si>
  <si>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</si>
  <si>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</si>
  <si>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</si>
  <si>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</si>
  <si>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</si>
  <si>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</si>
  <si>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</si>
  <si>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</si>
  <si>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</si>
  <si>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</si>
  <si>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</si>
  <si>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</si>
  <si>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</si>
  <si>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</si>
  <si>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</si>
  <si>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</si>
  <si>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</si>
  <si>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</si>
  <si>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</si>
  <si>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</si>
  <si>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</si>
  <si>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</si>
  <si>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</si>
  <si>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</si>
  <si>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</si>
  <si>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</si>
  <si>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</si>
  <si>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</si>
  <si>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</si>
  <si>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</si>
  <si>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</si>
  <si>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</si>
  <si>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</si>
  <si>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</si>
  <si>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</si>
  <si>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</si>
  <si>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</si>
  <si>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</si>
  <si>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</si>
  <si>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</si>
  <si>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</si>
  <si>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</si>
  <si>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</si>
  <si>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</si>
  <si>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</si>
  <si>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</si>
  <si>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</si>
  <si>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</si>
  <si>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</si>
  <si>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</si>
  <si>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</si>
  <si>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</si>
  <si>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</si>
  <si>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</si>
  <si>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</si>
  <si>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</si>
  <si>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</si>
  <si>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</si>
  <si>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</si>
  <si>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</si>
  <si>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</si>
  <si>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</si>
  <si>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</si>
  <si>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</si>
  <si>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</si>
  <si>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</si>
  <si>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</si>
  <si>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</si>
  <si>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</si>
  <si>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</si>
  <si>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</si>
  <si>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</si>
  <si>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</si>
  <si>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</si>
  <si>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</si>
  <si>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</si>
  <si>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</si>
  <si>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</si>
  <si>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</si>
  <si>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</si>
  <si>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</si>
  <si>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</si>
  <si>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</si>
  <si>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</si>
  <si>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</si>
  <si>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</si>
  <si>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</si>
  <si>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</si>
  <si>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</si>
  <si>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</si>
  <si>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</si>
  <si>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</si>
  <si>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</si>
  <si>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</si>
  <si>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</si>
  <si>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</si>
  <si>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</si>
  <si>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</si>
  <si>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</si>
  <si>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</si>
  <si>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</si>
  <si>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</si>
  <si>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</si>
  <si>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</si>
  <si>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</si>
  <si>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</si>
  <si>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</si>
  <si>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</si>
  <si>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</si>
  <si>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</si>
  <si>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</si>
  <si>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</si>
  <si>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</si>
  <si>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</si>
  <si>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</si>
  <si>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</si>
  <si>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</si>
  <si>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</si>
  <si>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</si>
  <si>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</si>
  <si>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</si>
  <si>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</si>
  <si>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</si>
  <si>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</si>
  <si>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</si>
  <si>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</si>
  <si>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</si>
  <si>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</si>
  <si>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</si>
  <si>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</si>
  <si>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</si>
  <si>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</si>
  <si>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</si>
  <si>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</si>
  <si>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</si>
  <si>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</si>
  <si>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</si>
  <si>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</si>
  <si>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</si>
  <si>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</si>
  <si>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</si>
  <si>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</si>
  <si>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</si>
  <si>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</si>
  <si>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</si>
  <si>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</si>
  <si>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</si>
  <si>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</si>
  <si>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</si>
  <si>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</si>
  <si>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</si>
  <si>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</si>
  <si>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</si>
  <si>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</si>
  <si>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</si>
  <si>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</si>
  <si>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</si>
  <si>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</si>
  <si>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</si>
  <si>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</si>
  <si>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</si>
  <si>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</si>
  <si>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</si>
  <si>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</si>
  <si>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</si>
  <si>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</si>
  <si>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</si>
  <si>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</si>
  <si>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</si>
  <si>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</si>
  <si>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</si>
  <si>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</si>
  <si>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</si>
  <si>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</si>
  <si>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</si>
  <si>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</si>
  <si>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</si>
  <si>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</si>
  <si>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</si>
  <si>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</si>
  <si>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</si>
  <si>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</si>
  <si>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</si>
  <si>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</si>
  <si>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</si>
  <si>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</si>
  <si>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</si>
  <si>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</si>
  <si>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</si>
  <si>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</si>
  <si>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</si>
  <si>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</si>
  <si>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</si>
  <si>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</si>
  <si>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</si>
  <si>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</si>
  <si>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</si>
  <si>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</si>
  <si>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</si>
  <si>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</si>
  <si>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</si>
  <si>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</si>
  <si>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</si>
  <si>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</si>
  <si>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</si>
  <si>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</si>
  <si>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</si>
  <si>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</si>
  <si>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</si>
  <si>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</si>
  <si>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</si>
  <si>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</si>
  <si>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</si>
  <si>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</si>
  <si>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</si>
  <si>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</si>
  <si>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</si>
  <si>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</si>
  <si>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</si>
  <si>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</si>
  <si>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</si>
  <si>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</si>
  <si>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</si>
  <si>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</si>
  <si>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</si>
  <si>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</si>
  <si>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</si>
  <si>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</si>
  <si>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</si>
  <si>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</si>
  <si>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</si>
  <si>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</si>
  <si>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</si>
  <si>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</si>
  <si>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</si>
  <si>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</si>
  <si>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</si>
  <si>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</si>
  <si>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</si>
  <si>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</si>
  <si>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</si>
  <si>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</si>
  <si>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</si>
  <si>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</si>
  <si>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</si>
  <si>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</si>
  <si>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</si>
  <si>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</si>
  <si>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</si>
  <si>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</si>
  <si>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</si>
  <si>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</si>
  <si>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</si>
  <si>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</si>
  <si>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</si>
  <si>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</si>
  <si>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</si>
  <si>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</si>
  <si>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</si>
  <si>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</si>
  <si>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</si>
  <si>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</si>
  <si>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</si>
  <si>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</si>
  <si>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</si>
  <si>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</si>
  <si>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</si>
  <si>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</si>
  <si>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</si>
  <si>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</si>
  <si>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</si>
  <si>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</si>
  <si>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</si>
  <si>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</si>
  <si>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</si>
  <si>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</si>
  <si>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</si>
  <si>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</si>
  <si>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</si>
  <si>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</si>
  <si>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</si>
  <si>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</si>
  <si>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</si>
  <si>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</si>
  <si>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</si>
  <si>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</si>
  <si>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</si>
  <si>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</si>
  <si>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</si>
  <si>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</si>
  <si>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</si>
  <si>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</si>
  <si>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</si>
  <si>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</si>
  <si>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</si>
  <si>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</si>
  <si>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</si>
  <si>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</si>
  <si>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</si>
  <si>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</si>
  <si>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</si>
  <si>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</si>
  <si>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</si>
  <si>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</si>
  <si>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</si>
  <si>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</si>
  <si>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</si>
  <si>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</si>
  <si>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</si>
  <si>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</si>
  <si>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</si>
  <si>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</si>
  <si>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</si>
  <si>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</si>
  <si>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</si>
  <si>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</si>
  <si>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</si>
  <si>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</si>
  <si>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</si>
  <si>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</si>
  <si>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</si>
  <si>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</si>
  <si>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</si>
  <si>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</si>
  <si>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</si>
  <si>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</si>
  <si>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</si>
  <si>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</si>
  <si>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</si>
  <si>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</si>
  <si>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</si>
  <si>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</si>
  <si>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</si>
  <si>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</si>
  <si>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</si>
  <si>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</si>
  <si>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</si>
  <si>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</si>
  <si>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</si>
  <si>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</si>
  <si>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</si>
  <si>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</si>
  <si>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</si>
  <si>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</si>
  <si>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</si>
  <si>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</si>
  <si>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</si>
  <si>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</si>
  <si>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</si>
  <si>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</si>
  <si>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</si>
  <si>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</si>
  <si>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</si>
  <si>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</si>
  <si>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</si>
  <si>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</si>
  <si>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</si>
  <si>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</si>
  <si>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</si>
  <si>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</si>
  <si>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</si>
  <si>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</si>
  <si>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</si>
  <si>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</si>
  <si>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</si>
  <si>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</si>
  <si>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</si>
  <si>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</si>
  <si>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</si>
  <si>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</si>
  <si>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</si>
  <si>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</si>
  <si>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</si>
  <si>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</si>
  <si>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</si>
  <si>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</si>
  <si>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</si>
  <si>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</si>
  <si>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</si>
  <si>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</si>
  <si>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</si>
  <si>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</si>
  <si>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</si>
  <si>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</si>
  <si>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</si>
  <si>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</si>
  <si>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</si>
  <si>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</si>
  <si>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</si>
  <si>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</si>
  <si>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</si>
  <si>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</si>
  <si>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</si>
  <si>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</si>
  <si>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</si>
  <si>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</si>
  <si>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</si>
  <si>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</si>
  <si>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</si>
  <si>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</si>
  <si>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</si>
  <si>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</si>
  <si>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</si>
  <si>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</si>
  <si>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</si>
  <si>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</si>
  <si>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</si>
  <si>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</si>
  <si>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</si>
  <si>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</si>
  <si>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</si>
  <si>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</si>
  <si>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</si>
  <si>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</si>
  <si>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</si>
  <si>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</si>
  <si>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</si>
  <si>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</si>
  <si>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</si>
  <si>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</si>
  <si>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</si>
  <si>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</si>
  <si>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</si>
  <si>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</si>
  <si>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</si>
  <si>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</si>
  <si>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</si>
  <si>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</si>
  <si>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</si>
  <si>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</si>
  <si>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</si>
  <si>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</si>
  <si>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</si>
  <si>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</si>
  <si>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</si>
  <si>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</si>
  <si>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</si>
  <si>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</si>
  <si>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</si>
  <si>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</si>
  <si>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</si>
  <si>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</si>
  <si>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</si>
  <si>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</si>
  <si>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</si>
  <si>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</si>
  <si>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</si>
  <si>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</si>
  <si>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</si>
  <si>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</si>
  <si>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</si>
  <si>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</si>
  <si>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</si>
  <si>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</si>
  <si>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</si>
  <si>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</si>
  <si>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</si>
  <si>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</si>
  <si>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</si>
  <si>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</si>
  <si>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</si>
  <si>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</si>
  <si>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</si>
  <si>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</si>
  <si>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</si>
  <si>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</si>
  <si>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</si>
  <si>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</si>
  <si>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</si>
  <si>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</si>
  <si>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</si>
  <si>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</si>
  <si>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</si>
  <si>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</si>
  <si>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</si>
  <si>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</si>
  <si>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</si>
  <si>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</si>
  <si>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</si>
  <si>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</si>
  <si>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</si>
  <si>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</si>
  <si>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</si>
  <si>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</si>
  <si>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</si>
  <si>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</si>
  <si>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</si>
  <si>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</si>
  <si>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</si>
  <si>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</si>
  <si>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</si>
  <si>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</si>
  <si>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</si>
  <si>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</si>
  <si>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</si>
  <si>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</si>
  <si>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</si>
  <si>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</si>
  <si>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</si>
  <si>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</si>
  <si>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</si>
  <si>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</si>
  <si>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</si>
  <si>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</si>
  <si>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</si>
  <si>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</si>
  <si>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</si>
  <si>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</si>
  <si>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</si>
  <si>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</si>
  <si>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</si>
  <si>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</si>
  <si>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</si>
  <si>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</si>
  <si>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</si>
  <si>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</si>
  <si>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</si>
  <si>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</si>
  <si>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</si>
  <si>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</si>
  <si>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</si>
  <si>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</si>
  <si>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</si>
  <si>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</si>
  <si>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</si>
  <si>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</si>
  <si>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</si>
  <si>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</si>
  <si>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</si>
  <si>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</si>
  <si>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</si>
  <si>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</si>
  <si>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</si>
  <si>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</si>
  <si>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</si>
  <si>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</si>
  <si>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</si>
  <si>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</si>
  <si>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</si>
  <si>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</si>
  <si>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</si>
  <si>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</si>
  <si>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</si>
  <si>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</si>
  <si>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</si>
  <si>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</si>
  <si>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</si>
  <si>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</si>
  <si>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</si>
  <si>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</si>
  <si>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</si>
  <si>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</si>
  <si>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</si>
  <si>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</si>
  <si>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</si>
  <si>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</si>
  <si>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</si>
  <si>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</si>
  <si>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</si>
  <si>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</si>
  <si>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</si>
  <si>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</si>
  <si>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</si>
  <si>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</si>
  <si>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</si>
  <si>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</si>
  <si>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</si>
  <si>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</si>
  <si>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</si>
  <si>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</si>
  <si>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</si>
  <si>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</si>
  <si>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</si>
  <si>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</si>
  <si>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</si>
  <si>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</si>
  <si>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</si>
  <si>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</si>
  <si>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</si>
  <si>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</si>
  <si>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</si>
  <si>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</si>
  <si>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</si>
  <si>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</si>
  <si>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</si>
  <si>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</si>
  <si>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</si>
  <si>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</si>
  <si>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</si>
  <si>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</si>
  <si>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</si>
  <si>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</si>
  <si>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</si>
  <si>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</si>
  <si>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</si>
  <si>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</si>
  <si>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</si>
  <si>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</si>
  <si>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</si>
  <si>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</si>
  <si>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</si>
  <si>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</si>
  <si>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</si>
  <si>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</si>
  <si>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</si>
  <si>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</si>
  <si>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</si>
  <si>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</si>
  <si>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</si>
  <si>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</si>
  <si>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</si>
  <si>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</si>
  <si>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</si>
  <si>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</si>
  <si>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</si>
  <si>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</si>
  <si>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</si>
  <si>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</si>
  <si>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</si>
  <si>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</si>
  <si>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</si>
  <si>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</si>
  <si>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</si>
  <si>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</si>
  <si>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</si>
  <si>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</si>
  <si>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</si>
  <si>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</si>
  <si>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</si>
  <si>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</si>
  <si>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</si>
  <si>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</si>
  <si>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</si>
  <si>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</si>
  <si>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</si>
  <si>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</si>
  <si>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</si>
  <si>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</si>
  <si>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</si>
  <si>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</si>
  <si>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</si>
  <si>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</si>
  <si>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</si>
  <si>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</si>
  <si>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</si>
  <si>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</si>
  <si>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</si>
  <si>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</si>
  <si>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</si>
  <si>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</si>
  <si>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</si>
  <si>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</si>
  <si>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</si>
  <si>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</si>
  <si>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</si>
  <si>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</si>
  <si>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</si>
  <si>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</si>
  <si>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</si>
  <si>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</si>
  <si>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</si>
  <si>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</si>
  <si>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</si>
  <si>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</si>
  <si>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</si>
  <si>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</si>
  <si>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</si>
  <si>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</si>
  <si>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</si>
  <si>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</si>
  <si>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</si>
  <si>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</si>
  <si>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</si>
  <si>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</si>
  <si>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</si>
  <si>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</si>
  <si>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</si>
  <si>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</si>
  <si>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</si>
  <si>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</si>
  <si>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</si>
  <si>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</si>
  <si>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</si>
  <si>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</si>
  <si>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</si>
  <si>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</si>
  <si>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</si>
  <si>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</si>
  <si>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</si>
  <si>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</si>
  <si>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</si>
  <si>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</si>
  <si>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</si>
  <si>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</si>
  <si>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</si>
  <si>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</si>
  <si>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</si>
  <si>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</si>
  <si>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</si>
  <si>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</si>
  <si>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</si>
  <si>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</si>
  <si>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</si>
  <si>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</si>
  <si>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</si>
  <si>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</si>
  <si>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</si>
  <si>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</si>
  <si>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</si>
  <si>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</si>
  <si>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</si>
  <si>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</si>
  <si>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</si>
  <si>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</si>
  <si>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</si>
  <si>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</si>
  <si>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</si>
  <si>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</si>
  <si>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</si>
  <si>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</si>
  <si>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</si>
  <si>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</si>
  <si>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</si>
  <si>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</si>
  <si>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</si>
  <si>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</si>
  <si>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</si>
  <si>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</si>
  <si>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</si>
  <si>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</si>
  <si>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</si>
  <si>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</si>
  <si>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</si>
  <si>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</si>
  <si>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</si>
  <si>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</si>
  <si>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</si>
  <si>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</si>
  <si>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</si>
  <si>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</si>
  <si>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</si>
  <si>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</si>
  <si>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</si>
  <si>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</si>
  <si>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</si>
  <si>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</si>
  <si>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</si>
  <si>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</si>
  <si>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</si>
  <si>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</si>
  <si>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</si>
  <si>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</si>
  <si>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</si>
  <si>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</si>
  <si>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</si>
  <si>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</si>
  <si>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</si>
  <si>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</si>
  <si>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</si>
  <si>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</si>
  <si>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</si>
  <si>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</si>
  <si>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</si>
  <si>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</si>
  <si>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</si>
  <si>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</si>
  <si>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</si>
  <si>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</si>
  <si>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</si>
  <si>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</si>
  <si>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</si>
  <si>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</si>
  <si>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</si>
  <si>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</si>
  <si>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</si>
  <si>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</si>
  <si>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</si>
  <si>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</si>
  <si>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</si>
  <si>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</si>
  <si>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</si>
  <si>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</si>
  <si>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</si>
  <si>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</si>
  <si>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</si>
  <si>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</si>
  <si>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</si>
  <si>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</si>
  <si>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</si>
  <si>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</si>
  <si>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</si>
  <si>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</si>
  <si>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</si>
  <si>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</si>
  <si>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</si>
  <si>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</si>
  <si>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</si>
  <si>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</si>
  <si>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</si>
  <si>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</si>
  <si>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</si>
  <si>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</si>
  <si>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</si>
  <si>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</si>
  <si>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</si>
  <si>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</si>
  <si>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</si>
  <si>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</si>
  <si>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</si>
  <si>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</si>
  <si>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</si>
  <si>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</si>
  <si>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</si>
  <si>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</si>
  <si>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</si>
  <si>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</si>
  <si>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</si>
  <si>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</si>
  <si>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</si>
  <si>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</si>
  <si>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</si>
  <si>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</si>
  <si>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</si>
  <si>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</si>
  <si>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</si>
  <si>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</si>
  <si>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</si>
  <si>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</si>
  <si>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</si>
  <si>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</si>
  <si>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</si>
  <si>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</si>
  <si>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</si>
  <si>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</si>
  <si>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</si>
  <si>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</si>
  <si>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</si>
  <si>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</si>
  <si>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</si>
  <si>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</si>
  <si>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</si>
  <si>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</si>
  <si>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</si>
  <si>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</si>
  <si>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</si>
  <si>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</si>
  <si>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</si>
  <si>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</si>
  <si>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</si>
  <si>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</si>
  <si>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</si>
  <si>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</si>
  <si>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</si>
  <si>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</si>
  <si>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</si>
  <si>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</si>
  <si>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</si>
  <si>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</si>
  <si>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</si>
  <si>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</si>
  <si>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</si>
  <si>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</si>
  <si>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</si>
  <si>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</si>
  <si>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</si>
  <si>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</si>
  <si>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</si>
  <si>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</si>
  <si>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</si>
  <si>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</si>
  <si>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</si>
  <si>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</si>
  <si>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</si>
  <si>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</si>
  <si>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</si>
  <si>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</si>
  <si>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</si>
  <si>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</si>
  <si>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</si>
  <si>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</si>
  <si>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</si>
  <si>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</si>
  <si>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</si>
  <si>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</si>
  <si>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</si>
  <si>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</si>
  <si>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</si>
  <si>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</si>
  <si>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</si>
  <si>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</si>
  <si>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</si>
  <si>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</si>
  <si>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</si>
  <si>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</si>
  <si>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</si>
  <si>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</si>
  <si>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</si>
  <si>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</si>
  <si>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</si>
  <si>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</si>
  <si>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</si>
  <si>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</si>
  <si>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</si>
  <si>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</si>
  <si>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</si>
  <si>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</si>
  <si>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</si>
  <si>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</si>
  <si>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</si>
  <si>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</si>
  <si>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</si>
  <si>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</si>
  <si>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</si>
  <si>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</si>
  <si>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</si>
  <si>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</si>
  <si>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</si>
  <si>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</si>
  <si>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</si>
  <si>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</si>
  <si>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</si>
  <si>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</si>
  <si>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</si>
  <si>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</si>
  <si>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</si>
  <si>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</si>
  <si>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</si>
  <si>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</si>
  <si>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</si>
  <si>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</si>
  <si>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</si>
  <si>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</si>
  <si>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</si>
  <si>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</si>
  <si>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</si>
  <si>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</si>
  <si>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</si>
  <si>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</si>
  <si>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</si>
  <si>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</si>
  <si>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</si>
  <si>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</si>
  <si>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</si>
  <si>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</si>
  <si>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</si>
  <si>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</si>
  <si>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</si>
  <si>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</si>
  <si>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</si>
  <si>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</si>
  <si>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</si>
  <si>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</si>
  <si>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</si>
  <si>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</si>
  <si>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</si>
  <si>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</si>
  <si>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</si>
  <si>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</si>
  <si>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</si>
  <si>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</si>
  <si>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</si>
  <si>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</si>
  <si>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</si>
  <si>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</si>
  <si>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</si>
  <si>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</si>
  <si>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</si>
  <si>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</si>
  <si>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</si>
  <si>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</si>
  <si>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</si>
  <si>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</si>
  <si>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</si>
  <si>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</si>
  <si>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</si>
  <si>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</si>
  <si>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</si>
  <si>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</si>
  <si>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</si>
  <si>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</si>
  <si>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</si>
  <si>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</si>
  <si>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</si>
  <si>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</si>
  <si>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</si>
  <si>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</si>
  <si>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</si>
  <si>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</si>
  <si>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</si>
  <si>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</si>
  <si>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</si>
  <si>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</si>
  <si>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</si>
  <si>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</si>
  <si>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</si>
  <si>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</si>
  <si>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</si>
  <si>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</si>
  <si>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</si>
  <si>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</si>
  <si>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</si>
  <si>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</si>
  <si>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</si>
  <si>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</si>
  <si>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</si>
  <si>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</si>
  <si>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</si>
  <si>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</si>
  <si>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</si>
  <si>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</si>
  <si>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</si>
  <si>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</si>
  <si>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</si>
  <si>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</si>
  <si>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</si>
  <si>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</si>
  <si>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</si>
  <si>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</si>
  <si>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</si>
  <si>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</si>
  <si>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</si>
  <si>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</si>
  <si>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</si>
  <si>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</si>
  <si>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</si>
  <si>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</si>
  <si>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</si>
  <si>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</si>
  <si>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</si>
  <si>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</si>
  <si>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</si>
  <si>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</si>
  <si>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</si>
  <si>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</si>
  <si>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</si>
  <si>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</si>
  <si>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</si>
  <si>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</si>
  <si>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</si>
  <si>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</si>
  <si>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</si>
  <si>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</si>
  <si>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</si>
  <si>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</si>
  <si>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</si>
  <si>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</si>
  <si>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</si>
  <si>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</si>
  <si>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</si>
  <si>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</si>
  <si>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</si>
  <si>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</si>
  <si>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</si>
  <si>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</si>
  <si>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</si>
  <si>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</si>
  <si>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</si>
  <si>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</si>
  <si>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</si>
  <si>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</si>
  <si>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</si>
  <si>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</si>
  <si>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</si>
  <si>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</si>
  <si>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</si>
  <si>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</si>
  <si>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</si>
  <si>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</si>
  <si>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</si>
  <si>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</si>
  <si>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</si>
  <si>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</si>
  <si>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</si>
  <si>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</si>
  <si>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</si>
  <si>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</si>
  <si>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</si>
  <si>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</si>
  <si>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</si>
  <si>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</si>
  <si>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</si>
  <si>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</si>
  <si>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</si>
  <si>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</si>
  <si>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</si>
  <si>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</si>
  <si>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</si>
  <si>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</si>
  <si>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</si>
  <si>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</si>
  <si>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</si>
  <si>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</si>
  <si>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</si>
  <si>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</si>
  <si>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</si>
  <si>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</si>
  <si>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</si>
  <si>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</si>
  <si>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</si>
  <si>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</si>
  <si>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</si>
  <si>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</si>
  <si>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</si>
  <si>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</si>
  <si>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</si>
  <si>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</si>
  <si>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</si>
  <si>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</si>
  <si>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</si>
  <si>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</si>
  <si>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</si>
  <si>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</si>
  <si>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</si>
  <si>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</si>
  <si>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</si>
  <si>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</si>
  <si>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</si>
  <si>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</si>
  <si>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</si>
  <si>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</si>
  <si>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</si>
  <si>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</si>
  <si>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</si>
  <si>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</si>
  <si>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</si>
  <si>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</si>
  <si>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</si>
  <si>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</si>
  <si>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</si>
  <si>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</si>
  <si>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</si>
  <si>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</si>
  <si>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</si>
  <si>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</si>
  <si>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</si>
  <si>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</si>
  <si>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</si>
  <si>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</si>
  <si>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</si>
  <si>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</si>
  <si>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</si>
  <si>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</si>
  <si>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</si>
  <si>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</si>
  <si>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</si>
  <si>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</si>
  <si>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</si>
  <si>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</si>
  <si>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</si>
  <si>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</si>
  <si>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</si>
  <si>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</si>
  <si>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</si>
  <si>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</si>
  <si>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</si>
  <si>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</si>
  <si>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</si>
  <si>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</si>
  <si>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</si>
  <si>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</si>
  <si>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</si>
  <si>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</si>
  <si>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</si>
  <si>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</si>
  <si>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</si>
  <si>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</si>
  <si>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</si>
  <si>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</si>
  <si>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</si>
  <si>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</si>
  <si>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</si>
  <si>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</si>
  <si>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</si>
  <si>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</si>
  <si>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</si>
  <si>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</si>
  <si>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</si>
  <si>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</si>
  <si>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</si>
  <si>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</si>
  <si>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</si>
  <si>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</si>
  <si>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</si>
  <si>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</si>
  <si>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</si>
  <si>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</si>
  <si>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</si>
  <si>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</si>
  <si>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</si>
  <si>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</si>
  <si>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</si>
  <si>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</si>
  <si>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</si>
  <si>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</si>
  <si>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</si>
  <si>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</si>
  <si>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</si>
  <si>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</si>
  <si>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</si>
  <si>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</si>
  <si>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</si>
  <si>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</si>
  <si>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</si>
  <si>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</si>
  <si>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</si>
  <si>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</si>
  <si>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</si>
  <si>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</si>
  <si>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</si>
  <si>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</si>
  <si>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</si>
  <si>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</si>
  <si>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</si>
  <si>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</si>
  <si>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</si>
  <si>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</si>
  <si>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</si>
  <si>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</si>
  <si>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</si>
  <si>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</si>
  <si>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</si>
  <si>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</si>
  <si>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</si>
  <si>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</si>
  <si>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</si>
  <si>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</si>
  <si>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</si>
  <si>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</si>
  <si>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</si>
  <si>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</si>
  <si>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</si>
  <si>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</si>
  <si>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</si>
  <si>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</si>
  <si>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</si>
  <si>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</si>
  <si>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</si>
  <si>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</si>
  <si>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</si>
  <si>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</si>
  <si>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</si>
  <si>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</si>
  <si>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</si>
  <si>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</si>
  <si>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</si>
  <si>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</si>
  <si>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</si>
  <si>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</si>
  <si>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</si>
  <si>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</si>
  <si>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</si>
  <si>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</si>
  <si>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</si>
  <si>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</si>
  <si>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</si>
  <si>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</si>
  <si>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</si>
  <si>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</si>
  <si>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</si>
  <si>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</si>
  <si>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</si>
  <si>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</si>
  <si>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</si>
  <si>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</si>
  <si>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</si>
  <si>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</si>
  <si>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</si>
  <si>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</si>
  <si>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</si>
  <si>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</si>
  <si>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</si>
  <si>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</si>
  <si>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</si>
  <si>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</si>
  <si>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</si>
  <si>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</si>
  <si>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</si>
  <si>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</si>
  <si>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</si>
  <si>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</si>
  <si>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</si>
  <si>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</si>
  <si>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</si>
  <si>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</si>
  <si>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</si>
  <si>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</si>
  <si>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</si>
  <si>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</si>
  <si>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</si>
  <si>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</si>
  <si>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</si>
  <si>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</si>
  <si>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</si>
  <si>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</si>
  <si>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</si>
  <si>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</si>
  <si>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</si>
  <si>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</si>
  <si>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</si>
  <si>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</si>
  <si>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</si>
  <si>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</si>
  <si>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</si>
  <si>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</si>
  <si>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</si>
  <si>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</si>
  <si>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</si>
  <si>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</si>
  <si>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</si>
  <si>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</si>
  <si>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</si>
  <si>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</si>
  <si>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</si>
  <si>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</si>
  <si>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</si>
  <si>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</si>
  <si>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</si>
  <si>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</si>
  <si>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</si>
  <si>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</si>
  <si>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</si>
  <si>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</si>
  <si>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</si>
  <si>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</si>
  <si>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</si>
  <si>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</si>
  <si>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</si>
  <si>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</si>
  <si>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</si>
  <si>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</si>
  <si>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</si>
  <si>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</si>
  <si>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</si>
  <si>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</si>
  <si>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</si>
  <si>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</si>
  <si>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</si>
  <si>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</si>
  <si>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</si>
  <si>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</si>
  <si>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</si>
  <si>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</si>
  <si>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</si>
  <si>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</si>
  <si>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</si>
  <si>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</si>
  <si>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</si>
  <si>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</si>
  <si>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</si>
  <si>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</si>
  <si>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</si>
  <si>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</si>
  <si>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</si>
  <si>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</si>
  <si>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</si>
  <si>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</si>
  <si>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</si>
  <si>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</si>
  <si>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</si>
  <si>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</si>
  <si>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</si>
  <si>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</si>
  <si>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</si>
  <si>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</si>
  <si>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</si>
  <si>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</si>
  <si>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</si>
  <si>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</si>
  <si>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</si>
  <si>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</si>
  <si>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</si>
  <si>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</si>
  <si>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</si>
  <si>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</si>
  <si>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</si>
  <si>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</si>
  <si>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</si>
  <si>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</si>
  <si>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</si>
  <si>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</si>
  <si>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</si>
  <si>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</si>
  <si>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</si>
  <si>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</si>
  <si>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</si>
  <si>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</si>
  <si>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</si>
  <si>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</si>
  <si>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</si>
  <si>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</si>
  <si>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</si>
  <si>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</si>
  <si>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</si>
  <si>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</si>
  <si>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</si>
  <si>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</si>
  <si>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</si>
  <si>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</si>
  <si>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</si>
  <si>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</si>
  <si>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</si>
  <si>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</si>
  <si>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</si>
  <si>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</si>
  <si>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</si>
  <si>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</si>
  <si>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</si>
  <si>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</si>
  <si>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</si>
  <si>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</si>
  <si>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</si>
  <si>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</si>
  <si>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</si>
  <si>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</si>
  <si>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</si>
  <si>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</si>
  <si>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</si>
  <si>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</si>
  <si>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</si>
  <si>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</si>
  <si>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</si>
  <si>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</si>
  <si>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</si>
  <si>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</si>
  <si>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</si>
  <si>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</si>
  <si>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</si>
  <si>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</si>
  <si>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</si>
  <si>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</si>
  <si>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</si>
  <si>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</si>
  <si>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</si>
  <si>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</si>
  <si>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</si>
  <si>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</si>
  <si>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</si>
  <si>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</si>
  <si>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</si>
  <si>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</si>
  <si>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</si>
  <si>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</si>
  <si>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</si>
  <si>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</si>
  <si>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</si>
  <si>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</si>
  <si>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</si>
  <si>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</si>
  <si>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</si>
  <si>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</si>
  <si>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</si>
  <si>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</si>
  <si>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</si>
  <si>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</si>
  <si>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</si>
  <si>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</si>
  <si>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</si>
  <si>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</si>
  <si>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</si>
  <si>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</si>
  <si>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</si>
  <si>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</si>
  <si>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</si>
  <si>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</si>
  <si>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</si>
  <si>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</si>
  <si>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</si>
  <si>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</si>
  <si>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</si>
  <si>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</si>
  <si>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</si>
  <si>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</si>
  <si>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</si>
  <si>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</si>
  <si>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</si>
  <si>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</si>
  <si>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</si>
  <si>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</si>
  <si>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</si>
  <si>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</si>
  <si>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</si>
  <si>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</si>
  <si>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</si>
  <si>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</si>
  <si>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</si>
  <si>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</si>
  <si>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</si>
  <si>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</si>
  <si>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</si>
  <si>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</si>
  <si>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</si>
  <si>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</si>
  <si>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</si>
  <si>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</si>
  <si>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</si>
  <si>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</si>
  <si>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</si>
  <si>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</si>
  <si>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</si>
  <si>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</si>
  <si>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</si>
  <si>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</si>
  <si>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</si>
  <si>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</si>
  <si>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</si>
  <si>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</si>
  <si>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</si>
  <si>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</si>
  <si>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</si>
  <si>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</si>
  <si>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</si>
  <si>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</si>
  <si>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</si>
  <si>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</si>
  <si>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</si>
  <si>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</si>
  <si>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</si>
  <si>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</si>
  <si>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</si>
  <si>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</si>
  <si>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</si>
  <si>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</si>
  <si>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</si>
  <si>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</si>
  <si>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</si>
  <si>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</si>
  <si>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</si>
  <si>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</si>
  <si>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</si>
  <si>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</si>
  <si>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</si>
  <si>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</si>
  <si>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</si>
  <si>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</si>
  <si>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</si>
  <si>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</si>
  <si>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</si>
  <si>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</si>
  <si>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</si>
  <si>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</si>
  <si>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</si>
  <si>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</si>
  <si>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</si>
  <si>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</si>
  <si>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</si>
  <si>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</si>
  <si>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</si>
  <si>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</si>
  <si>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</si>
  <si>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</si>
  <si>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</si>
  <si>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</si>
  <si>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</si>
  <si>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</si>
  <si>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</si>
  <si>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</si>
  <si>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</si>
  <si>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</si>
  <si>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</si>
  <si>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</si>
  <si>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</si>
  <si>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</si>
  <si>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</si>
  <si>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</si>
  <si>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</si>
  <si>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</si>
  <si>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</si>
  <si>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</si>
  <si>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</si>
  <si>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</si>
  <si>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</si>
  <si>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</si>
  <si>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</si>
  <si>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</si>
  <si>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</si>
  <si>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</si>
  <si>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</si>
  <si>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</si>
  <si>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</si>
  <si>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</si>
  <si>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</si>
  <si>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</si>
  <si>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</si>
  <si>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</si>
  <si>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</si>
  <si>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</si>
  <si>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</si>
  <si>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</si>
  <si>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</si>
  <si>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</si>
  <si>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</si>
  <si>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</si>
  <si>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</si>
  <si>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</si>
  <si>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</si>
  <si>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</si>
  <si>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</si>
  <si>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</si>
  <si>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</si>
  <si>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</si>
  <si>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</si>
  <si>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</si>
  <si>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</si>
  <si>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</si>
  <si>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</si>
  <si>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</si>
  <si>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</si>
  <si>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</si>
  <si>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</si>
  <si>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</si>
  <si>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</si>
  <si>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</si>
  <si>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</si>
  <si>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</si>
  <si>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</si>
  <si>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</si>
  <si>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</si>
  <si>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</si>
  <si>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</si>
  <si>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</si>
  <si>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</si>
  <si>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</si>
  <si>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</si>
  <si>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</si>
  <si>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</si>
  <si>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</si>
  <si>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</si>
  <si>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</si>
  <si>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</si>
  <si>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</si>
  <si>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</si>
  <si>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</si>
  <si>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</si>
  <si>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</si>
  <si>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</si>
  <si>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</si>
  <si>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</si>
  <si>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</si>
  <si>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</si>
  <si>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</si>
  <si>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</si>
  <si>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</si>
  <si>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</si>
  <si>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</si>
  <si>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</si>
  <si>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</si>
  <si>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</si>
  <si>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</si>
  <si>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</si>
  <si>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</si>
  <si>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</si>
  <si>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</si>
  <si>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</si>
  <si>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</si>
  <si>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</si>
  <si>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</si>
  <si>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</si>
  <si>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</si>
  <si>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</si>
  <si>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</si>
  <si>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</si>
  <si>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</si>
  <si>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</si>
  <si>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</si>
  <si>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</si>
  <si>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</si>
  <si>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</si>
  <si>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</si>
  <si>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</si>
  <si>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</si>
  <si>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</si>
  <si>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</si>
  <si>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</si>
  <si>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</si>
  <si>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</si>
  <si>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</si>
  <si>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</si>
  <si>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</si>
  <si>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</si>
  <si>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</si>
  <si>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</si>
  <si>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</si>
  <si>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</si>
  <si>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</si>
  <si>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</si>
  <si>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</si>
  <si>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</si>
  <si>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</si>
  <si>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</si>
  <si>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</si>
  <si>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</si>
  <si>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</si>
  <si>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</si>
  <si>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</si>
  <si>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</si>
  <si>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</si>
  <si>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</si>
  <si>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</si>
  <si>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</si>
  <si>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</si>
  <si>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</si>
  <si>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</si>
  <si>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</si>
  <si>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</si>
  <si>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</si>
  <si>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</si>
  <si>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</si>
  <si>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</si>
  <si>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</si>
  <si>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</si>
  <si>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</si>
  <si>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</si>
  <si>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</si>
  <si>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</si>
  <si>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</si>
  <si>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</si>
  <si>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</si>
  <si>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</si>
  <si>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</si>
  <si>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</si>
  <si>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</si>
  <si>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</si>
  <si>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</si>
  <si>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</si>
  <si>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</si>
  <si>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</si>
  <si>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</si>
  <si>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</si>
  <si>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</si>
  <si>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</si>
  <si>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</si>
  <si>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</si>
  <si>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</si>
  <si>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</si>
  <si>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</si>
  <si>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</si>
  <si>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</si>
  <si>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</si>
  <si>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</si>
  <si>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</si>
  <si>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</si>
  <si>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</si>
  <si>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</si>
  <si>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</si>
  <si>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</si>
  <si>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</si>
  <si>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</si>
  <si>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</si>
  <si>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</si>
  <si>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</si>
  <si>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</si>
  <si>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</si>
  <si>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</si>
  <si>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</si>
  <si>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</si>
  <si>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</si>
  <si>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</si>
  <si>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</si>
  <si>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</si>
  <si>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</si>
  <si>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</si>
  <si>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</si>
  <si>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</si>
  <si>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</si>
  <si>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En RD$</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</si>
  <si>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</si>
  <si>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</si>
  <si>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</si>
  <si>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</si>
  <si>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</si>
  <si>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</si>
  <si>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</si>
  <si>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</si>
  <si>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</si>
  <si>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</si>
  <si>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No Informado-</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</si>
  <si>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</si>
  <si>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</si>
  <si>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</si>
  <si>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</si>
  <si>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16325-RECONSTRUCCIÓN CALLES COLÓN, EUGENIO MARÍA DE HOSTOS Y CALLEJÓN DE REGINA, CIUDAD COLONIAL, DISTRITO NACIONAL.</t>
  </si>
  <si>
    <t>67-RESTAURACIÓN EDIFICIO DE LA DIRECCIÓN NACIONAL DE PATRIMONIO MONUMENTAL (DNPM), CIUDAD COLONIAL, DISTRITO NACIONAL</t>
  </si>
  <si>
    <t>16841-RESTAURACIÓN EDIFICIO DE LA DIRECCIÓN NACIONAL DE PATRIMONIO MONUMENTAL (DNPM), CIUDAD COLONIAL, DISTRITO NACIONAL</t>
  </si>
  <si>
    <t>55-MEJORAMIENTO DEL BALNEARIO BOCA DE CACHON Y SU ENTORNO, MUNICIPIO JIMANI, PROVINCIA INDEPENDENCIA.</t>
  </si>
  <si>
    <t>16342-MEJORAMIENTO DEL BALNEARIO BOCA DE CACHON Y SU ENTORNO, MUNICIPIO JIMANI, PROVINCIA INDEPENDENCIA.</t>
  </si>
  <si>
    <t>38-RECONSTRUCCIÓN DE CALLES DE LA ZONA URBANA DE BAYAHIBE, PROVINCIA LA ALTAGRACIA</t>
  </si>
  <si>
    <t>16141-RECONSTRUCCIÓN DE CALLES DE LA ZONA URBANA DE BAYAHIBE, PROVINCIA LA ALTAGRACIA</t>
  </si>
  <si>
    <t>70-RECONSTRUCCIÓN VIA DE ACCESO A JUMUNUCO TRAMO CALLE SABINA-ESCUELA COMPADRE PASCUAL, MUNICIPIO JARABACOA, PROVINCIA LA VEGA.</t>
  </si>
  <si>
    <t>16881-RECONSTRUCCIÓN VIA DE ACCESO A JUMUNUCO TRAMO CALLE SABINA-ESCUELA COMPADRE PASCUAL, MUNICIPIO JARABACOA,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</si>
  <si>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</si>
  <si>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</si>
  <si>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69-RECONSTRUCCIÓN PLAZA DE VENDEDORES PLAYA MINO, MUNICIPIO RIO SAN JUAN, PROVINCIA MARIA TRINIDAD SANCHEZ</t>
  </si>
  <si>
    <t>16845-RECONSTRUCCIÓN PLAZA DE VENDEDORES PLAYA MINO, MUNICIPIO RIO SAN JUAN, PROVINCIA MARIA TRINIDAD SANCHEZ</t>
  </si>
  <si>
    <t>68-CONSTRUCCIÓN DE INFRAESTRUCTURAS RECREATIVAS EN FRENTE MARÍTIMO DE PLAYA LINDA, MUNICIPIO NIZAO, PROVINCIA PERAVIA.</t>
  </si>
  <si>
    <t>16852-CONSTRUCCIÓN DE INFRAESTRUCTURAS RECREATIVAS EN FRENTE MARÍTIMO DE PLAYA LINDA, MUNICIPIO NIZAO, PROVINCIA PERAVIA.</t>
  </si>
  <si>
    <t>08-RECONSTRUCCIÓN DEL FRENTE COSTERO DE LA PLAYA SOSUA, MUNICIPIO SOSUA, PROVINCIA PUERTO PLATA</t>
  </si>
  <si>
    <t>15345-RECONSTRUCCIÓN DEL FRENTE COSTERO DE LA PLAYA SOSUA, MUNICIPIO SOSUA, PROVINCIA PUERTO PLATA</t>
  </si>
  <si>
    <t>45-RECONSTRUCCIÓN DE LAS CALLES DEL MUNICIPIO SOSUA, PROVINCIA  PUERTO PLATA.</t>
  </si>
  <si>
    <t>16158-RECONSTRUCCIÓN DE LAS CALLES DEL MUNICIPIO SOSUA, PROVINCIA  PUERTO PLATA.</t>
  </si>
  <si>
    <t>31-RECONSTRUCCIÓN PASARELA PEATONAL EN LA ZONA COSTERA DEL MUNICIPIO LAS TERRENAS, PROVINCIA SAMANA</t>
  </si>
  <si>
    <t>16076-RECONSTRUCCIÓN PASARELA PEATONAL EN LA ZONA COSTERA DEL MUNICIPIO LAS TERRENAS, PROVINCIA SAMANA</t>
  </si>
  <si>
    <t>32-REPARACIÓN EN LA CALLE FRANCISCO ALBERTO CAAMAÑO DEÑÓ, MUNICIPIO LAS TERRENAS, PROVINCIA SAMANÁ</t>
  </si>
  <si>
    <t>16077-REPARACIÓN EN LA CALLE FRANCISCO ALBERTO CAAMAÑO DEÑÓ, MUNICIPIO LAS TERRENAS, PROVINCIA SAMANÁ</t>
  </si>
  <si>
    <t>59-RECONSTRUCCIÓN DEL PARQUE CENTRAL JUAN PABLO DUARTE Y SU ENTORNO, MUNICIPIO SANTA BÁRBARA DE SAMANÁ, PROVINCIA SAMANÁ</t>
  </si>
  <si>
    <t>16410-RECONSTRUCCIÓN DEL PARQUE CENTRAL JUAN PABLO DUARTE Y SU ENTORNO, MUNICIPIO SANTA BÁRBARA DE SAMANÁ, PROVINCIA SAMANÁ</t>
  </si>
  <si>
    <t>62-RECONSTRUCCIÓN DEL PARQUE GLORIETA A SANTA BÁRBARA Y SU ENTORNO, MUNICIPIO SANTA BÁRBARA DE SAMANÁ, PROVINCIA SAMANÁ.</t>
  </si>
  <si>
    <t>16539-RECONSTRUCCIÓN DEL PARQUE GLORIETA A SANTA BÁRBARA Y SU ENTORNO, MUNICIPIO SANTA BÁRBARA DE SAMANÁ, PROVINCIA SAMANÁ.</t>
  </si>
  <si>
    <t>13-CONSTRUCCIÓN PLAZA DE VENDEDORES PLAYA PALENQUE, MUNICIPIO SABANA GRANDE DE PALENQUE, PROVINCIA SAN CRISTOBAL.</t>
  </si>
  <si>
    <t>15452-CONSTRUCCIÓN PLAZA DE VENDEDORES PLAYA PALENQUE, MUNICIPIO SABANA GRANDE DE PALENQUE, PROVINCIA SAN CRISTOBAL.</t>
  </si>
  <si>
    <t>39-RECONSTRUCCIÓN MALECON PLAYA GRINGO,MUNICIPIO HAINA, PROVINCIA SAN CRISTOBAL</t>
  </si>
  <si>
    <t>16135-RECONSTRUCCIÓN MALECON PLAYA GRINGO,MUNICIPIO HAINA, PROVINCIA SAN CRISTOBAL</t>
  </si>
  <si>
    <t>54-CONSTRUCCIÓN  PARQUE URBANO EN EL MUNICIPIO  BAJOS DE HAINA, PROVINCIA SAN CRISTOBAL</t>
  </si>
  <si>
    <t>16327-CONSTRUCCIÓN  PARQUE URBANO EN EL MUNICIPIO  BAJOS DE HAINA, PROVINCIA SAN CRISTOBAL</t>
  </si>
  <si>
    <t>60-RECONSTRUCCIÓN DE LA PLAZA MARCELINO MARTE (CANITO) Y SU ENTORNO, MUNICIPIO GUAYACANES, PROVINCIA SAN PEDRO DE MACORÍS.</t>
  </si>
  <si>
    <t>16415-RECONSTRUCCIÓN DE LA PLAZA MARCELINO MARTE (CANITO) Y SU ENTORNO, MUNICIPIO GUAYACANES, PROVINCIA SAN PEDRO DE MACORÍS.</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</si>
  <si>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</si>
  <si>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</si>
  <si>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 xml:space="preserve">      Ejecución 1ro de enero - 07 de marzo 2025 (fecha de imputación)</t>
  </si>
  <si>
    <t>Ejecución 1ro de enero - 10 de marzo 2025 (fecha de registro)</t>
  </si>
  <si>
    <t>Row Labels</t>
  </si>
  <si>
    <t>Grand Total</t>
  </si>
  <si>
    <t>Ejecución 1ro de enero - 07 de marzo de 2025*</t>
  </si>
  <si>
    <t>* Fecha de imputación al 07 de marzo de 2025 y fecha de registro al 10 de marzo de 2025. La fecha de imputación representa los gastos o ingresos en el momento de su ejecución, mientras que la fecha de registro representa el momento de su registro en el sistema, en la medida que se van regularizando los pagos.</t>
  </si>
  <si>
    <t>13868-FORTALECIMIENTO-INSTITUCIONAL DEL MH PARA  MEJORAR LA EFICACIA EN LA ADMINISTRACIÓN TRIBUTARIA Y DEL CONTROL DEL GASTO PUBLICO,D.N.</t>
  </si>
  <si>
    <t>14037-FORTALECIMIENTO DE LA CAPACIDAD DE GESTIÓN DE LOS GOBIERNOS LOCALES CON PARTICIPACIÓN DE LA SOCIEDAD CIVIL DE PERDERNALES</t>
  </si>
  <si>
    <t>14708-TRANSFERENCIA DE CAPACIDADES PARA EL FORTALECIMIENTO DE LAS MIPYMES DE LAS CADENAS DE VALOR DE MANGO Y AGUACATE</t>
  </si>
  <si>
    <t>14606-APOYO AL SISTEMA DE EMPLEO FLEXIBLE EN 10 PROVINCIAS (RD TRABAJA).</t>
  </si>
  <si>
    <t>13854-PREVENCIÓN Y ATENCIÓN A LA POBLACIÓN DE MAYOR RIESGO AL VIH EN LA REP. DOMINICANA</t>
  </si>
  <si>
    <t>13929-DESARROLLO DE CAPACIDADES DE INCLUSIÓN PRODUCTIVA Y RESILIENCIA DE LAS FAMILIAS (PRORURAL)</t>
  </si>
  <si>
    <t>14401-DESARROLLO DE CAPACIDADES ECONÓMICO - RURAL DE LA JUVENTUD EN EL SUR OESTE Y CIBAO NOROESTE- PRORURAL JOVEN  (F1)</t>
  </si>
  <si>
    <t>14700-FORTALECIMIENTO DE LA RESPUESTA DEL SISTEMA NACIONAL DE SALUD A MUJERES, NIÑAS Y ADOLESCENTES VÍCTIMAS DE VIOLENCIA DE GÉNERO EN RD</t>
  </si>
  <si>
    <t>16261-FORTALECIMIENTO INTERINSTITUCIONAL PARA LA MODERNIZACIÓN DEL SECTOR AGUA POTABLE Y SANEAMIENTO DE LA REPÚBLICA DOMINICANA</t>
  </si>
  <si>
    <t>16316-ACTUALIZACIÓN DE LA ENCUESTA DE INDICADORES MÚLTIPLES POR CONGLOMERADOS EN LA REPÚBLICA DOMINICANA  (MICS-2024)</t>
  </si>
  <si>
    <t>14576-FORTALECIMIENTO DE LA GESTION DEL SERVICIO CIVIL DE LA REPUBLICA DOMINICANA</t>
  </si>
  <si>
    <t>14738-FORTALECIMIENTO-INSTITUCIONAL PARA APOYO A LA AGENDA DE TRANSPARENCIA E INTEGRIDAD EN REPÚBLICA DOMINICANA</t>
  </si>
  <si>
    <t>15350-APOYO A LA CONSOLIDACION DE UN SISTEMA DE PROTECCION SOCIAL INCLUSIVO EN REPUBLICA DOMINICANA</t>
  </si>
  <si>
    <t>16333-APOYO A LA IMPLEMENTACION DEL PLAN DE REFORMA Y MODERNIZACION DE LA ADMINISTRACION PUBLICA</t>
  </si>
  <si>
    <t>16587-APOYO A LA IMPLEMENTACIÓN DE LA ESTRATEGIA PARA LA PROTECCIÓN SOCIAL, INCLUSIÓN Y RESILIENCIA INTEGRADA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</si>
  <si>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</si>
  <si>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</si>
  <si>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</si>
  <si>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</si>
  <si>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</si>
  <si>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Si es inversión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</si>
</sst>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b/>
      <sz val="8"/>
      <name val="Avenir Next LT Pro"/>
      <family val="2"/>
    </font>
    <font>
      <sz val="22"/>
      <color rgb="FF000000"/>
      <name val="Calibri"/>
      <family val="2"/>
      <scheme val="minor"/>
    </font>
    <font>
      <sz val="16"/>
      <color rgb="FF000000"/>
      <name val="Calibri"/>
      <family val="2"/>
      <scheme val="minor"/>
    </font>
    <font>
      <sz val="10"/>
      <color rgb="FF000000"/>
      <name val="Calibri"/>
      <family val="2"/>
      <scheme val="minor"/>
    </font>
    <font>
      <b/>
      <sz val="14"/>
      <color theme="1"/>
      <name val="Calibri"/>
      <family val="2"/>
      <scheme val="minor"/>
    </font>
    <font>
      <sz val="10"/>
      <color theme="1"/>
      <name val="Calibri"/>
      <family val="2"/>
      <scheme val="minor"/>
    </font>
    <font>
      <sz val="12"/>
      <color theme="1"/>
      <name val="Calibri"/>
      <family val="2"/>
      <scheme val="minor"/>
    </font>
    <font>
      <sz val="10"/>
      <color indexed="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0">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166" fontId="56" fillId="2" borderId="0" xfId="1" applyNumberFormat="1" applyFont="1" applyFill="1" applyBorder="1" applyAlignment="1">
      <alignment horizontal="center" vertical="center" wrapText="1"/>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0" fontId="0" fillId="0" borderId="0" xfId="0" applyAlignment="1">
      <alignment horizontal="left"/>
    </xf>
    <xf numFmtId="17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0" fillId="0" borderId="0" xfId="0" pivotButton="1"/>
    <xf numFmtId="0" fontId="37" fillId="0" borderId="0" xfId="749"/>
    <xf numFmtId="0" fontId="68" fillId="0" borderId="0" xfId="749" applyFont="1" applyAlignment="1">
      <alignment horizontal="left" indent="2"/>
    </xf>
    <xf numFmtId="176" fontId="68" fillId="0" borderId="0" xfId="749" applyNumberFormat="1" applyFont="1"/>
    <xf numFmtId="0" fontId="50" fillId="0" borderId="0" xfId="749" applyFont="1" applyAlignment="1">
      <alignment horizontal="left" indent="3"/>
    </xf>
    <xf numFmtId="176" fontId="50" fillId="0" borderId="0" xfId="749" applyNumberFormat="1" applyFont="1"/>
    <xf numFmtId="0" fontId="68" fillId="0" borderId="0" xfId="749" applyFont="1" applyAlignment="1">
      <alignment horizontal="left" indent="4"/>
    </xf>
    <xf numFmtId="0" fontId="68" fillId="0" borderId="0" xfId="749" applyFont="1" applyAlignment="1">
      <alignment horizontal="left" indent="5"/>
    </xf>
    <xf numFmtId="176" fontId="37" fillId="0" borderId="0" xfId="749" applyNumberForma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66" fillId="2" borderId="0" xfId="0" applyNumberFormat="1" applyFont="1" applyFill="1" applyAlignment="1">
      <alignment horizontal="center" vertical="center"/>
    </xf>
    <xf numFmtId="0" fontId="67" fillId="2" borderId="0" xfId="0" applyFont="1" applyFill="1" applyAlignment="1">
      <alignment horizontal="center"/>
    </xf>
    <xf numFmtId="0" fontId="62" fillId="0" borderId="0" xfId="0" applyFont="1" applyAlignment="1">
      <alignment horizontal="center" vertical="center" wrapText="1" readingOrder="1"/>
    </xf>
    <xf numFmtId="0" fontId="63" fillId="0" borderId="0" xfId="0" applyFont="1" applyAlignment="1">
      <alignment horizontal="center" vertical="top" wrapText="1" readingOrder="1"/>
    </xf>
    <xf numFmtId="0" fontId="64" fillId="0" borderId="0" xfId="0" applyFont="1" applyAlignment="1">
      <alignment horizontal="center" vertical="top" wrapText="1" readingOrder="1"/>
    </xf>
    <xf numFmtId="0" fontId="65" fillId="2" borderId="0" xfId="0" applyFont="1" applyFill="1" applyAlignment="1">
      <alignment horizontal="center" wrapText="1"/>
    </xf>
    <xf numFmtId="0" fontId="56" fillId="0" borderId="0" xfId="0" applyFont="1" applyAlignment="1">
      <alignment horizontal="left" vertical="center" wrapText="1"/>
    </xf>
    <xf numFmtId="0" fontId="56" fillId="0" borderId="0" xfId="0" applyFont="1" applyAlignment="1">
      <alignment horizontal="left" vertical="top"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5" fillId="0" borderId="0" xfId="0" applyFont="1" applyAlignment="1">
      <alignment horizontal="center" vertical="top" wrapText="1" readingOrder="1"/>
    </xf>
    <xf numFmtId="0" fontId="46" fillId="2" borderId="0" xfId="0" applyFont="1" applyFill="1" applyAlignment="1">
      <alignment horizontal="center"/>
    </xf>
    <xf numFmtId="0" fontId="46" fillId="2" borderId="0" xfId="0" applyFont="1" applyFill="1" applyAlignment="1">
      <alignment horizontal="center" wrapText="1"/>
    </xf>
    <xf numFmtId="0" fontId="58" fillId="3" borderId="0" xfId="0" applyFont="1" applyFill="1" applyAlignment="1">
      <alignment horizontal="center" vertical="center"/>
    </xf>
    <xf numFmtId="0" fontId="48" fillId="2" borderId="0" xfId="0" applyFont="1" applyFill="1" applyAlignment="1">
      <alignment horizont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61" fillId="0" borderId="0" xfId="2" applyFont="1" applyAlignment="1">
      <alignment horizontal="left"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3804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7412" y="37359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236130</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41105" y="855255"/>
          <a:ext cx="1558875" cy="861423"/>
        </a:xfrm>
        <a:prstGeom prst="rect">
          <a:avLst/>
        </a:prstGeom>
      </xdr:spPr>
    </xdr:pic>
    <xdr:clientData/>
  </xdr:twoCellAnchor>
  <xdr:twoCellAnchor editAs="oneCell">
    <xdr:from>
      <xdr:col>0</xdr:col>
      <xdr:colOff>793569</xdr:colOff>
      <xdr:row>2</xdr:row>
      <xdr:rowOff>256949</xdr:rowOff>
    </xdr:from>
    <xdr:to>
      <xdr:col>2</xdr:col>
      <xdr:colOff>113974</xdr:colOff>
      <xdr:row>5</xdr:row>
      <xdr:rowOff>212816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3569" y="876074"/>
          <a:ext cx="1587355" cy="7940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546524</xdr:colOff>
      <xdr:row>3</xdr:row>
      <xdr:rowOff>27517</xdr:rowOff>
    </xdr:from>
    <xdr:to>
      <xdr:col>4</xdr:col>
      <xdr:colOff>1237502</xdr:colOff>
      <xdr:row>7</xdr:row>
      <xdr:rowOff>2752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68024" y="842434"/>
          <a:ext cx="1896420" cy="917151"/>
        </a:xfrm>
        <a:prstGeom prst="rect">
          <a:avLst/>
        </a:prstGeom>
      </xdr:spPr>
    </xdr:pic>
    <xdr:clientData/>
  </xdr:twoCellAnchor>
  <xdr:twoCellAnchor editAs="oneCell">
    <xdr:from>
      <xdr:col>0</xdr:col>
      <xdr:colOff>777240</xdr:colOff>
      <xdr:row>3</xdr:row>
      <xdr:rowOff>105833</xdr:rowOff>
    </xdr:from>
    <xdr:to>
      <xdr:col>1</xdr:col>
      <xdr:colOff>1468935</xdr:colOff>
      <xdr:row>7</xdr:row>
      <xdr:rowOff>20532</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551182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169545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1165324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59055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23456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200150" y="512445"/>
          <a:ext cx="1885950" cy="897255"/>
        </a:xfrm>
        <a:prstGeom prst="rect">
          <a:avLst/>
        </a:prstGeom>
      </xdr:spPr>
    </xdr:pic>
    <xdr:clientData/>
  </xdr:twoCellAnchor>
  <xdr:twoCellAnchor editAs="oneCell">
    <xdr:from>
      <xdr:col>3</xdr:col>
      <xdr:colOff>91440</xdr:colOff>
      <xdr:row>1</xdr:row>
      <xdr:rowOff>171452</xdr:rowOff>
    </xdr:from>
    <xdr:to>
      <xdr:col>4</xdr:col>
      <xdr:colOff>779808</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59490" y="533402"/>
          <a:ext cx="1825653" cy="8915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27.575897222225" createdVersion="8" refreshedVersion="8" minRefreshableVersion="3" recordCount="13431" xr:uid="{40160E2E-8276-4A90-8E2D-4EEB97087356}">
  <cacheSource type="worksheet">
    <worksheetSource ref="A1:T13432"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316030985862.6694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31">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333277137"/>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3054999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780649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0273644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9422502"/>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13250001"/>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8519001"/>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1674999"/>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8821839"/>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26912502"/>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1225001"/>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840001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9768747"/>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2150001"/>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624999"/>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2250003"/>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1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962502"/>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75625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0198857"/>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317500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553412410.16000009"/>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26812311.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62309015.84000000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72728568.829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147660063.12"/>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19655501.75"/>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39539227.809999995"/>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56718470.809999995"/>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8750053.320000000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9639565.5099999998"/>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77390715.48999999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10166915.85"/>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18300392.8"/>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18776662.219999999"/>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309125.78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594339.57"/>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85165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609156.2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338070.84"/>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29225698.48"/>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5886731.84000000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84644447.7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3289957.3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27136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4227107.5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12733508.44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1599223.4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8000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4274.3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5779582.72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87488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1710214.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1035048.08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59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600760.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30127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163118.48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481282.6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6433778.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248049410.56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5328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37556839.30000001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3580063.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582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41679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1002078.3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3817956.3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449131.5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1872358.03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4873417.2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235217.6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605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14158.2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00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378794.12"/>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53543294.650000006"/>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958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8114852.4199999962"/>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2484496.7000000007"/>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7500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055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185742.7299999995"/>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39173.910000000003"/>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67803.839999999997"/>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1563.18"/>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93989.24"/>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78126.2100000000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60074.99"/>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75221851.879999995"/>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9096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11351957.770000001"/>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12184380.679999998"/>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203525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135110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5577569.7500000009"/>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780776.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767675.53"/>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94806"/>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441400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4824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584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650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672745.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729004.65999999992"/>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4489680.71"/>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900745.1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2966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44489210.060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2039972.3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4788339.350000000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6124962.329999998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262598.960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3754745.5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978062.820000000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2372262.76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9537618.350000001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879854.0599999999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558685.05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839852.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15579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210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4504432.689999999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2354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96981942.28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48506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14238480.07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16590923.49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3849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160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5530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7603735.07000000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19195043.41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8649367.699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72124449.34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9163943.960000000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18478830.6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831923.9199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20222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40100833.15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6267089.03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8093015.82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2680855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67747164.530000001"/>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4474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665836.0599999999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1291565.1900000002"/>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7300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1008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46420151.280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641001.6"/>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5963087.3699999992"/>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3844938.45"/>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0816496.219999999"/>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9198754.8099999987"/>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6747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92595000"/>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47525183.49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15026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6007124.9399999995"/>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865440.29"/>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0"/>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2919494.1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0"/>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36267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6438"/>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7288.86"/>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129091276.39000002"/>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51031266.670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9416700.840000004"/>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37886939.81000000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1127800"/>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28706.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31008.32"/>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9220300.4399999995"/>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9233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8195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453779.9900000002"/>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5116380.1899999995"/>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23364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4286623.3599999994"/>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93723.7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656290.2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1007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43394.13"/>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7379617.4700000007"/>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96996"/>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26559.9999999999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7238552.9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420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1105453.46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567136.8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7335971.63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4250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2417849.7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1286509.4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4095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3117.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170632.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4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1946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1585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544700.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531.1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0462732.609999999"/>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229566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1581012.5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943121.8700000001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904993.0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11826.3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596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51320.84"/>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337711976.66000003"/>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3346406.12000000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47924975.550000004"/>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28425327.560000006"/>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200000"/>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5154528.97"/>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824147.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3268148.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15372157.120000001"/>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103653.1400000006"/>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3088156.32"/>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123477.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2419.99"/>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17774.74"/>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01"/>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3198453.8899999997"/>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07575"/>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5826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605027.3999999999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883629.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94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4594.410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154101.980000000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39220.87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0"/>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40584183.4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882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6151283.5599999996"/>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8408831.2600000016"/>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84148"/>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436422.5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552631"/>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1838049.56"/>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42810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590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123535.75"/>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0"/>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4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6448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25363590.13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37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3798565.8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215511.82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299731.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586565.300000000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83264.7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9811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22384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750232.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8691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455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15942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521698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59771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7964667.91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1795973.120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2897177.71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1923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2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177634.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107002797.6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65825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6274882.31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511645.42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5940219.01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8477.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2983553.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1933068.5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252715.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11318953.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3271200.71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14777915.1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68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6136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2947302.5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611121.29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2460344.5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677946.40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2011441.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648555.3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764742.7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613508.72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9565691.50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69811675.11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221029.9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48578.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6007.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78022.1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1876878.6"/>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566806.4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376186.7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256558.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307492.3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399143.2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269829.210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245308.5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446128.9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10546946.419999996"/>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404304.900000000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739810.4"/>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0"/>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1725744.130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730430.4"/>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46020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66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99757.02"/>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54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82566"/>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66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99288.5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7976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78333.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1189495.50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725286.7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48070.2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1343003.7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3115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10386.2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25691.51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40139295.78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1178666.6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6028109.80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2551381.78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67695.60000000000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701772.6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899353.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111982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1067091.5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378361.5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193593.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2679.6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6332.2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992815.7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344934.220000000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7853662.8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604990.6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2617160.8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328133.7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21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996578.3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3474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51181.74"/>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95428079.85999999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497010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14172272.75999999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6929788.7300000004"/>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133824.25"/>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177598.12999999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6331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775906.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1200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404582"/>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23648417.990000002"/>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5508929.7599999998"/>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85963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8977076.68"/>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1768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2665617.7100000004"/>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1289331.27"/>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89299.99"/>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268209.2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03407.00000000006"/>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90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810588.6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20064265.159999996"/>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417470"/>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3014574.04"/>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1501760.97"/>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6052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697918.33"/>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6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0"/>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356115.1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0"/>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8166.09999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3782454.0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70505.22"/>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487527.8399999999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74495.080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3483139.4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21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366937.3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177639.24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5805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24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111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3810.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471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761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699888.2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51744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75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2553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2865249.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050798.65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41418.1999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925267.7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1654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843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2449522.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1292465.7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24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0266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056401.84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387331.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27348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1518795.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127216"/>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4173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14997062.17"/>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832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2259844.73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1305943.06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12765.5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607551.93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983612.3700000001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146778.1099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5819.5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537206.80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1266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62910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29531.1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422062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436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6328073.76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3968117.940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620465.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2505936.8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199450.4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82668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500466.9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14012.5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03344.0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123049.2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73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163518.12"/>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35594654.950000003"/>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493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3824353.6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2916491.8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7080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461862.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8816669.509999997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3495027.3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1075762.640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22128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192800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3000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29839.04000000004"/>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19082172.359999996"/>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79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120541746.4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1924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8453093.42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15291255.9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290783.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20919213.0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18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7604549.2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668155.92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7855758.4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52392333.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22740918.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520674.3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581779.3200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238094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2181359.93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797992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374343.67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3437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8425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003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7876342.08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962655.3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28669357.6699999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295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18883634.67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793427.0599999999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8850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844413.8400000000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120884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13467.9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22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05070.2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373676.2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40000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211602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315668.47999999998"/>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9395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58747299.8400000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3084404661.590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8885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10206671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849995.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448316509.62000024"/>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61796118.86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8190155.8699999992"/>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99250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470576.58"/>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4330769.5699999994"/>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155047610.65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29198261.649999999"/>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49624878.390000001"/>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9516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179128869.25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95889290.00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15907030.54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12384650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9124637.74000000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4789366.6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5861548.850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14324306.2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2221114.17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49574.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237521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5453335.719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2978839.72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252857.1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6492219.890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25883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3264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82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7584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2652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1582109.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1724041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276965.1399999999"/>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25933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225608"/>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362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637804.0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0"/>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300000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37335.19999999999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0613133.33"/>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36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1588626.2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03903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53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57600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2536977.21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1492587.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59311.3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366005.6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5711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232306.399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000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239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22053980.92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3412478.1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50791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2522560.29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314511.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127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87520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352081.7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59151509"/>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44778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3618989.52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3126598.650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83929.8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4259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1191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7894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3174209.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22420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5502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2245830.1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3215751.7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467688.8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61100.3800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71907.9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142002786.35999998"/>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10384052.2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9918529.860000001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95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969418.0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0074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044350"/>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5203051.899999998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805343.4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294057.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73442.0400000000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23588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30048.4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651316.079999999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642659.0700000000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448048.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2066190.5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320053.0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2617.6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9001852.599999999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258844.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310909.4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416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30218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435865.3800000001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233882.740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299995.0399999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4498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31428.77"/>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111846700.00999999"/>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0034982.4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531586.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228789.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19931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94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1440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46515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3734349.8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635396"/>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6168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1273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437928"/>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297042.17"/>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00476.5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216322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335083.58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922416.2099999998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554733.3100000000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629561.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2568513.52"/>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397476.72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306963.73000000004"/>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677975.5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71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917.46"/>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93117.4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366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914014414.08000004"/>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16207029"/>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71319224.160000011"/>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4967119.719999997"/>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0"/>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5977874"/>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236409.55"/>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6559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37977360"/>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507215.9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7989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613659"/>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40353738.630000003"/>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12439058.68"/>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307889.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1814751.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2987658.1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4936122.97"/>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11374416.530000001"/>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56348864.490000002"/>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792475.7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1089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0"/>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49750705.540000007"/>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2039578.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662452063.43000007"/>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1719819771.2"/>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30257993.69999999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95812331.280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4939668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122433526.95999999"/>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32352476.099999998"/>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145097.2999999999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74549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36923"/>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422222.88"/>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75509641.969999999"/>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39860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5559588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3044478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63605762.960000016"/>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1263673.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18163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22909.3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0"/>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2295933.34"/>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30931943.220000006"/>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232745.56"/>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17947708.78000000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1253758479.1800003"/>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66579373"/>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87631114.569999993"/>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42741699.230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11356243.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1110857.6000000001"/>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07147291.8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70000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400873.37"/>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40741813.96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82.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09611.2699999999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10227668.990000002"/>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676927.4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0"/>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207840974.0399999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24549911.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2474658.4300000002"/>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26483183.48999999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318564.59999999998"/>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32564237.639999997"/>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390587.1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5474246.620000001"/>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46440201.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11689499.470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883993.32"/>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32801359.220000003"/>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2449739"/>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00890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0580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565333.63"/>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3407604"/>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41230787.340000004"/>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4588335"/>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5812664.08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182189.71"/>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4618"/>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1320367.8799999999"/>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389.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5865.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14649.71"/>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45125.46"/>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237361.6"/>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5176478.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45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189217.46"/>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428273.54"/>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903826.08000000007"/>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7795.09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82280.69"/>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602364.81999999995"/>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18988.1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4008191.0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503691.2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55945503.840000004"/>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1099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2783068.1400000006"/>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4835015.2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62030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1417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610785"/>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37878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1402578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6086679.0600000005"/>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3792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3931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312460.79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1324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199674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0"/>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2169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0"/>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135442489.11000001"/>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6984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4911167.99"/>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51442.6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179895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8493354.949999999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5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447056"/>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88442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4138944.9499999997"/>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202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2465722.9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40091.27999999999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16507.84"/>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1472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3618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1311659.0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27468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44124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79928"/>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50976"/>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409994.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3099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125825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4779"/>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46138"/>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92163.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88736"/>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476870.3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17359102.920000002"/>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17444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1214360.7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2098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53559.9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191773.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416787.2100000000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7298.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1140940.0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840486.94000000006"/>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346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66768"/>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63418.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277331.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32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24935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1661132.0699999998"/>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121736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366434.58"/>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1432396.03"/>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34594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22762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92300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0"/>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394168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6734317.7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161331.8399999999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27139.29000000001"/>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235964.59999999998"/>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44486"/>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499736.21"/>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583970.1999999999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233000"/>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45011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957632.5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042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316960.65000000002"/>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6518.79"/>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790291.1100000001"/>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125514173.46000001"/>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3292306.0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7908036.820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761010.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469434.52"/>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634533.20000000007"/>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3717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646956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47047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36776.7699999999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2805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97291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7647524.5"/>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51553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368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3456777.739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284520.40000000002"/>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7207861.979999997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382179.5100000000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6770623.16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2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123810.95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2307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92701.3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49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4203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45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598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711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069775.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547440.18000000005"/>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4142348.9000000004"/>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65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96528.420000000013"/>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5600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7135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1590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124962"/>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90165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0"/>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60024.37"/>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750000"/>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2230711.20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9326.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68548.78999999999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140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656204.2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366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3399070.3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6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70122.5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85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99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713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21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81459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6852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432937.62"/>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6271276.5"/>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144717.18"/>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5785.8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3216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14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836153.37"/>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56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43464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34103.16000000000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7998.8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1005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54051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754529.4299999999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6999999996"/>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347989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11878050.86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237339.37999999998"/>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635306.49"/>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9009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328299.59999999998"/>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1316564.28"/>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582684"/>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13049998.390000001"/>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411112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764.64"/>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10918503.65"/>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5546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6419432.6200000001"/>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420930.35"/>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415326.9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50048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97539.55"/>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253155.25999999998"/>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101972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292984.86"/>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149052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770411"/>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22383"/>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455900.73"/>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599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5928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239680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24572.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268568"/>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17259.669999999998"/>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60000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15646.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819263.51"/>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441665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50469.5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270641.65999999997"/>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338893.00000000006"/>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5125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239894"/>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49999.0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902036.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3482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142071.76999999999"/>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2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9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27848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64618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75085.919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524993.07999999996"/>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3745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2211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132307.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967619.94"/>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1218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7729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44411392.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3934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789929.2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1732902.02"/>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2997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07906.2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48139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512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10399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2424315.9"/>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21889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48915.72"/>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306253.8"/>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218499.0299999998"/>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604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138552042"/>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8814706.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4102920.1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4873761.010000000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1833947.7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0510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131884.15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87095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6908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3420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26655.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219801.0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14490412.85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5230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19352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812231.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129786.430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725152.5700000000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7409532.210000000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0403838.560000001"/>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149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392407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217164.84"/>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500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9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144979.51999999999"/>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138322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403529.27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63066.8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51187.5200000000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43864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9849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313346.6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308034.28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266444"/>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11575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1753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17334.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14995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56256.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672687.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184604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49343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326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1098851.83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12991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37084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37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28791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61817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828.9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11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155.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77914.2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287055.5999999999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6310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90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312367.1999999999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22203.8"/>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251132.7"/>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2391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3353664.0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2872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129330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58047.87"/>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17969.04"/>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440282.6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87988.8000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87273.01999999996"/>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148151.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734074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5906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507049.56000000006"/>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2317857.9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42349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834088.3"/>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97213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4499693.7300000004"/>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12665197.220000001"/>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7751.01"/>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112911002.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8436608.899999998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15713294.25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12562064.98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2178560.4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2853228.4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8567279.76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4082219.5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2492537.8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912964.2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31693774.7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894260.6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21517.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170000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973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237026.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1686035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995887.34999999986"/>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325081868.78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98040536.87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70524082.59999999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47170369.29000001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58938922.9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271517682.08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96363214.060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685569.849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99206646.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77061597.46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2581642.1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7003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60560.4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11677431.4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378886.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4512156.2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4652305.299999998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237662346.24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1208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155408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2526558.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5350084.9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443515.9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385314.73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205036.929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3971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103573.609999999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13721808.33"/>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2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87085.33"/>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2062193.9900000005"/>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663493.3200000000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8055.17"/>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536983.5"/>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77518.02"/>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60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868"/>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5148.660000000003"/>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69474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981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034612.3399999999"/>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321872.31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613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87084"/>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3777990.7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563047.8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250073.28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2614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34531981.52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60110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8734821.099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20153872.14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35249587.56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928.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882141.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492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292875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3534830.4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341596.3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144738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1967436.8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944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6248729.049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5369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31376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207478.219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24802.99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9409.3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5482934.640000000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1318782.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83285.79999999998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27869160.39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437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4133267.3299999996"/>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1805338.0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194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9534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189992.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3245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9270.4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3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716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00331.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01699.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576229.1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92482098.21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47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9882581.21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12639160.63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1366.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3165493.8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475776.08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40549.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15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1338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43735151.27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0158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6541592.45999999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3199905.159999999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737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5953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959709.2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227258.91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001037.4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1945165.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69684.4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326105.50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1715971.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2083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54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81409.02"/>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1000516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1076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1484625.7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44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77797.8400000000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38851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714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22715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29796929.21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7009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4476935.5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541673.7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447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553833.5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600961.1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689786.0700000000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200403.6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4855122.810000000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8952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81674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8076.9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125677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351262.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49052166.67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462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7422767.849999996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541308.7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55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0507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2637523.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765491.3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136.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4937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342172.68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1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1496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800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80532.59999999998"/>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82998513.060000002"/>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481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12345468.66000000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708343.35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584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4112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1094349.1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285352.089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2779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1457054.5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7131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12188.3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128.1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53437.7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6336202.7000000002"/>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838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969987.5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37872.9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3125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611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4944625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44790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7479882.63000000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2724144.770000000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23854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8845944.74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1405077.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3002.4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2245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1718840.50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1380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19398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133322468.63"/>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22685789.220000003"/>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440013.099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0"/>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13724279195.189999"/>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2345145008.0599999"/>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64643689.200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3679290498.48"/>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628550372.55000007"/>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263418"/>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15000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95584965.10000002"/>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49877920.330000028"/>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7410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1412693703.7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241157935.30000004"/>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9000000003"/>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55603477.960000001"/>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9384635.7199999988"/>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7878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477080.64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257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44324.76"/>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2664949024.6099987"/>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04228958.6799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432337608.8499999"/>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1168565145.2400005"/>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26482720.960000001"/>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6249512.339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55235461.2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63938544.350000009"/>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92075012.210000008"/>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5113443.62"/>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62354752.649999991"/>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14232259.02"/>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3857318.16"/>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152191.8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455365.20999999996"/>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88688.490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32317794.460000005"/>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827012.4400000004"/>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4417315.29"/>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724258.15000000014"/>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678854"/>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327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4514783"/>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54691864.059999995"/>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330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8460578.029999999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1258687.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434068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6543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8193401.41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756953.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710481.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31753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22400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8502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044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413112.319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4894262.400000000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6620876.160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20549940.56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4554180.6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531512.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3090416.7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2176274.7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1292176.220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801178.529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775497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3854192.19000000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22210427.05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101980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22820712.08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585331.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3278942.0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701113.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76443.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86200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356058.3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14586.77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559893.830000000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386771.930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823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43644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737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139539.2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25946.08000000000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42978726.03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455179.45"/>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6374737.870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127678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523762.4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355483.5799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10450.72000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6842277.20000000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840053.4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231581.230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801105.84"/>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27022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70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616572.2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199160376.66000003"/>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3703863.24"/>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31001878.8099999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5597615.1599999992"/>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483704.0599999998"/>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399550"/>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472359.5"/>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7909486.879999999"/>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4627356.42"/>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335371.4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5132208.4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2799147.62"/>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0"/>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7657308.04"/>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50374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475075.08"/>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7375"/>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5519312.21"/>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327190.6099999999"/>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142696510.63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4152438.360000000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21751443.37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9338584.919999998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929479.110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865258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29162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2478092.78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6330235.599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6925339.490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2300157.18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7467158045.110002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30908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34628665.97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34891.0800000000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972606.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270245.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19893237.1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8425495.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1290141.07999999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42755162.020000003"/>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0450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6480702.930000000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6865767.659999999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128442.5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814760.7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1036731.94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441084.5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3445592.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20223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3404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14821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861324.6799999999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906212.26"/>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934230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429234.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7772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15532758.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696783308.1299998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20559938.46999999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104793016.9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37300413.5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69557796.3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009998.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72898.240000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8072300.4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112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5680574.409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4416665.66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9408449.710000000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8698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5310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15576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682477857.67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50860.60000000000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201849.13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3802420.9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25241557.509999998"/>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262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3805398.7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504726.7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5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525737.1999999999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0738"/>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554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148350198.7600000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4190120.0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22625895.39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17942694.35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14868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18842568.86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80884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874497.8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8383315.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5331429.34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561475.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1894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292469305.31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2314101.92000000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25681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4567783.7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21886439.04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36957618.18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655579.550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071815.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5647159.199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811863.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23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778030.1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6783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12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5841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19235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676522.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37476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1469979.1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10250312.9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1563961.299999999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1721236.7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3720006.6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8466220.699999999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1288522.640000000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107850681.48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9033499.90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16408291.3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3786727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3086528.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518894.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16294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420647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3323609.5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3792970.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16471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282232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29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4325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19065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09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9418761.5599999987"/>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986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1421261.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2285839.1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8453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127813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30284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512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78284.800000000003"/>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108366483.35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676015.5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4672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108759.25"/>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51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6417894.149999993"/>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5812892.640000000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05541.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469635.5"/>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4683957.29"/>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1412618.44"/>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4826211.6000000015"/>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98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119298.8199999998"/>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4720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4720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34394"/>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40591.99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744599.41999999993"/>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44595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52039108.32"/>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932075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10816540.4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71556"/>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1961029.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18270580.030000001"/>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9000.0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150068.98000000001"/>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35621162.870000005"/>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9164766"/>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473555765.4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42534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72642786.65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177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3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26816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27923.52"/>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0"/>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68816743.529999986"/>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73805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50609.9300000000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10194253.72999999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1135556.8199999998"/>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2652262.5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34122.7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382733.3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647982.69999999995"/>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501307.7000000002"/>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42573.4"/>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3834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331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37847.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4602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967995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254602.6999999999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44662.9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712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6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256548.7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112725.4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21033.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7186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2517.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27021.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927.5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7348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687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2610401.070000000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84232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178238.5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251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415206.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9986.200000000000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01692.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56274.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27568.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36072.12000000000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8777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363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1325182.119999999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352911.7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4980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757335.59000000008"/>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466249029.819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37410623.61000000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44236952.37000000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111899.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6468026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281076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305309.63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11003880.0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78134442.43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6421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120582114.66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322951.6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6100713.93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7351088.76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41515159.59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36312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458548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4394364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99020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0979.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46416402.4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6993004.21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300964.9299999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6698260.609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7291673.25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143311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58916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009270.47"/>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8741819.579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845234.30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32503994.31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44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4774120.7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1706662.73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354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19031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84828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621892.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4983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701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3482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291698.5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935238.2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724"/>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54161328.2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638755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22780262.590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104121268.72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50379.2000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97600500.67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37390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57604792.3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27361565.470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44691416.46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548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221916.7999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1952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414584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1853434.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2467666.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28319700"/>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7870485.100000001"/>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27144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532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4119342.079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667069.4499999999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1471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1212102.7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150448.72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9816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0878.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13014.98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9864046.4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5718725.8599999994"/>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16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8313578.670000002"/>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4113423.82"/>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1109684.04"/>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322758.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84955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519794.44"/>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240470.42"/>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5583623.2699999996"/>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855049.5600000003"/>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431667.46"/>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3877689.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208640.53"/>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7788"/>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92997.040000000008"/>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12839.9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19633.11"/>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2775025.1999999997"/>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1127665.129999999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39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2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59134.020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3669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115223865.0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102429526.5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7945959.7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9425850.66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49670.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7076258.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15463209.72999999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1838661.69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6287274.16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19398979.14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5745175.69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480057.19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114456.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55496921.47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9486968.60999999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508140.1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1093218.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7059854.23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8116889.06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39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0368060.02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4962797.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17925.16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3752897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6533459.1699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7983880.980000000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1005130.460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990566.1599999999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991236.0800000000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31971.2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329237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636977.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68798.3500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98945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9174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6425.59999999999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620774.40000000002"/>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222477.0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13668380.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447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2082748.2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986361.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7247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851724.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7655.830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68883.32000000000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185772.37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44334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992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127419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641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1920714.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889089.3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7737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12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23411.20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20774.7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713211.2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625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892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30010.3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74977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54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1130607.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326531.3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3653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747378.5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0"/>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125592966.84"/>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807847.5499999998"/>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11868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17864593.060000006"/>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13710272.55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7172963.19999999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38613464.049999997"/>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75000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20611540.280000001"/>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1891809.06"/>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133689.6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1710280.0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427089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0"/>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25016"/>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6971058.120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43323.1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48087684.9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501136.2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2835510.76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382087.1799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00000"/>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1639085.82"/>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3580818.0699999994"/>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920286.11"/>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70715.19"/>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586401"/>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213583.46000000002"/>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33959.50000000003"/>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4366"/>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474311.6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7225399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116666.6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5923020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47563697.32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62060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1417553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62149532.65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13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6246694.83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223333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2223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4652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93062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52269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1636516.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297804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1147789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2085113.16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300224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54260220.54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573333.340000000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2887870.5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0632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311454.08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226246.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1423814.60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8794163.47999999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246637357"/>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4317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97057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145234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1158069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4399206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50348135.52000000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94800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7500577.160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4174590.1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85990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28044.6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5709442.580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1433506.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33413.4600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280863.4499999999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12225.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797002.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104310.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672096.5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388821.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35.770000000000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28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1341224.7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489696.6199999999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944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318777"/>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3179373.1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8669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1531172.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79042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3998258.429999999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32672.429999998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270963.4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33217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978554.5700000000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142326.4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78070.00999999999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3992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89065.540000000008"/>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32921.020000000004"/>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114654302.84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5242600.6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6936904.92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4088063.76"/>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91265.04"/>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7368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425972.3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970270.00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247825.350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293613.6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3865769.68"/>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71079.100000000006"/>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1854600"/>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26558"/>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14715959.600000001"/>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1802750.0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0532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7993660.40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6020323.67999999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487687.66"/>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1212999.66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921269.5800000000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4288077.700000001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86952.8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925851.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37711.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7326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3262.7"/>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20968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75946009.99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788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11564022.63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6524569.30999999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000247.2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21355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54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472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94506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728666.6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534624.1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92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5000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55607.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115707.0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31685033.859999999"/>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0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4820474.100000000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7312564.849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36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38212880.140000001"/>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24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5770245.1900000004"/>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4652116.88"/>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51718.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76233.6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66049.60000000001"/>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52502"/>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0"/>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48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73572.4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66480.67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40584780.93999999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3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277380.1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53784.4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2178161.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781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333725.3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573003.6999999999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7725382.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2527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1170955.3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387062.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162331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50637.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77431.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4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68089.440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421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67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642722.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2583.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62673619.30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0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4655878.920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1036800.67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9302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2979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4126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38491386.53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138555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6087810.4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2123011.81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8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2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24859.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429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113962694.56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52772766.6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16023457.31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5220375.68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7992550.670000001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9615537.68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7939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418610.1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887099.23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2056221.2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9344638.92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064085.6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2247524.7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684072.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2958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7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4802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417885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1602076.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6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90080.8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30208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1100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68552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165862.969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1037312.699999999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2494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17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362360.0799999999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177374.1"/>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5776666.650000000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859010.0599999999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380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105254621.2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3159784.6199999996"/>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15823525.90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5118709.5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343928.4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4096032.61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284647.650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70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4613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385263.0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95375501.920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4647030.8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206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616877.2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14520940.35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17681876.68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5381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209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92802.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6700046.120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654692.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34392.2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86833.3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1793991.48"/>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758652.1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5290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245665.14"/>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2141352.989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67110858.239999995"/>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813162.4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9587640.989999998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4198071.480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74952.5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15730414.39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0384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579500"/>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13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13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9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1374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6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130909470.28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365236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41948.3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207186.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207186.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290177.1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204519.6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241526.1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9475335.94999998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146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8167635.66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958425.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1414318.15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348176.579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1019042.96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1446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20949.7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20678.43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1235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6489.7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3381785.07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876718.2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890877.6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5063465.18999999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73885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31193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1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4590588.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327753.1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330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49740.020000000004"/>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6382.22"/>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50049885.78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60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7368892.149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3111871.6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4528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126614.86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2847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40992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462912.5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40528.5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97313.6000000000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602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51670.630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5587.7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18658.43000000001"/>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15106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23188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231726.0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467870.9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59687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619526.55000000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75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356113.02"/>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24491879.21999999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6190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3682350.5"/>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8004042.58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11900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168976"/>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3640908.13"/>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36675.80000000005"/>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74916.060000000012"/>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404676.33"/>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15360"/>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7450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20234.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48025544.25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20211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543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65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7167474.90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3024388.969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4633925.180000000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445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915312.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3328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32682.3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32399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0235956.17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135334.35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1576444.04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7699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7816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1500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849857.73"/>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97364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54041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710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467284.7300000002"/>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823688.03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2530790.56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73443.19999999999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0136.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161584.700000000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77950.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77544.24000000000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42563.7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55605588.86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5893254.3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870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081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8353626.269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2412990.2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2496323.7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18095315.7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21915255.1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36894661.439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520436.61000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117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0068560.5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498715.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990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282026.28999999998"/>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107423833.35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0634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6096541.14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9402434.749999998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586363.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3037795.4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2020454.4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6400875.570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080076.62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679108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7613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41436.2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30354.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2332.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124096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090697.87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6379851.719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7652666.6699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1144634.58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17573158.759999998"/>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304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2625473.25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743845.0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4703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542094.209999999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192231.9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55907.990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808618.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4479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112730.1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97421505.02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7965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9667842.779999997"/>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7037710.08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21134840.13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496632.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295356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132416.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10277289.7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2602355.81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5178599.71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7866126.42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348555.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5634478.70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4651419.1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6290689.33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73025.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5691803.16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017447.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2083780.8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38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280820.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1210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650803.1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640625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59596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14772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43692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2856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12581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187329.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43268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1876552.83"/>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1808999548.4600005"/>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400137562.6799999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59735956.210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10920313.6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0679678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173813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19113141.530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9602063"/>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22983239.979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122110671"/>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73151220.049999997"/>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53997323.870000005"/>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23097724.790000003"/>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6376717.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32139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16672188.60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6494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5474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1063549"/>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13593926.439999999"/>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716432694"/>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706107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25028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26628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3868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2550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1495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5741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22819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2007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34137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41365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1180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661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06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4651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21676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3730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1788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16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0383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417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173960172.5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22179278.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154645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13824999.35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23437156.9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6729982.54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6439166.09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18435172.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774768.26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19543096.54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9527823.48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1631097.90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17764869.28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6699435.490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52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335802.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2434600.09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36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37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1178242.85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6098925.469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22979208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3135012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1983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3478785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2554030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665282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39724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3699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6874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569197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4404650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282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981316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442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98894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33625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9667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72501"/>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915140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335999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88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30713040.03999999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3717700.1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14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4300721.9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2166746.78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663175.24999999988"/>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886265"/>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0"/>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946254.35000000009"/>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98371.8"/>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249670.63"/>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750008"/>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64740.22"/>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3604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696327.6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783333.3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111666.7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7250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74433.399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93364025.31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7691666.6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2641666.67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105161.550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1529020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22078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998083.2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987999.9999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3391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1336583.34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9151291.57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1160991.6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4110547.63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1579714.2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4685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1166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3008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16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198916.6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317333.3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3116362.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2496533.14"/>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625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1376295234.6500001"/>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3791775347.4500003"/>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7678408394.2799997"/>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95978836.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3474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24204753212.22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40307366077.01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3259160072.170000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12094398.5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586871503.73000026"/>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2751871088.6299996"/>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4250001"/>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549999"/>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500001"/>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00125003"/>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26763094.2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7310000.8399999999"/>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07655529.7"/>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19524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27222622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566447322.3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18340450.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89807015.519999996"/>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2108781"/>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9737689.5500000007"/>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382309208.01000005"/>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60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32759382.219999999"/>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57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8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9897860.8200000003"/>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50426496.44999998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9225357020.5099983"/>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184800052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533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2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7266779.83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1402574.33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980595.2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1544304.83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6201116.24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74408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1539163.16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2861740.0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420202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47586634.619999997"/>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42788.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5000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39171.6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3124869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40000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350936983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2377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74377933.340000004"/>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46629723.090000004"/>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6911235.390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3832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6735534.2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12867276.6"/>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1131962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8043608.629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571945.37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35838852"/>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15150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2208656"/>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2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6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1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71630842.75"/>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0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1344480.0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2305953857.92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33207715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1713591.9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2599829.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8712877.490000002"/>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70717332"/>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5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52348.09"/>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461034952.8200002"/>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0"/>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0"/>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4482538.169999998"/>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312391.03000000003"/>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26737946"/>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3882297.5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10136927.809999991"/>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134082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21651000"/>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455772829.83000004"/>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2358712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63293.61"/>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99879054.079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2084858288.6700001"/>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191400019.42000002"/>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52744494.560000002"/>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1081602413.61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723248520.7499998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1018312659.3"/>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40431"/>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128272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147108296.7800000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17641484885.04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2499999999.99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32698271.37"/>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51805291.25"/>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66817855.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142744010.13999999"/>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73395720.000000015"/>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38289696"/>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565302304.45000005"/>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44893627.840000004"/>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183504034.2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57692827.619999997"/>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38260430.509999998"/>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12614510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341493050.990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59135498.260000005"/>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43899474"/>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497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474000.159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000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285733392.8299999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13112995.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69037169.79000000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256830.4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3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1549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12826313.869999999"/>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4091901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33612339.5"/>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98337481.749999985"/>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39816781.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56761136.020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27487055.27"/>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70859362.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621626004"/>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4335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1303175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40902375.020000003"/>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41927500.03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4263957.519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31928111.76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85566678"/>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46500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43417814.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1190370.82999999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3540798526.140000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164200209.31999996"/>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368192.4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11114010.34"/>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4561685.13"/>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8762528.379999999"/>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22958425.780000001"/>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169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2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2440458.0099999998"/>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6780384.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999339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3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58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20334658004.600002"/>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57620928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1203081"/>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375337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7173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12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4650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860001"/>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147501"/>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150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466664"/>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566666.66"/>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735000"/>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034008"/>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767579.6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5108179.7799999993"/>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0"/>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10659282.6"/>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83729884.179999992"/>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436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50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781302.1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12698080.16"/>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10915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3717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094501.04"/>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359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33040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83141"/>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39214.92"/>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124371606.7900000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62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4931.8"/>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6742924.5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823846198.10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374999999.98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168103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17672495.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50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72770.12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18804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450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18502101.0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4721095.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1685826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50944238.3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19884430.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4129849.8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5364993.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9968319.5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9919051.42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19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40110116.2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319334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1933369.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39999999.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151977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1770667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908627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4059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139655312.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39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37946986.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5540765.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41828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54171406.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267568791.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1215828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1044415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596468.3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32782664.380000003"/>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989872.5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832566.55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2348178.1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30000000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688739.4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4753481.7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14853607.4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6182941.7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4310229.22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3616698.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0033404.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3867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28680474.25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065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4216092.65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1193129.03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129130.7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5400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372330.3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11232.879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2377.67999999981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850982.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40846761.689999998"/>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139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1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206732.9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36067.1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894824.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1706.96"/>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7412794.6600000001"/>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87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1116508.25"/>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22763710.03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3210675.989999999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35706238.3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37156282.72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5965989.5"/>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407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599025.4700000000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69.99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325000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74999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6249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2349994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402499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37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1925001"/>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6460727.139999999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2854751"/>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6666.330000000002"/>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83333.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3050829.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125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250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6666666.3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73137.1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390445.48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585308.1599999999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3475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2921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35826.9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31091.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279875.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21943.8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74762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746012.7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2874470.91"/>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3594719.87000000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289499.9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5500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35487.7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31443846.390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24138794.01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8539716.3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211569.52"/>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29197406.87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2980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1882284.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272335.95"/>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38096.86"/>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75088.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30708.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341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282190.6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548157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690211.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88500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5787611.3899999997"/>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7586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5457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95068.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434661.29"/>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242.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863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2537"/>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918437.7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272084.40000000002"/>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308301.7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200836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64658.1"/>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108914"/>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7965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4132046.8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7552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76464"/>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000000002"/>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244309.56"/>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104933.53"/>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31317.2000000000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95127.3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489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602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40779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1670.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194487.6"/>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83970.290000000008"/>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732298.5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714860.5"/>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4140429.7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600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8566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47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1370.80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48739.99"/>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233626.05"/>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16992"/>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5522126.83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178901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7161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4278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2960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133375.4"/>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29654337.940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2956102.449999999"/>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45646608.439999998"/>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32526192.06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1260047.4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3787379.20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100136.6100000003"/>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593952.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753379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425329.7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403409.829999999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98752.400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559390.8000000000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12319.9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98337.9100000000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2474214.139999999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0741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2554651.1"/>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163325.350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011935.2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5251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7473203.309999998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44354503.6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869247.33"/>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149872"/>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6626284.650000000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31812.8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881575.8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1946210.8900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62540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589429.44"/>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622386.17999999993"/>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519500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669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97831.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842935.4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36001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952564.3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119200.2699999996"/>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553251.9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16666.66999999999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79166.67"/>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173749.69999999998"/>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50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06546.37"/>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2984921.18"/>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2469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3422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41803.480000000003"/>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23296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0"/>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4703540.01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65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612606.9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940595.3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179861.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4876660.34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69035.7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236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8094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7047.7"/>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175396.8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03269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46962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33172.4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22834743.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71955323.90000000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0236589.27999999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213129.23"/>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35970594.35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72866286.56999999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314862230.43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5845393.86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4135129.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8608834.869999999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3516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545937.98"/>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26670414.46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25630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31561476.530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156558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522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135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143778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4173534.73"/>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60085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390051.4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0944735.310000002"/>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20734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9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641816.6799999999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166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83366.6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16663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666716.66"/>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6666666.33"/>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1426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20378329.96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477750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49629373.060000002"/>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1725527.739999998"/>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45287331.310000002"/>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3446783.24"/>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2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2481385203"/>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28144323.34"/>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668780020.45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333333333.329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185259609.61000001"/>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0375562.24"/>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1186776.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56131664.07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137499.99"/>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408517604.49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21108451.219999995"/>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664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6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3333333.34"/>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579640000.03000009"/>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15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18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2499999.9899999998"/>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31539794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24678035244.88999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24347602.71000016"/>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32625220.85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3321918.1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7662415.420000001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3134592.1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1493771.7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394929.4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9602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4121167.8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52641.56999999983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36211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2801977.5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14690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04207.8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17530073.09"/>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1882318.3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2671930.5299999993"/>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3565098.09"/>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73750"/>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285675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0912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1652"/>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108229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3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2949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199343.3"/>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289.3"/>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270551.2"/>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39229.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5368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82620.3"/>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113859267.8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17456846.11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9336180.990000000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26536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3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21554789.999999996"/>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971556.3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19977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51431987.7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2521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7850290.29999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2383628.29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93565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6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2520786.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6991797.41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219752.0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476847.4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51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9082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11748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53549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3712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811560.2199999998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400675.7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885191.7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11977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179766.3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2000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194271261.83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3294833.7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25037526.67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81847555.710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2300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3813350.3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795359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112804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1732193.2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379242.82"/>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92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111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222135"/>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122859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130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1877774.760000000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2245060.3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481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2441.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62863.36000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6314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5535.41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18854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358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550287.180000000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1358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208814.0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69001579.40000000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3318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332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10052497.7599999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2521956.280000000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13203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1452455.6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56917.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473914.7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66421.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71791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15277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602500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60223508.07000000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2460972.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23538.4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8200525.99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2329256.549999999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149101.9200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402526.959999999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9367946.480000000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1578246.8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80948.429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961468.67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6009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1379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36224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6821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172392.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106752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606029.07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680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1629532.319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133874.599999999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588923.9399999999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560.7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279503.4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761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1240.0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50554.9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32934929.95000000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3370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5031166.680000000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1247976.600000000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6705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792840.28"/>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540782.3300000000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5510796.009999999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83124.89999999999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830132.6600000001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1878732.239999999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2124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176149.8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3840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47609.0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61095.6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52218.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97898.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6239.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692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105596.64"/>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2613333.3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394570.19999999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91782"/>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30405.7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5215866.6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268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794531.6499999999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1404263.9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25512.5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85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882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68596.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382957.3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198631.3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54746777.12000000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1917500.6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8290585.0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1862403.019999999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3315191.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41857.1999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5044.5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36261.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717740.3999999999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450891.3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737659.7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1961290.4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8706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142415.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48568.800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49111.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174968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911682.1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35958540.4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1372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5252070.569999999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2476338.2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1766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699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3302836.200000000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73018.95000000001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4484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947845.3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446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3493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5823.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204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115771.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4122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239273.2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628846.2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208147.1699999999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13325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28275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76082.99000000000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1158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724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176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941235.210000000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193291.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263752.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21747.5100000000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65610.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120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384021.8200000000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90266955.899999991"/>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6443542.6500000004"/>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13126747.34"/>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30702973.46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2284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12625.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4689323.790000001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117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2074292.2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285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48869.5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8764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422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20189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583243.1999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31276776.3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833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4774606.699999999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1639967.9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390668.1600000000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59609.2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1695728.3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8808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23364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2034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726440.2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50073516.34000000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1355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7461254.579999999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1843180.2699999998"/>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114915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3527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23016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353590.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1635376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43654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2439091.790000000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1477219.44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0802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1363540.3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172256.8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2879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29058.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49258.200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18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78273.5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23808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140924819.82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8114091.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21367725.74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5255345.6399999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42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588249.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3825580.2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2953992.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5379762.800000000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2264401.220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14290432.46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262673.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741200.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75172.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580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3276546.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3600464.6800000011"/>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16811447.37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615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2558753.769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1963104.42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45398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47996.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39352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76803.46000000000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313139.8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222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124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82525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149124.3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414821207.77999997"/>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20371975.3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62542282.340000004"/>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41653617.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204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12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6298392.289999997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1939681.02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81515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24431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617580.42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24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351574043.48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76691268.53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51457372.67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23489010.6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3476306.620000000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10051257.71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6045821.62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4742519.869999999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19084373.6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0496670.4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18998456.3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14233768.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337598.8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0573.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6033566.479999999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185529.669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15591366.83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44605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1249571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8249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130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36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1892813.5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1258673.24"/>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301450.0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957127.5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737636.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237838.909999999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26521.95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1250157.7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708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197529.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39648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5916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124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856197.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483501.3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1375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1757690.24000000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1442463.7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230166.9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319470.4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261464.2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236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4153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16144.1200000000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1724361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516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2299115.8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530376.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314562.4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767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75789.73999999999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1725602.2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67308.99000000000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04503.2000000000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88022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7219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460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27280065.03000000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1687994.58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4079934.009999999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2341709.7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62785.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61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1365127.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15150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706041.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8530832.560000000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207849.4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1275225.4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623625.4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222764.1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2358307.02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1187527.139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90314.3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819450.5900000000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36160.9499999999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9189.8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827327.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37166.88000000000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23213124.6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95854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20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1677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68576.24000000000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3531842.42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1466213.27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2026876.5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45306.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3550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153365.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509360.1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1000000.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1151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1011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28621.5999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1674479.3100000005"/>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50453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26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3091047.949999999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289611.5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15634.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320541.2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267902.8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53818.72000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42590.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1052610.15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193379.3499999999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1818507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64605.5999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19932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2769249.7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1420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366613.1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14994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320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19866.66999999999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678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169488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142833.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166244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47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79955.20000000001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2392162.4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853423.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4870022.659999999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3527002.0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26243.20000000000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449788.5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13176521.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512333.339999999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1890314.63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877101.9400000000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1073029.2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86971.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14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27435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12944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2870.2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24573.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11000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37926.56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4964595.2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3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736495.6599999999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45761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569964.8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685691.4700000000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4055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5820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863277.1599999999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154457.9600000000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475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382051.4100000000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48997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26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736984.3599999998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409731.6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30661.0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62584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3197.89999999999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361581330.9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18679238.8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55639407.61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1845724.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3654836.46"/>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12465665.71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66977.6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1913561.48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45674887.84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67282.2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7024482.039999999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1979619.23"/>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5440927.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34904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6635259220.65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618934733.6899998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1020041675.41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314810942.2200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215354.16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8745035.7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3532832.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17831351.50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049609.4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532411.159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26788671.98999999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8000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179772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421054683.0500000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2552735.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760580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88197.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79378665.09999999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5325787.810000000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11921144.1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967661.1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1164269.35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4691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38527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172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2667261.71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4543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5688524.82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7997333.0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9260885.039999997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33821336.799999997"/>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268061.18"/>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5168085.55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130335807.11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6316372.779999999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19649072.73999999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1999112.2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10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1274942.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667201.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19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674878.1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2843068.4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1021974.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488934.5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6095664.51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5574176.240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34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72366.1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8113281.430000000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7448814.2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6142821.350000000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57272010.76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1566857.7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8810465.90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884138.88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12800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22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1426702.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7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5835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3001862.7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414542.9700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663823.7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174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3948425.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1173745.4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9589755.389999998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6320568.859999999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86749673.94999998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1031083.3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12640752.52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1129916.2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36202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431878.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5729536.700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631365.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885448.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2127854.8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6578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63601.3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15745574.44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1363.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4771008.359999999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10215372.10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93533109.03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432927.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14224306.72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1253067.049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143158.6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886723.3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1709164.999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2957093.1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9849049.839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3225482.400000000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467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1948538.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37460605.6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6473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1437484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7997266.479999999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74379904.12000000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544673.32999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11435184.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1719650.9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2619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240467.6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18197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2963127.250000000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51802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6018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8360107.929999998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108412.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30267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3230426.639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169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2183302.1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5732072.530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76855739.35000000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11773564.03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1196444.3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379965.55000000005"/>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171.2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64226.6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127605.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3226470.969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2708861.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93864.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17487.59999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7241926.99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5382678.230000000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54562323.15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101323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6419721.05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8389890.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5401853.400000000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669001.2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2088488.750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592782.6899999999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153384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1490696.8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1999303.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1980037.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10376019.13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15606.2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0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11601574.43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2614566.990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39038661.5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12568952.3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159670.4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15438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1928783.4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581547.2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684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7500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327780.4000000000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1641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174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2772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62314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463032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31499781.42000000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344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4847448.899999999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399647.910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06242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14561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1149576.639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13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76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5372351.330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82525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30203.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818358.16"/>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78704544.519999996"/>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295789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12083081.650000002"/>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24206.83"/>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5540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109226467.52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6394999.2000000002"/>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16601649.140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489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195948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2784128.82"/>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1078648.600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40297.3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293358.86"/>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4573695.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11630.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7370934.0199999996"/>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11952147.91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8260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40744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1875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101612714.0499999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9551919.189999997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15634622.0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101067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172247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1631307.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722295.4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194872882.6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37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6665077.3300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261112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608169289.7100000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49417612.5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93398880.27999998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3142194.149999999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3358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146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5864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5668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53279680.89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692653.36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8144795.04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2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11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467863.5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926739.07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375700.2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4071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353546.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23305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5328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23581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581791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1391677.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1768001.3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3485050.91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4503029.640000000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7364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44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1099865.6000000001"/>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222624.2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620392.1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351615.4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5746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242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72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2832"/>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90001126.70999999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902111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13685073.359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10314164.609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18625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950707.1699999999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4158.47999999999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139358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63225.6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0"/>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19175753.53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3107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10987.8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2814604.439999999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866729.3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480952.2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415076.7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2466876.249999999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2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1001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16471022.60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6654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2317773.349999999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1426969.46000000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530271.7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88175.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13924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2570933.8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123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1700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7280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1101278.5400000003"/>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270513.6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171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7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447675.43"/>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10266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30261.1"/>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516170438.730000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78876554.87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16820486.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41313025.04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30194511.50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1333907.39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127223998.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178780335.8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099040.68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18912734.46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27166905.60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23398144.5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3143189.89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2901521.6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397533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5000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14405434.3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6044152.68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80488418.4800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614272.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159741.799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2904288.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20262744.21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12177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20724868.87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73168.8500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0145538.95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2287232.6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2052638.319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4362721.3699999992"/>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20460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313137.95000000007"/>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214430.4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54960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737230.6200000001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219201.6299999999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311542.400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27080.79999999999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08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59479.9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0794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8587888.039999999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3192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1275524.720000000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308509.399999999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8378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567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18212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516.8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6732.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7275.88"/>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43536.34000000000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22945843.1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194404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3456914.2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1095130.779999999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0"/>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12565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920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167771977.60000002"/>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61000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171328.05"/>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47454.879999999888"/>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18172267"/>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4008984.3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345044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8075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0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668256.83000000007"/>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3530520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404017.49"/>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7875514.4800000004"/>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3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0"/>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3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721412.34"/>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586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1966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4617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110106.26"/>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267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23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401896.2200000000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42837.75"/>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126791"/>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2102738.529999999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1149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3450.02"/>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745295.8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951988.95"/>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24800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648545.3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2747712.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28504151.300000001"/>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05881.3599999999"/>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144705"/>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25000.17"/>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385708.9100000000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26383.49"/>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56799.95"/>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62959.3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40694.660000000003"/>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6943400.0600000005"/>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14194097.06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13038910.64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98649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12894351.2099999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2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27052.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21951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2795354.39"/>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528850.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997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1488821.5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294643.32"/>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135782.45"/>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18902943"/>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2008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1230834.899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5314297.4099999992"/>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3243062.9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1852535.4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1602038.8"/>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7788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4279915.9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397687.73"/>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2752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41391.599999999999"/>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1099592.8599999999"/>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284144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6013268.200000000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3199.97"/>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1954482.5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1560117.63"/>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375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74245.60000000000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5109508.519999999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104415.8"/>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2881487.0700000003"/>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57973.4"/>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5652.2"/>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0"/>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80000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950067.91"/>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33560795"/>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23976708.460000001"/>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730070.3099999998"/>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2766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3665890.4899999998"/>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3401394.1700000004"/>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5200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17807.990000000002"/>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28320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1932682.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21250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485330.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28363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1405342.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1193031.839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4198244.11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3570251.0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383388.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2275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130866.6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4097852.810000000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895210.8500000000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43824.3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492102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1112081.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5314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1534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40757.1999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780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34978645.74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1490964.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4936011.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4808721.750000000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644313.2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395772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448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4275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944720.2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151323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695044.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18408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1749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24235.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013709.1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684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509861.0000000000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23327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05131.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5894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0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382519.3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1650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25063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11734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178237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73297890.53999999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1043252.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274462.9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609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10975021.87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11271820.62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10956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49423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307972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4346330.930000000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125988.299999999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15269398.2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1509857.7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622604.5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25400.2900000000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340625.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2885906.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629435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1103787.819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9261084.809999998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8894479.140000000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212762.2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401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207100.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11167276.4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2133627.110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478912.579999999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2335658.860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1477801.9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179320.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842434.1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0"/>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868364.3"/>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1482675525.3099999"/>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1666666666.66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479482.07999999996"/>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34515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0444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843422.65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37215.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523235.6"/>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0"/>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1820105"/>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19446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0"/>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0"/>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2353"/>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326331"/>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2985717"/>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9641666.6699999999"/>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5924083.3700000001"/>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0650"/>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1808391.77"/>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10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0"/>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0"/>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0"/>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138635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0"/>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6642232"/>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160653"/>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1436543.07"/>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2046618"/>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36826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12511299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375601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73319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783705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7947869.220000000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1451854.1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149104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1859052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140405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126936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8336105.029999999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28959.8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622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544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9227955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864403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58398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101640639.67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91179.7800000000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119337020.12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61386011.30999999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16231001.3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12653846.22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18335992.85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9420913.680000001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2495760.4499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209733553.95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4052667.989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1534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5620293.40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48680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15501951.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2598583.349999999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1880510.4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108411.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102785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0091647.03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1553104.37000000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56487296.619999997"/>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8691060.330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23940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74451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1767536.430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7959946.07000000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1615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15070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271961.720000000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1123184.4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19988639.17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89714.6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11269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4500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82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47799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155404.7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2074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113001.8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2478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494035.7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80629.9900000000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8024309.4100000011"/>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174271.1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1169157.9200000002"/>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396617.4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45902.2399999999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726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4325.87"/>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954325.2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48827.4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135603604.71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46234885.15999999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698233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26867904.10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66638390.4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1698697.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4686881.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1430955.7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10169189.8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305168.7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88132385.879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931344.65999999992"/>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26895.7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79662.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5792.4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233211.4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7818729.179999999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2724989.8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5202272.5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58275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598165.1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231631.210000000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1626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10446.8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76609.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454130.1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1664103.4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190391.06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974.5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53299.7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9836.620000000000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353844.0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6954.200000000000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28686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1314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32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441477.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194219.2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364188.0600000000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56801.919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929529.32000000007"/>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351146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13244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540414.9199999999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203825.160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266086102.7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9547326.73000000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40110285.2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9702041.209999997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8538175.70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20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4547123.020000000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34569116.9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4629933.7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734627.269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439014.910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11002.4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622650.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25085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370568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212368.1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2854924.5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83949021.6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12900950.76000000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254810303.24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3094546.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956415.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1700790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1942553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4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6156"/>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6536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1119411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140524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430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1005967.36999999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1719051.4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9257210.80000000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851120.080000000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07557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22797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6519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51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79258.50000000001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5823278"/>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896202.519999999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1267629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747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63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222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1940059.7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114541.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275716.7500000000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43881.2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49455.3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47316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58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2925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1716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264092.4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110027.7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299999.6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676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58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16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1038617.5200000001"/>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89455.4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1836382.8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5346.5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117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130744476.03"/>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20111455.2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2827005.4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56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1951357.8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5160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6449895.200000000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45612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3528983.1400000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321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3000.6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53003.68"/>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68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1043822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1598732.579999999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5813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1969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303121.45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12226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187567.97999999998"/>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700828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712888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1078279.2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096832.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21329269.28999999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184506447.2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496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28164921.039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11278328.63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19248.6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8306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2458383.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25280232.30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2089009.8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250243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169996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445166.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07302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595869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01241.849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86616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19167513.3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281157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12165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2923094.480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4295693.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2491630.1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4209171.400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1271003.35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676812.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2137833.3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99804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44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1200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33399.9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40769565.85000000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18991420.5"/>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2364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6214154.5499999989"/>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2742230.41"/>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2341030.81"/>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1894577"/>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178684.81"/>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371332.7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96417.650000000009"/>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5626169.58"/>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49840"/>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29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507.99"/>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6912.989999999998"/>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818767.33"/>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16084.19"/>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22816930.009999998"/>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0"/>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4672818.75"/>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1239216.8599999999"/>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1341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53105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20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688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814881.7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13971012.87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448244.7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25901.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75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273824.5299999999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359864.6000000000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9266.00999999999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481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58673.5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366076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581797.9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409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6130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91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269618.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71214348.600000009"/>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300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125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13634042.460000001"/>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83860.349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3793310.01"/>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989933.79999999993"/>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85385"/>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3600"/>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2338717.4"/>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423350"/>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18250258.59"/>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155491.10999999999"/>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173756.08"/>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4655"/>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187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2110.6999999999998"/>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53505"/>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377409"/>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24833.010000000002"/>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67686465.31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16446763.18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398550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17866207.71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6571316.580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655832.8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349988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1082382.4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4134233.2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18517830.89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3347869.7800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60655246.35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828221.3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523821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713773.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97467.4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7788974.120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3341955.63"/>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7312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412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1114700.8400000001"/>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137219.31"/>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1381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400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356352.6"/>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110000.01"/>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297354.21000000002"/>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6471049.960000000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288300.57"/>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29538146.25"/>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12458882.46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2167668.58"/>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523046877.79000002"/>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4135728.56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267683143.90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16276804.66"/>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146762406.72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418391.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12600883.26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1225"/>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09760434.8"/>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0"/>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75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48813.04"/>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825812.9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10674548.859999999"/>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174126.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1283973.1000000001"/>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7972010.2400000002"/>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25346.40000000000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531598.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353897.129999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763984.25"/>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33881.86"/>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83074.47"/>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8968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440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2090455.41"/>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1394546.5"/>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1286637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616595.2"/>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6893"/>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8315986"/>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2034685.32"/>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4591636"/>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67850972.530000001"/>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7714065.4399999995"/>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47809.68"/>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316030985862.669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8DDEF6B-F359-4632-B25A-54286E590BF8}" name="PivotTable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33"/>
  <sheetViews>
    <sheetView showGridLines="0" workbookViewId="0">
      <selection activeCell="L22" sqref="L22"/>
    </sheetView>
  </sheetViews>
  <sheetFormatPr baseColWidth="10" defaultColWidth="11.5703125" defaultRowHeight="15"/>
  <cols>
    <col min="1" max="1" width="54.28515625" bestFit="1" customWidth="1"/>
    <col min="2" max="2" width="24.28515625" bestFit="1" customWidth="1"/>
    <col min="3" max="3" width="28" bestFit="1" customWidth="1"/>
    <col min="4" max="4" width="5" bestFit="1" customWidth="1"/>
    <col min="5" max="5" width="9" customWidth="1"/>
    <col min="6" max="6" width="8" bestFit="1" customWidth="1"/>
    <col min="7" max="8" width="11.28515625" bestFit="1" customWidth="1"/>
    <col min="9" max="9" width="6.28515625" bestFit="1" customWidth="1"/>
    <col min="10" max="10" width="7" bestFit="1" customWidth="1"/>
    <col min="11" max="12" width="8" bestFit="1" customWidth="1"/>
    <col min="13" max="14" width="5" bestFit="1" customWidth="1"/>
    <col min="15" max="15" width="8" bestFit="1" customWidth="1"/>
    <col min="16" max="17" width="9" bestFit="1" customWidth="1"/>
    <col min="18" max="18" width="6" bestFit="1" customWidth="1"/>
    <col min="19" max="19" width="9" bestFit="1" customWidth="1"/>
    <col min="20" max="20" width="8" bestFit="1" customWidth="1"/>
    <col min="21" max="21" width="9" bestFit="1" customWidth="1"/>
    <col min="22" max="25" width="6" bestFit="1" customWidth="1"/>
    <col min="26" max="26" width="9" bestFit="1" customWidth="1"/>
    <col min="27" max="29" width="6" bestFit="1" customWidth="1"/>
    <col min="30" max="30" width="8" bestFit="1" customWidth="1"/>
    <col min="31" max="32" width="6" bestFit="1" customWidth="1"/>
    <col min="33" max="34" width="9" bestFit="1" customWidth="1"/>
    <col min="35" max="35" width="6" bestFit="1" customWidth="1"/>
    <col min="36" max="37" width="9" bestFit="1" customWidth="1"/>
    <col min="38" max="39" width="6" bestFit="1" customWidth="1"/>
    <col min="40" max="40" width="9" bestFit="1" customWidth="1"/>
    <col min="41" max="41" width="8" bestFit="1" customWidth="1"/>
    <col min="42" max="42" width="6" bestFit="1" customWidth="1"/>
    <col min="43" max="44" width="9" bestFit="1" customWidth="1"/>
    <col min="45" max="45" width="6" bestFit="1" customWidth="1"/>
    <col min="46" max="46" width="9" bestFit="1" customWidth="1"/>
    <col min="47" max="48" width="6" bestFit="1" customWidth="1"/>
    <col min="49" max="49" width="9" bestFit="1" customWidth="1"/>
    <col min="50" max="50" width="6" bestFit="1" customWidth="1"/>
    <col min="51" max="52" width="9" bestFit="1" customWidth="1"/>
    <col min="53" max="53" width="6" bestFit="1" customWidth="1"/>
    <col min="54" max="59" width="9" bestFit="1" customWidth="1"/>
    <col min="60" max="60" width="8" bestFit="1" customWidth="1"/>
    <col min="61" max="62" width="6" bestFit="1" customWidth="1"/>
    <col min="63" max="64" width="9" bestFit="1" customWidth="1"/>
    <col min="65" max="65" width="8" bestFit="1" customWidth="1"/>
    <col min="66" max="73" width="6" bestFit="1" customWidth="1"/>
    <col min="74" max="74" width="9" bestFit="1" customWidth="1"/>
    <col min="75" max="75" width="8" bestFit="1" customWidth="1"/>
    <col min="76" max="76" width="6" bestFit="1" customWidth="1"/>
    <col min="77" max="77" width="9" bestFit="1" customWidth="1"/>
    <col min="78" max="78" width="6" bestFit="1" customWidth="1"/>
    <col min="79" max="80" width="9" bestFit="1" customWidth="1"/>
    <col min="81" max="81" width="6" bestFit="1" customWidth="1"/>
    <col min="82" max="82" width="8" bestFit="1" customWidth="1"/>
    <col min="83" max="84" width="6" bestFit="1" customWidth="1"/>
    <col min="85" max="90" width="9" bestFit="1" customWidth="1"/>
    <col min="91" max="91" width="8" bestFit="1" customWidth="1"/>
    <col min="92" max="92" width="9" bestFit="1" customWidth="1"/>
    <col min="93" max="93" width="6" bestFit="1" customWidth="1"/>
    <col min="94" max="95" width="9" bestFit="1" customWidth="1"/>
    <col min="96" max="96" width="6" bestFit="1" customWidth="1"/>
    <col min="97" max="97" width="9" bestFit="1" customWidth="1"/>
    <col min="98" max="98" width="8" bestFit="1" customWidth="1"/>
    <col min="99" max="101" width="9" bestFit="1" customWidth="1"/>
    <col min="102" max="102" width="8" bestFit="1" customWidth="1"/>
    <col min="103" max="103" width="9" bestFit="1" customWidth="1"/>
    <col min="104" max="104" width="6" bestFit="1" customWidth="1"/>
    <col min="105" max="105" width="9" bestFit="1" customWidth="1"/>
    <col min="106" max="106" width="8" bestFit="1" customWidth="1"/>
    <col min="107" max="107" width="9" bestFit="1" customWidth="1"/>
    <col min="108" max="109" width="7" bestFit="1" customWidth="1"/>
    <col min="110" max="110" width="10" bestFit="1" customWidth="1"/>
    <col min="111" max="111" width="7" bestFit="1" customWidth="1"/>
    <col min="112" max="112" width="10" bestFit="1" customWidth="1"/>
    <col min="113" max="113" width="7" bestFit="1" customWidth="1"/>
    <col min="114" max="116" width="10" bestFit="1" customWidth="1"/>
    <col min="117" max="117" width="7" bestFit="1" customWidth="1"/>
    <col min="118" max="121" width="10" bestFit="1" customWidth="1"/>
    <col min="122" max="122" width="7" bestFit="1" customWidth="1"/>
    <col min="123" max="123" width="10" bestFit="1" customWidth="1"/>
    <col min="124" max="125" width="7" bestFit="1" customWidth="1"/>
    <col min="126" max="126" width="9" bestFit="1" customWidth="1"/>
    <col min="127" max="129" width="10" bestFit="1" customWidth="1"/>
    <col min="130" max="131" width="7" bestFit="1" customWidth="1"/>
    <col min="132" max="132" width="10" bestFit="1" customWidth="1"/>
    <col min="133" max="133" width="7" bestFit="1" customWidth="1"/>
    <col min="134" max="135" width="10" bestFit="1" customWidth="1"/>
    <col min="136" max="138" width="7" bestFit="1" customWidth="1"/>
    <col min="139" max="143" width="10" bestFit="1" customWidth="1"/>
    <col min="144" max="144" width="7" bestFit="1" customWidth="1"/>
    <col min="145" max="145" width="10" bestFit="1" customWidth="1"/>
    <col min="146" max="146" width="7" bestFit="1" customWidth="1"/>
    <col min="147" max="147" width="9" bestFit="1" customWidth="1"/>
    <col min="148" max="149" width="7" bestFit="1" customWidth="1"/>
    <col min="150" max="152" width="10" bestFit="1" customWidth="1"/>
    <col min="153" max="154" width="7" bestFit="1" customWidth="1"/>
    <col min="155" max="155" width="10" bestFit="1" customWidth="1"/>
    <col min="156" max="156" width="7" bestFit="1" customWidth="1"/>
    <col min="157" max="159" width="10" bestFit="1" customWidth="1"/>
    <col min="160" max="160" width="7" bestFit="1" customWidth="1"/>
    <col min="161" max="161" width="10" bestFit="1" customWidth="1"/>
    <col min="162" max="162" width="7" bestFit="1" customWidth="1"/>
    <col min="163" max="163" width="9" bestFit="1" customWidth="1"/>
    <col min="164" max="165" width="10" bestFit="1" customWidth="1"/>
    <col min="166" max="166" width="7" bestFit="1" customWidth="1"/>
    <col min="167" max="167" width="9" bestFit="1" customWidth="1"/>
    <col min="168" max="168" width="7" bestFit="1" customWidth="1"/>
    <col min="169" max="169" width="10" bestFit="1" customWidth="1"/>
    <col min="170" max="170" width="9" bestFit="1" customWidth="1"/>
    <col min="171" max="172" width="10" bestFit="1" customWidth="1"/>
    <col min="173" max="174" width="7" bestFit="1" customWidth="1"/>
    <col min="175" max="175" width="9" bestFit="1" customWidth="1"/>
    <col min="176" max="176" width="10" bestFit="1" customWidth="1"/>
    <col min="177" max="179" width="7" bestFit="1" customWidth="1"/>
    <col min="180" max="180" width="10" bestFit="1" customWidth="1"/>
    <col min="181" max="183" width="7" bestFit="1" customWidth="1"/>
    <col min="184" max="184" width="10" bestFit="1" customWidth="1"/>
    <col min="185" max="186" width="7" bestFit="1" customWidth="1"/>
    <col min="187" max="187" width="9" bestFit="1" customWidth="1"/>
    <col min="188" max="188" width="7" bestFit="1" customWidth="1"/>
    <col min="189" max="189" width="10" bestFit="1" customWidth="1"/>
    <col min="190" max="190" width="7" bestFit="1" customWidth="1"/>
    <col min="191" max="191" width="9" bestFit="1" customWidth="1"/>
    <col min="192" max="192" width="10" bestFit="1" customWidth="1"/>
    <col min="193" max="193" width="7" bestFit="1" customWidth="1"/>
    <col min="194" max="194" width="10" bestFit="1" customWidth="1"/>
    <col min="195" max="195" width="7" bestFit="1" customWidth="1"/>
    <col min="196" max="196" width="10" bestFit="1" customWidth="1"/>
    <col min="197" max="200" width="7" bestFit="1" customWidth="1"/>
    <col min="201" max="201" width="10" bestFit="1" customWidth="1"/>
    <col min="202" max="209" width="7" bestFit="1" customWidth="1"/>
    <col min="210" max="210" width="10" bestFit="1" customWidth="1"/>
    <col min="211" max="211" width="7" bestFit="1" customWidth="1"/>
    <col min="212" max="212" width="10" bestFit="1" customWidth="1"/>
    <col min="213" max="214" width="9" bestFit="1" customWidth="1"/>
    <col min="215" max="215" width="7" bestFit="1" customWidth="1"/>
    <col min="216" max="216" width="9" bestFit="1" customWidth="1"/>
    <col min="217" max="217" width="10" bestFit="1" customWidth="1"/>
    <col min="218" max="218" width="7" bestFit="1" customWidth="1"/>
    <col min="219" max="223" width="10" bestFit="1" customWidth="1"/>
    <col min="224" max="226" width="7" bestFit="1" customWidth="1"/>
    <col min="227" max="227" width="9" bestFit="1" customWidth="1"/>
    <col min="228" max="231" width="7" bestFit="1" customWidth="1"/>
    <col min="232" max="232" width="10" bestFit="1" customWidth="1"/>
    <col min="233" max="233" width="9" bestFit="1" customWidth="1"/>
    <col min="234" max="234" width="7" bestFit="1" customWidth="1"/>
    <col min="235" max="235" width="10" bestFit="1" customWidth="1"/>
    <col min="236" max="236" width="7" bestFit="1" customWidth="1"/>
    <col min="237" max="237" width="9" bestFit="1" customWidth="1"/>
    <col min="238" max="238" width="7" bestFit="1" customWidth="1"/>
    <col min="239" max="240" width="10" bestFit="1" customWidth="1"/>
    <col min="241" max="241" width="9" bestFit="1" customWidth="1"/>
    <col min="242" max="242" width="7" bestFit="1" customWidth="1"/>
    <col min="243" max="243" width="10" bestFit="1" customWidth="1"/>
    <col min="244" max="244" width="7" bestFit="1" customWidth="1"/>
    <col min="245" max="245" width="10" bestFit="1" customWidth="1"/>
    <col min="246" max="247" width="7" bestFit="1" customWidth="1"/>
    <col min="248" max="252" width="10" bestFit="1" customWidth="1"/>
    <col min="253" max="253" width="7" bestFit="1" customWidth="1"/>
    <col min="254" max="254" width="10" bestFit="1" customWidth="1"/>
    <col min="255" max="256" width="9" bestFit="1" customWidth="1"/>
    <col min="257" max="258" width="10" bestFit="1" customWidth="1"/>
    <col min="259" max="262" width="7" bestFit="1" customWidth="1"/>
    <col min="263" max="264" width="10" bestFit="1" customWidth="1"/>
    <col min="265" max="269" width="7" bestFit="1" customWidth="1"/>
    <col min="270" max="270" width="10" bestFit="1" customWidth="1"/>
    <col min="271" max="273" width="7" bestFit="1" customWidth="1"/>
    <col min="274" max="274" width="10" bestFit="1" customWidth="1"/>
    <col min="275" max="276" width="7" bestFit="1" customWidth="1"/>
    <col min="277" max="277" width="10" bestFit="1" customWidth="1"/>
    <col min="278" max="278" width="7" bestFit="1" customWidth="1"/>
    <col min="279" max="283" width="10" bestFit="1" customWidth="1"/>
    <col min="284" max="288" width="7" bestFit="1" customWidth="1"/>
    <col min="289" max="289" width="9" bestFit="1" customWidth="1"/>
    <col min="290" max="291" width="10" bestFit="1" customWidth="1"/>
    <col min="292" max="292" width="7" bestFit="1" customWidth="1"/>
    <col min="293" max="294" width="10" bestFit="1" customWidth="1"/>
    <col min="295" max="295" width="7" bestFit="1" customWidth="1"/>
    <col min="296" max="296" width="10" bestFit="1" customWidth="1"/>
    <col min="297" max="297" width="7" bestFit="1" customWidth="1"/>
    <col min="298" max="298" width="10" bestFit="1" customWidth="1"/>
    <col min="299" max="300" width="7" bestFit="1" customWidth="1"/>
    <col min="301" max="302" width="10" bestFit="1" customWidth="1"/>
    <col min="303" max="303" width="9" bestFit="1" customWidth="1"/>
    <col min="304" max="305" width="10" bestFit="1" customWidth="1"/>
    <col min="306" max="307" width="7" bestFit="1" customWidth="1"/>
    <col min="308" max="309" width="10" bestFit="1" customWidth="1"/>
    <col min="310" max="310" width="7" bestFit="1" customWidth="1"/>
    <col min="311" max="312" width="10" bestFit="1" customWidth="1"/>
    <col min="313" max="314" width="7" bestFit="1" customWidth="1"/>
    <col min="315" max="316" width="10" bestFit="1" customWidth="1"/>
    <col min="317" max="318" width="7" bestFit="1" customWidth="1"/>
    <col min="319" max="319" width="10" bestFit="1" customWidth="1"/>
    <col min="320" max="321" width="7" bestFit="1" customWidth="1"/>
    <col min="322" max="324" width="10" bestFit="1" customWidth="1"/>
    <col min="325" max="325" width="7" bestFit="1" customWidth="1"/>
    <col min="326" max="326" width="9" bestFit="1" customWidth="1"/>
    <col min="327" max="327" width="10" bestFit="1" customWidth="1"/>
    <col min="328" max="328" width="9" bestFit="1" customWidth="1"/>
    <col min="329" max="329" width="7" bestFit="1" customWidth="1"/>
    <col min="330" max="330" width="10" bestFit="1" customWidth="1"/>
    <col min="331" max="333" width="7" bestFit="1" customWidth="1"/>
    <col min="334" max="334" width="10" bestFit="1" customWidth="1"/>
    <col min="335" max="335" width="7" bestFit="1" customWidth="1"/>
    <col min="336" max="336" width="9" bestFit="1" customWidth="1"/>
    <col min="337" max="338" width="7" bestFit="1" customWidth="1"/>
    <col min="339" max="340" width="10" bestFit="1" customWidth="1"/>
    <col min="341" max="342" width="7" bestFit="1" customWidth="1"/>
    <col min="343" max="343" width="10" bestFit="1" customWidth="1"/>
    <col min="344" max="344" width="7" bestFit="1" customWidth="1"/>
    <col min="345" max="348" width="10" bestFit="1" customWidth="1"/>
    <col min="349" max="349" width="9" bestFit="1" customWidth="1"/>
    <col min="350" max="350" width="7" bestFit="1" customWidth="1"/>
    <col min="351" max="351" width="10" bestFit="1" customWidth="1"/>
    <col min="352" max="352" width="9" bestFit="1" customWidth="1"/>
    <col min="353" max="354" width="10" bestFit="1" customWidth="1"/>
    <col min="355" max="357" width="7" bestFit="1" customWidth="1"/>
    <col min="358" max="360" width="10" bestFit="1" customWidth="1"/>
    <col min="361" max="361" width="7" bestFit="1" customWidth="1"/>
    <col min="362" max="363" width="10" bestFit="1" customWidth="1"/>
    <col min="364" max="365" width="9" bestFit="1" customWidth="1"/>
    <col min="366" max="366" width="10" bestFit="1" customWidth="1"/>
    <col min="367" max="367" width="7" bestFit="1" customWidth="1"/>
    <col min="368" max="371" width="10" bestFit="1" customWidth="1"/>
    <col min="372" max="372" width="7" bestFit="1" customWidth="1"/>
    <col min="373" max="375" width="10" bestFit="1" customWidth="1"/>
    <col min="376" max="376" width="7" bestFit="1" customWidth="1"/>
    <col min="377" max="377" width="9" bestFit="1" customWidth="1"/>
    <col min="378" max="378" width="10" bestFit="1" customWidth="1"/>
    <col min="379" max="379" width="7" bestFit="1" customWidth="1"/>
    <col min="380" max="383" width="10" bestFit="1" customWidth="1"/>
    <col min="384" max="384" width="7" bestFit="1" customWidth="1"/>
    <col min="385" max="385" width="10" bestFit="1" customWidth="1"/>
    <col min="386" max="386" width="7" bestFit="1" customWidth="1"/>
    <col min="387" max="387" width="10" bestFit="1" customWidth="1"/>
    <col min="388" max="388" width="8" bestFit="1" customWidth="1"/>
    <col min="389" max="396" width="11" bestFit="1" customWidth="1"/>
    <col min="397" max="397" width="8" bestFit="1" customWidth="1"/>
    <col min="398" max="398" width="11" bestFit="1" customWidth="1"/>
    <col min="399" max="401" width="8" bestFit="1" customWidth="1"/>
    <col min="402" max="403" width="10" bestFit="1" customWidth="1"/>
    <col min="404" max="405" width="8" bestFit="1" customWidth="1"/>
    <col min="406" max="406" width="11" bestFit="1" customWidth="1"/>
    <col min="407" max="407" width="8" bestFit="1" customWidth="1"/>
    <col min="408" max="410" width="11" bestFit="1" customWidth="1"/>
    <col min="411" max="411" width="8" bestFit="1" customWidth="1"/>
    <col min="412" max="412" width="10" bestFit="1" customWidth="1"/>
    <col min="413" max="414" width="8" bestFit="1" customWidth="1"/>
    <col min="415" max="416" width="11" bestFit="1" customWidth="1"/>
    <col min="417" max="417" width="8" bestFit="1" customWidth="1"/>
    <col min="418" max="421" width="11" bestFit="1" customWidth="1"/>
    <col min="422" max="423" width="8" bestFit="1" customWidth="1"/>
    <col min="424" max="424" width="10" bestFit="1" customWidth="1"/>
    <col min="425" max="425" width="8" bestFit="1" customWidth="1"/>
    <col min="426" max="429" width="11" bestFit="1" customWidth="1"/>
    <col min="430" max="430" width="10" bestFit="1" customWidth="1"/>
    <col min="431" max="432" width="8" bestFit="1" customWidth="1"/>
    <col min="433" max="433" width="11" bestFit="1" customWidth="1"/>
    <col min="434" max="435" width="8" bestFit="1" customWidth="1"/>
    <col min="436" max="436" width="11" bestFit="1" customWidth="1"/>
    <col min="437" max="437" width="8" bestFit="1" customWidth="1"/>
    <col min="438" max="438" width="11" bestFit="1" customWidth="1"/>
    <col min="439" max="443" width="8" bestFit="1" customWidth="1"/>
    <col min="444" max="444" width="11" bestFit="1" customWidth="1"/>
    <col min="445" max="445" width="10" bestFit="1" customWidth="1"/>
    <col min="446" max="446" width="8" bestFit="1" customWidth="1"/>
    <col min="447" max="449" width="11" bestFit="1" customWidth="1"/>
    <col min="450" max="452" width="8" bestFit="1" customWidth="1"/>
    <col min="453" max="455" width="11" bestFit="1" customWidth="1"/>
    <col min="456" max="458" width="8" bestFit="1" customWidth="1"/>
    <col min="459" max="459" width="10" bestFit="1" customWidth="1"/>
    <col min="460" max="460" width="8" bestFit="1" customWidth="1"/>
    <col min="461" max="461" width="11" bestFit="1" customWidth="1"/>
    <col min="462" max="462" width="8" bestFit="1" customWidth="1"/>
    <col min="463" max="463" width="11" bestFit="1" customWidth="1"/>
    <col min="464" max="464" width="10" bestFit="1" customWidth="1"/>
    <col min="465" max="465" width="8" bestFit="1" customWidth="1"/>
    <col min="466" max="469" width="11" bestFit="1" customWidth="1"/>
    <col min="470" max="470" width="10" bestFit="1" customWidth="1"/>
    <col min="471" max="472" width="11" bestFit="1" customWidth="1"/>
    <col min="473" max="473" width="8" bestFit="1" customWidth="1"/>
    <col min="474" max="474" width="11" bestFit="1" customWidth="1"/>
    <col min="475" max="476" width="8" bestFit="1" customWidth="1"/>
    <col min="477" max="477" width="11" bestFit="1" customWidth="1"/>
    <col min="478" max="478" width="8" bestFit="1" customWidth="1"/>
    <col min="479" max="480" width="11" bestFit="1" customWidth="1"/>
    <col min="481" max="482" width="8" bestFit="1" customWidth="1"/>
    <col min="483" max="489" width="11" bestFit="1" customWidth="1"/>
    <col min="490" max="490" width="10" bestFit="1" customWidth="1"/>
    <col min="491" max="492" width="11" bestFit="1" customWidth="1"/>
    <col min="493" max="493" width="8" bestFit="1" customWidth="1"/>
    <col min="494" max="495" width="11" bestFit="1" customWidth="1"/>
    <col min="496" max="496" width="10" bestFit="1" customWidth="1"/>
    <col min="497" max="497" width="8" bestFit="1" customWidth="1"/>
    <col min="498" max="498" width="11" bestFit="1" customWidth="1"/>
    <col min="499" max="500" width="8" bestFit="1" customWidth="1"/>
    <col min="501" max="502" width="11" bestFit="1" customWidth="1"/>
    <col min="503" max="503" width="8" bestFit="1" customWidth="1"/>
    <col min="504" max="506" width="11" bestFit="1" customWidth="1"/>
    <col min="507" max="507" width="8" bestFit="1" customWidth="1"/>
    <col min="508" max="508" width="11" bestFit="1" customWidth="1"/>
    <col min="509" max="509" width="8" bestFit="1" customWidth="1"/>
    <col min="510" max="512" width="11" bestFit="1" customWidth="1"/>
    <col min="513" max="513" width="8" bestFit="1" customWidth="1"/>
    <col min="514" max="517" width="11" bestFit="1" customWidth="1"/>
    <col min="518" max="518" width="10" bestFit="1" customWidth="1"/>
    <col min="519" max="519" width="8" bestFit="1" customWidth="1"/>
    <col min="520" max="520" width="11" bestFit="1" customWidth="1"/>
    <col min="521" max="521" width="8" bestFit="1" customWidth="1"/>
    <col min="522" max="522" width="11" bestFit="1" customWidth="1"/>
    <col min="523" max="523" width="10" bestFit="1" customWidth="1"/>
    <col min="524" max="525" width="11" bestFit="1" customWidth="1"/>
    <col min="526" max="526" width="10" bestFit="1" customWidth="1"/>
    <col min="527" max="529" width="11" bestFit="1" customWidth="1"/>
    <col min="530" max="530" width="8" bestFit="1" customWidth="1"/>
    <col min="531" max="532" width="11" bestFit="1" customWidth="1"/>
    <col min="533" max="533" width="8" bestFit="1" customWidth="1"/>
    <col min="534" max="534" width="11" bestFit="1" customWidth="1"/>
    <col min="535" max="535" width="8" bestFit="1" customWidth="1"/>
    <col min="536" max="536" width="11" bestFit="1" customWidth="1"/>
    <col min="537" max="539" width="8" bestFit="1" customWidth="1"/>
    <col min="540" max="541" width="11" bestFit="1" customWidth="1"/>
    <col min="542" max="542" width="8" bestFit="1" customWidth="1"/>
    <col min="543" max="544" width="11" bestFit="1" customWidth="1"/>
    <col min="545" max="545" width="8" bestFit="1" customWidth="1"/>
    <col min="546" max="546" width="11" bestFit="1" customWidth="1"/>
    <col min="547" max="548" width="8" bestFit="1" customWidth="1"/>
    <col min="549" max="550" width="11" bestFit="1" customWidth="1"/>
    <col min="551" max="554" width="8" bestFit="1" customWidth="1"/>
    <col min="555" max="555" width="11" bestFit="1" customWidth="1"/>
    <col min="556" max="557" width="8" bestFit="1" customWidth="1"/>
    <col min="558" max="558" width="11" bestFit="1" customWidth="1"/>
    <col min="559" max="559" width="8" bestFit="1" customWidth="1"/>
    <col min="560" max="560" width="11" bestFit="1" customWidth="1"/>
    <col min="561" max="561" width="10" bestFit="1" customWidth="1"/>
    <col min="562" max="563" width="11" bestFit="1" customWidth="1"/>
    <col min="564" max="565" width="8" bestFit="1" customWidth="1"/>
    <col min="566" max="566" width="11" bestFit="1" customWidth="1"/>
    <col min="567" max="567" width="8" bestFit="1" customWidth="1"/>
    <col min="568" max="573" width="11" bestFit="1" customWidth="1"/>
    <col min="574" max="574" width="8" bestFit="1" customWidth="1"/>
    <col min="575" max="575" width="11" bestFit="1" customWidth="1"/>
    <col min="576" max="577" width="8" bestFit="1" customWidth="1"/>
    <col min="578" max="581" width="11" bestFit="1" customWidth="1"/>
    <col min="582" max="582" width="10" bestFit="1" customWidth="1"/>
    <col min="583" max="583" width="11" bestFit="1" customWidth="1"/>
    <col min="584" max="584" width="8" bestFit="1" customWidth="1"/>
    <col min="585" max="585" width="11" bestFit="1" customWidth="1"/>
    <col min="586" max="586" width="8" bestFit="1" customWidth="1"/>
    <col min="587" max="588" width="11" bestFit="1" customWidth="1"/>
    <col min="589" max="590" width="8" bestFit="1" customWidth="1"/>
    <col min="591" max="591" width="11" bestFit="1" customWidth="1"/>
    <col min="592" max="593" width="8" bestFit="1" customWidth="1"/>
    <col min="594" max="594" width="11" bestFit="1" customWidth="1"/>
    <col min="595" max="595" width="10" bestFit="1" customWidth="1"/>
    <col min="596" max="596" width="8" bestFit="1" customWidth="1"/>
    <col min="597" max="599" width="11" bestFit="1" customWidth="1"/>
    <col min="600" max="600" width="8" bestFit="1" customWidth="1"/>
    <col min="601" max="603" width="11" bestFit="1" customWidth="1"/>
    <col min="604" max="604" width="10" bestFit="1" customWidth="1"/>
    <col min="605" max="605" width="11" bestFit="1" customWidth="1"/>
    <col min="606" max="606" width="8" bestFit="1" customWidth="1"/>
    <col min="607" max="607" width="10" bestFit="1" customWidth="1"/>
    <col min="608" max="609" width="8" bestFit="1" customWidth="1"/>
    <col min="610" max="610" width="11" bestFit="1" customWidth="1"/>
    <col min="611" max="611" width="8" bestFit="1" customWidth="1"/>
    <col min="612" max="614" width="11" bestFit="1" customWidth="1"/>
    <col min="615" max="615" width="8" bestFit="1" customWidth="1"/>
    <col min="616" max="616" width="11" bestFit="1" customWidth="1"/>
    <col min="617" max="617" width="8" bestFit="1" customWidth="1"/>
    <col min="618" max="621" width="11" bestFit="1" customWidth="1"/>
    <col min="622" max="623" width="8" bestFit="1" customWidth="1"/>
    <col min="624" max="625" width="11" bestFit="1" customWidth="1"/>
    <col min="626" max="626" width="8" bestFit="1" customWidth="1"/>
    <col min="627" max="627" width="11" bestFit="1" customWidth="1"/>
    <col min="628" max="631" width="8" bestFit="1" customWidth="1"/>
    <col min="632" max="636" width="11" bestFit="1" customWidth="1"/>
    <col min="637" max="637" width="10" bestFit="1" customWidth="1"/>
    <col min="638" max="640" width="11" bestFit="1" customWidth="1"/>
    <col min="641" max="642" width="8" bestFit="1" customWidth="1"/>
    <col min="643" max="643" width="11" bestFit="1" customWidth="1"/>
    <col min="644" max="644" width="8" bestFit="1" customWidth="1"/>
    <col min="645" max="645" width="10" bestFit="1" customWidth="1"/>
    <col min="646" max="646" width="8" bestFit="1" customWidth="1"/>
    <col min="647" max="647" width="11" bestFit="1" customWidth="1"/>
    <col min="648" max="649" width="8" bestFit="1" customWidth="1"/>
    <col min="650" max="651" width="11" bestFit="1" customWidth="1"/>
    <col min="652" max="652" width="10" bestFit="1" customWidth="1"/>
    <col min="653" max="654" width="8" bestFit="1" customWidth="1"/>
    <col min="655" max="655" width="11" bestFit="1" customWidth="1"/>
    <col min="656" max="656" width="8" bestFit="1" customWidth="1"/>
    <col min="657" max="657" width="11" bestFit="1" customWidth="1"/>
    <col min="658" max="659" width="8" bestFit="1" customWidth="1"/>
    <col min="660" max="660" width="11" bestFit="1" customWidth="1"/>
    <col min="661" max="662" width="8" bestFit="1" customWidth="1"/>
    <col min="663" max="666" width="11" bestFit="1" customWidth="1"/>
    <col min="667" max="667" width="8" bestFit="1" customWidth="1"/>
    <col min="668" max="669" width="11" bestFit="1" customWidth="1"/>
    <col min="670" max="670" width="8" bestFit="1" customWidth="1"/>
    <col min="671" max="671" width="11" bestFit="1" customWidth="1"/>
    <col min="672" max="673" width="10" bestFit="1" customWidth="1"/>
    <col min="674" max="677" width="11" bestFit="1" customWidth="1"/>
    <col min="678" max="678" width="8" bestFit="1" customWidth="1"/>
    <col min="679" max="679" width="11" bestFit="1" customWidth="1"/>
    <col min="680" max="680" width="8" bestFit="1" customWidth="1"/>
    <col min="681" max="682" width="9" bestFit="1" customWidth="1"/>
    <col min="683" max="684" width="12" bestFit="1" customWidth="1"/>
    <col min="685" max="687" width="9" bestFit="1" customWidth="1"/>
    <col min="688" max="688" width="12" bestFit="1" customWidth="1"/>
    <col min="689" max="689" width="11" bestFit="1" customWidth="1"/>
    <col min="690" max="690" width="9" bestFit="1" customWidth="1"/>
    <col min="691" max="691" width="12" bestFit="1" customWidth="1"/>
    <col min="692" max="699" width="9" bestFit="1" customWidth="1"/>
    <col min="700" max="700" width="12" bestFit="1" customWidth="1"/>
    <col min="701" max="701" width="9" bestFit="1" customWidth="1"/>
    <col min="702" max="702" width="12" bestFit="1" customWidth="1"/>
    <col min="703" max="703" width="9" bestFit="1" customWidth="1"/>
    <col min="704" max="705" width="11" bestFit="1" customWidth="1"/>
    <col min="706" max="706" width="9" bestFit="1" customWidth="1"/>
    <col min="707" max="707" width="12" bestFit="1" customWidth="1"/>
    <col min="708" max="708" width="9" bestFit="1" customWidth="1"/>
    <col min="709" max="709" width="12" bestFit="1" customWidth="1"/>
    <col min="710" max="710" width="11" bestFit="1" customWidth="1"/>
    <col min="711" max="711" width="12" bestFit="1" customWidth="1"/>
    <col min="712" max="713" width="9" bestFit="1" customWidth="1"/>
    <col min="714" max="715" width="12" bestFit="1" customWidth="1"/>
    <col min="716" max="716" width="11" bestFit="1" customWidth="1"/>
    <col min="717" max="720" width="12" bestFit="1" customWidth="1"/>
    <col min="721" max="721" width="9" bestFit="1" customWidth="1"/>
    <col min="722" max="722" width="12" bestFit="1" customWidth="1"/>
    <col min="723" max="723" width="9" bestFit="1" customWidth="1"/>
    <col min="724" max="724" width="12" bestFit="1" customWidth="1"/>
    <col min="725" max="725" width="9" bestFit="1" customWidth="1"/>
    <col min="726" max="734" width="12" bestFit="1" customWidth="1"/>
    <col min="735" max="735" width="9" bestFit="1" customWidth="1"/>
    <col min="736" max="738" width="12" bestFit="1" customWidth="1"/>
    <col min="739" max="741" width="9" bestFit="1" customWidth="1"/>
    <col min="742" max="743" width="12" bestFit="1" customWidth="1"/>
    <col min="744" max="747" width="9" bestFit="1" customWidth="1"/>
    <col min="748" max="748" width="11" bestFit="1" customWidth="1"/>
    <col min="749" max="751" width="12" bestFit="1" customWidth="1"/>
    <col min="752" max="754" width="9" bestFit="1" customWidth="1"/>
    <col min="755" max="756" width="12" bestFit="1" customWidth="1"/>
    <col min="757" max="757" width="9" bestFit="1" customWidth="1"/>
    <col min="758" max="758" width="11" bestFit="1" customWidth="1"/>
    <col min="759" max="760" width="12" bestFit="1" customWidth="1"/>
    <col min="761" max="761" width="9" bestFit="1" customWidth="1"/>
    <col min="762" max="763" width="12" bestFit="1" customWidth="1"/>
    <col min="764" max="764" width="11" bestFit="1" customWidth="1"/>
    <col min="765" max="766" width="9" bestFit="1" customWidth="1"/>
    <col min="767" max="767" width="12" bestFit="1" customWidth="1"/>
    <col min="768" max="768" width="9" bestFit="1" customWidth="1"/>
    <col min="769" max="771" width="12" bestFit="1" customWidth="1"/>
    <col min="772" max="772" width="11" bestFit="1" customWidth="1"/>
    <col min="773" max="775" width="9" bestFit="1" customWidth="1"/>
    <col min="776" max="776" width="11" bestFit="1" customWidth="1"/>
    <col min="777" max="777" width="9" bestFit="1" customWidth="1"/>
    <col min="778" max="779" width="12" bestFit="1" customWidth="1"/>
    <col min="780" max="780" width="11" bestFit="1" customWidth="1"/>
    <col min="781" max="784" width="9" bestFit="1" customWidth="1"/>
    <col min="785" max="789" width="12" bestFit="1" customWidth="1"/>
    <col min="790" max="790" width="11" bestFit="1" customWidth="1"/>
    <col min="791" max="791" width="12" bestFit="1" customWidth="1"/>
    <col min="792" max="794" width="9" bestFit="1" customWidth="1"/>
    <col min="795" max="799" width="12" bestFit="1" customWidth="1"/>
    <col min="800" max="801" width="11" bestFit="1" customWidth="1"/>
    <col min="802" max="802" width="12" bestFit="1" customWidth="1"/>
    <col min="803" max="803" width="9" bestFit="1" customWidth="1"/>
    <col min="804" max="807" width="12" bestFit="1" customWidth="1"/>
    <col min="808" max="808" width="9" bestFit="1" customWidth="1"/>
    <col min="809" max="811" width="12" bestFit="1" customWidth="1"/>
    <col min="812" max="812" width="11" bestFit="1" customWidth="1"/>
    <col min="813" max="814" width="12" bestFit="1" customWidth="1"/>
    <col min="815" max="815" width="9" bestFit="1" customWidth="1"/>
    <col min="816" max="816" width="11" bestFit="1" customWidth="1"/>
    <col min="817" max="817" width="12" bestFit="1" customWidth="1"/>
    <col min="818" max="818" width="9" bestFit="1" customWidth="1"/>
    <col min="819" max="819" width="12" bestFit="1" customWidth="1"/>
    <col min="820" max="822" width="9" bestFit="1" customWidth="1"/>
    <col min="823" max="823" width="12" bestFit="1" customWidth="1"/>
    <col min="824" max="826" width="9" bestFit="1" customWidth="1"/>
    <col min="827" max="830" width="12" bestFit="1" customWidth="1"/>
    <col min="831" max="831" width="10" bestFit="1" customWidth="1"/>
    <col min="832" max="832" width="12" bestFit="1" customWidth="1"/>
    <col min="833" max="834" width="10" bestFit="1" customWidth="1"/>
    <col min="835" max="835" width="12" bestFit="1" customWidth="1"/>
    <col min="836" max="838" width="10" bestFit="1" customWidth="1"/>
    <col min="839" max="847" width="12" bestFit="1" customWidth="1"/>
    <col min="848" max="848" width="10" bestFit="1" customWidth="1"/>
    <col min="849" max="849" width="12" bestFit="1" customWidth="1"/>
    <col min="850" max="850" width="10" bestFit="1" customWidth="1"/>
    <col min="851" max="851" width="12" bestFit="1" customWidth="1"/>
    <col min="852" max="852" width="10" bestFit="1" customWidth="1"/>
    <col min="853" max="862" width="12" bestFit="1" customWidth="1"/>
    <col min="863" max="868" width="11" bestFit="1" customWidth="1"/>
    <col min="869" max="870" width="12" bestFit="1" customWidth="1"/>
    <col min="871" max="871" width="11" bestFit="1" customWidth="1"/>
  </cols>
  <sheetData>
    <row r="1" spans="1:6" ht="28.5">
      <c r="A1" s="172" t="s">
        <v>0</v>
      </c>
      <c r="B1" s="172"/>
      <c r="C1" s="172"/>
      <c r="D1" s="172"/>
      <c r="E1" s="172"/>
      <c r="F1" s="172"/>
    </row>
    <row r="2" spans="1:6" ht="21">
      <c r="A2" s="173" t="s">
        <v>1</v>
      </c>
      <c r="B2" s="173"/>
      <c r="C2" s="173"/>
      <c r="D2" s="173"/>
      <c r="E2" s="173"/>
      <c r="F2" s="173"/>
    </row>
    <row r="3" spans="1:6">
      <c r="A3" s="174" t="s">
        <v>2</v>
      </c>
      <c r="B3" s="174"/>
      <c r="C3" s="174"/>
      <c r="D3" s="174"/>
      <c r="E3" s="174"/>
      <c r="F3" s="174"/>
    </row>
    <row r="5" spans="1:6" ht="18.75">
      <c r="A5" s="175" t="s">
        <v>25</v>
      </c>
      <c r="B5" s="175"/>
      <c r="C5" s="175"/>
      <c r="D5" s="175"/>
      <c r="E5" s="175"/>
      <c r="F5" s="175"/>
    </row>
    <row r="6" spans="1:6" ht="18.75">
      <c r="A6" s="175" t="s">
        <v>3092</v>
      </c>
      <c r="B6" s="175"/>
      <c r="C6" s="175"/>
      <c r="D6" s="175"/>
      <c r="E6" s="175"/>
      <c r="F6" s="175"/>
    </row>
    <row r="7" spans="1:6">
      <c r="A7" s="170" t="s">
        <v>3146</v>
      </c>
      <c r="B7" s="170"/>
      <c r="C7" s="170"/>
      <c r="D7" s="170"/>
      <c r="E7" s="170"/>
      <c r="F7" s="170"/>
    </row>
    <row r="8" spans="1:6">
      <c r="A8" s="170" t="s">
        <v>3147</v>
      </c>
      <c r="B8" s="170"/>
      <c r="C8" s="170"/>
      <c r="D8" s="170"/>
      <c r="E8" s="170"/>
      <c r="F8" s="170"/>
    </row>
    <row r="9" spans="1:6" ht="15.75">
      <c r="A9" s="171" t="s">
        <v>3093</v>
      </c>
      <c r="B9" s="171"/>
      <c r="C9" s="171"/>
      <c r="D9" s="171"/>
      <c r="E9" s="171"/>
      <c r="F9" s="171"/>
    </row>
    <row r="11" spans="1:6">
      <c r="A11" s="157" t="s">
        <v>3148</v>
      </c>
      <c r="B11" s="157" t="s">
        <v>3094</v>
      </c>
      <c r="C11" t="s">
        <v>3100</v>
      </c>
    </row>
    <row r="12" spans="1:6">
      <c r="A12" s="118" t="s">
        <v>3095</v>
      </c>
      <c r="B12" s="119">
        <v>1592355121494</v>
      </c>
      <c r="C12" s="119">
        <v>288545695654.21997</v>
      </c>
    </row>
    <row r="13" spans="1:6">
      <c r="A13" s="120" t="s">
        <v>13</v>
      </c>
      <c r="B13" s="119">
        <v>1484234610959</v>
      </c>
      <c r="C13" s="119">
        <v>263027914866.62</v>
      </c>
    </row>
    <row r="14" spans="1:6">
      <c r="A14" s="121" t="s">
        <v>14</v>
      </c>
      <c r="B14" s="119">
        <v>1308196684792</v>
      </c>
      <c r="C14" s="119">
        <v>245081556897.45999</v>
      </c>
    </row>
    <row r="15" spans="1:6">
      <c r="A15" s="122" t="s">
        <v>27</v>
      </c>
      <c r="B15" s="119">
        <v>516919627204</v>
      </c>
      <c r="C15" s="119">
        <v>74612859357.199982</v>
      </c>
    </row>
    <row r="16" spans="1:6">
      <c r="A16" s="122" t="s">
        <v>28</v>
      </c>
      <c r="B16" s="119">
        <v>90986168678</v>
      </c>
      <c r="C16" s="119">
        <v>12983457811.880001</v>
      </c>
    </row>
    <row r="17" spans="1:3">
      <c r="A17" s="122" t="s">
        <v>15</v>
      </c>
      <c r="B17" s="119">
        <v>298486441612</v>
      </c>
      <c r="C17" s="119">
        <v>68370245263.659996</v>
      </c>
    </row>
    <row r="18" spans="1:3">
      <c r="A18" s="122" t="s">
        <v>29</v>
      </c>
      <c r="B18" s="119">
        <v>13500000000</v>
      </c>
      <c r="C18" s="119">
        <v>4009256115.1599998</v>
      </c>
    </row>
    <row r="19" spans="1:3">
      <c r="A19" s="122" t="s">
        <v>30</v>
      </c>
      <c r="B19" s="119">
        <v>388252040903</v>
      </c>
      <c r="C19" s="119">
        <v>83730267539.029999</v>
      </c>
    </row>
    <row r="20" spans="1:3">
      <c r="A20" s="122" t="s">
        <v>31</v>
      </c>
      <c r="B20" s="119">
        <v>52406395</v>
      </c>
      <c r="C20" s="119">
        <v>1375470810.53</v>
      </c>
    </row>
    <row r="21" spans="1:3">
      <c r="A21" s="121" t="s">
        <v>16</v>
      </c>
      <c r="B21" s="119">
        <v>176037926167</v>
      </c>
      <c r="C21" s="119">
        <v>17946357969.159996</v>
      </c>
    </row>
    <row r="22" spans="1:3">
      <c r="A22" s="122" t="s">
        <v>32</v>
      </c>
      <c r="B22" s="119">
        <v>53162528542</v>
      </c>
      <c r="C22" s="119">
        <v>7201615785.2900009</v>
      </c>
    </row>
    <row r="23" spans="1:3">
      <c r="A23" s="122" t="s">
        <v>33</v>
      </c>
      <c r="B23" s="119">
        <v>60255319620</v>
      </c>
      <c r="C23" s="119">
        <v>3342777739.6499987</v>
      </c>
    </row>
    <row r="24" spans="1:3">
      <c r="A24" s="122" t="s">
        <v>34</v>
      </c>
      <c r="B24" s="119">
        <v>10094704</v>
      </c>
      <c r="C24" s="119">
        <v>0</v>
      </c>
    </row>
    <row r="25" spans="1:3">
      <c r="A25" s="122" t="s">
        <v>35</v>
      </c>
      <c r="B25" s="119">
        <v>1045835769</v>
      </c>
      <c r="C25" s="119">
        <v>73959846.549999997</v>
      </c>
    </row>
    <row r="26" spans="1:3">
      <c r="A26" s="122" t="s">
        <v>36</v>
      </c>
      <c r="B26" s="119">
        <v>60117023257</v>
      </c>
      <c r="C26" s="119">
        <v>7328004597.6699991</v>
      </c>
    </row>
    <row r="27" spans="1:3">
      <c r="A27" s="122" t="s">
        <v>37</v>
      </c>
      <c r="B27" s="119">
        <v>1447124275</v>
      </c>
      <c r="C27" s="119">
        <v>0</v>
      </c>
    </row>
    <row r="28" spans="1:3">
      <c r="A28" s="120" t="s">
        <v>3096</v>
      </c>
      <c r="B28" s="119">
        <v>108120510535</v>
      </c>
      <c r="C28" s="119">
        <v>25517780787.599998</v>
      </c>
    </row>
    <row r="29" spans="1:3">
      <c r="A29" s="121" t="s">
        <v>24</v>
      </c>
      <c r="B29" s="119">
        <v>108120510535</v>
      </c>
      <c r="C29" s="119">
        <v>25517780787.599998</v>
      </c>
    </row>
    <row r="30" spans="1:3">
      <c r="A30" s="122" t="s">
        <v>39</v>
      </c>
      <c r="B30" s="119">
        <v>5117721882</v>
      </c>
      <c r="C30" s="119">
        <v>0</v>
      </c>
    </row>
    <row r="31" spans="1:3">
      <c r="A31" s="122" t="s">
        <v>40</v>
      </c>
      <c r="B31" s="119">
        <v>103002788653</v>
      </c>
      <c r="C31" s="119">
        <v>25517780787.599998</v>
      </c>
    </row>
    <row r="32" spans="1:3">
      <c r="A32" s="122" t="s">
        <v>3097</v>
      </c>
      <c r="B32" s="119">
        <v>0</v>
      </c>
      <c r="C32" s="119">
        <v>0</v>
      </c>
    </row>
    <row r="33" spans="1:3">
      <c r="A33" s="118" t="s">
        <v>3149</v>
      </c>
      <c r="B33" s="119">
        <v>1592355121494</v>
      </c>
      <c r="C33" s="119">
        <v>288545695654.21997</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39"/>
  <sheetViews>
    <sheetView showGridLines="0" tabSelected="1" zoomScaleNormal="100" workbookViewId="0">
      <selection activeCell="M24" sqref="M24"/>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7" width="11.42578125" style="13"/>
    <col min="8" max="8" width="13.28515625" style="13" bestFit="1" customWidth="1"/>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84" t="s">
        <v>0</v>
      </c>
      <c r="B1" s="184"/>
      <c r="C1" s="184"/>
      <c r="D1" s="184"/>
      <c r="E1" s="184"/>
      <c r="F1" s="184"/>
      <c r="G1" s="184"/>
      <c r="H1" s="184"/>
      <c r="I1" s="184"/>
    </row>
    <row r="2" spans="1:14" ht="20.25">
      <c r="A2" s="185" t="s">
        <v>1</v>
      </c>
      <c r="B2" s="185"/>
      <c r="C2" s="185"/>
      <c r="D2" s="185"/>
      <c r="E2" s="185"/>
      <c r="F2" s="185"/>
      <c r="G2" s="185"/>
      <c r="H2" s="185"/>
      <c r="I2" s="185"/>
    </row>
    <row r="3" spans="1:14" s="15" customFormat="1" ht="28.5" customHeight="1">
      <c r="A3" s="186" t="s">
        <v>2</v>
      </c>
      <c r="B3" s="186"/>
      <c r="C3" s="186"/>
      <c r="D3" s="186"/>
      <c r="E3" s="186"/>
      <c r="F3" s="186"/>
      <c r="G3" s="186"/>
      <c r="H3" s="186"/>
      <c r="I3" s="186"/>
      <c r="N3" s="16"/>
    </row>
    <row r="4" spans="1:14" ht="18.75" customHeight="1">
      <c r="A4" s="187" t="s">
        <v>3</v>
      </c>
      <c r="B4" s="187"/>
      <c r="C4" s="187"/>
      <c r="D4" s="187"/>
      <c r="E4" s="187"/>
      <c r="F4" s="187"/>
      <c r="G4" s="187"/>
      <c r="H4" s="187"/>
      <c r="I4" s="187"/>
    </row>
    <row r="5" spans="1:14" ht="18.75" customHeight="1">
      <c r="A5" s="187" t="s">
        <v>4</v>
      </c>
      <c r="B5" s="187"/>
      <c r="C5" s="187"/>
      <c r="D5" s="187"/>
      <c r="E5" s="187"/>
      <c r="F5" s="187"/>
      <c r="G5" s="187"/>
      <c r="H5" s="187"/>
      <c r="I5" s="187"/>
    </row>
    <row r="6" spans="1:14" ht="18.75">
      <c r="A6" s="183" t="s">
        <v>3150</v>
      </c>
      <c r="B6" s="183"/>
      <c r="C6" s="183"/>
      <c r="D6" s="183"/>
      <c r="E6" s="183"/>
      <c r="F6" s="183"/>
      <c r="G6" s="183"/>
      <c r="H6" s="183"/>
      <c r="I6" s="183"/>
    </row>
    <row r="7" spans="1:14" ht="18.75">
      <c r="A7" s="178" t="s">
        <v>2892</v>
      </c>
      <c r="B7" s="178"/>
      <c r="C7" s="178"/>
      <c r="D7" s="178"/>
      <c r="E7" s="178"/>
      <c r="F7" s="178"/>
      <c r="G7" s="178"/>
      <c r="H7" s="178"/>
      <c r="I7" s="178"/>
    </row>
    <row r="8" spans="1:14" ht="15.75">
      <c r="A8" s="179" t="s">
        <v>5</v>
      </c>
      <c r="B8" s="179"/>
      <c r="C8" s="179"/>
      <c r="D8" s="179"/>
      <c r="E8" s="179"/>
      <c r="F8" s="179"/>
      <c r="G8" s="179"/>
      <c r="H8" s="179"/>
      <c r="I8" s="179"/>
    </row>
    <row r="9" spans="1:14" ht="15.75">
      <c r="A9" s="18"/>
      <c r="B9" s="18"/>
      <c r="C9" s="18"/>
      <c r="D9" s="18"/>
      <c r="E9" s="18"/>
      <c r="F9" s="18"/>
    </row>
    <row r="10" spans="1:14" ht="15" customHeight="1">
      <c r="C10" s="180" t="s">
        <v>6</v>
      </c>
      <c r="D10" s="19" t="s">
        <v>7</v>
      </c>
      <c r="E10" s="181" t="s">
        <v>3079</v>
      </c>
      <c r="F10" s="181" t="s">
        <v>3080</v>
      </c>
      <c r="G10" s="181" t="s">
        <v>2493</v>
      </c>
    </row>
    <row r="11" spans="1:14" ht="15.75" thickBot="1">
      <c r="C11" s="180"/>
      <c r="D11" s="19" t="s">
        <v>2892</v>
      </c>
      <c r="E11" s="182"/>
      <c r="F11" s="182"/>
      <c r="G11" s="182"/>
    </row>
    <row r="12" spans="1:14">
      <c r="C12" s="180"/>
      <c r="D12" s="20">
        <v>1</v>
      </c>
      <c r="E12" s="20">
        <v>2</v>
      </c>
      <c r="F12" s="20" t="s">
        <v>3081</v>
      </c>
      <c r="G12" s="20" t="s">
        <v>3098</v>
      </c>
    </row>
    <row r="13" spans="1:14" ht="15.75" thickBot="1">
      <c r="C13" s="24" t="s">
        <v>8</v>
      </c>
      <c r="D13" s="25">
        <f>D14+D16</f>
        <v>1241364.7314939999</v>
      </c>
      <c r="E13" s="25">
        <f>E14+E16</f>
        <v>214155.69999999998</v>
      </c>
      <c r="F13" s="123">
        <f>IFERROR(E13/D13,"-")</f>
        <v>0.17251633993359919</v>
      </c>
      <c r="G13" s="135">
        <f>E13/$D$34</f>
        <v>2.6395751294245436E-2</v>
      </c>
      <c r="I13" s="21"/>
      <c r="L13" s="13" t="s">
        <v>2498</v>
      </c>
    </row>
    <row r="14" spans="1:14">
      <c r="C14" s="166" t="s">
        <v>9</v>
      </c>
      <c r="D14" s="167">
        <v>1240428.3720559999</v>
      </c>
      <c r="E14" s="167">
        <v>214036.8</v>
      </c>
      <c r="F14" s="168">
        <f>IFERROR(E14/D14,"-")</f>
        <v>0.17255071298090008</v>
      </c>
      <c r="G14" s="169">
        <f t="shared" ref="G14:G21" si="0">E14/$D$34</f>
        <v>2.638109628002501E-2</v>
      </c>
      <c r="H14" s="74"/>
      <c r="I14" s="10"/>
    </row>
    <row r="15" spans="1:14">
      <c r="C15" s="132" t="s">
        <v>10</v>
      </c>
      <c r="D15" s="136">
        <v>535.15810899999997</v>
      </c>
      <c r="E15" s="136">
        <v>298</v>
      </c>
      <c r="F15" s="137">
        <f>IFERROR(E15/D15,"-")</f>
        <v>0.55684478098789314</v>
      </c>
      <c r="G15" s="138">
        <f t="shared" si="0"/>
        <v>3.6729976767768224E-5</v>
      </c>
      <c r="H15" s="74"/>
      <c r="I15" s="10"/>
      <c r="J15" s="125"/>
    </row>
    <row r="16" spans="1:14">
      <c r="C16" s="166" t="s">
        <v>11</v>
      </c>
      <c r="D16" s="167">
        <v>936.35943799999995</v>
      </c>
      <c r="E16" s="167">
        <v>118.9</v>
      </c>
      <c r="F16" s="168">
        <f>IFERROR(E16/D16,"-")</f>
        <v>0.12698115186830639</v>
      </c>
      <c r="G16" s="169">
        <f t="shared" si="0"/>
        <v>1.4655014220428328E-5</v>
      </c>
      <c r="H16" s="74"/>
      <c r="I16" s="10"/>
      <c r="J16" s="10"/>
    </row>
    <row r="17" spans="3:10">
      <c r="C17" s="132" t="s">
        <v>12</v>
      </c>
      <c r="D17" s="136">
        <v>0</v>
      </c>
      <c r="E17" s="136">
        <v>87.5</v>
      </c>
      <c r="F17" s="137" t="str">
        <f t="shared" ref="F17" si="1">IFERROR(E17/D17,"-")</f>
        <v>-</v>
      </c>
      <c r="G17" s="138">
        <f t="shared" si="0"/>
        <v>1.0784808614697045E-5</v>
      </c>
    </row>
    <row r="18" spans="3:10">
      <c r="C18" s="24" t="s">
        <v>13</v>
      </c>
      <c r="D18" s="25">
        <f>D19+D21</f>
        <v>1484234.6109590002</v>
      </c>
      <c r="E18" s="25">
        <f>E19+E21</f>
        <v>263027.91486661998</v>
      </c>
      <c r="F18" s="123">
        <f>IFERROR(E18/D18,"-")</f>
        <v>0.17721451374636199</v>
      </c>
      <c r="G18" s="135">
        <f>E18/$D$34</f>
        <v>3.2419493967535129E-2</v>
      </c>
      <c r="J18" s="63"/>
    </row>
    <row r="19" spans="3:10">
      <c r="C19" s="166" t="s">
        <v>14</v>
      </c>
      <c r="D19" s="167">
        <v>1308196.6847920001</v>
      </c>
      <c r="E19" s="167">
        <f>Económica!D14</f>
        <v>245081.55689745999</v>
      </c>
      <c r="F19" s="168">
        <f>IFERROR(E19/D19,"-")</f>
        <v>0.1873430499760266</v>
      </c>
      <c r="G19" s="169">
        <f t="shared" si="0"/>
        <v>3.0207516412926749E-2</v>
      </c>
    </row>
    <row r="20" spans="3:10">
      <c r="C20" s="132" t="s">
        <v>15</v>
      </c>
      <c r="D20" s="136">
        <v>298486.441612</v>
      </c>
      <c r="E20" s="136">
        <f>Económica!D17</f>
        <v>68370.245263659992</v>
      </c>
      <c r="F20" s="137">
        <f>IFERROR(E20/D20,"-")</f>
        <v>0.22905645192599366</v>
      </c>
      <c r="G20" s="138">
        <f t="shared" si="0"/>
        <v>8.4269715440968007E-3</v>
      </c>
    </row>
    <row r="21" spans="3:10">
      <c r="C21" s="166" t="s">
        <v>16</v>
      </c>
      <c r="D21" s="167">
        <v>176037.926167</v>
      </c>
      <c r="E21" s="167">
        <f>Económica!D21</f>
        <v>17946.357969160003</v>
      </c>
      <c r="F21" s="168">
        <f>IFERROR(E21/D21,"-")</f>
        <v>0.10194597471078491</v>
      </c>
      <c r="G21" s="169">
        <f t="shared" si="0"/>
        <v>2.2119775546083856E-3</v>
      </c>
      <c r="J21" s="22"/>
    </row>
    <row r="22" spans="3:10">
      <c r="C22" s="139" t="s">
        <v>17</v>
      </c>
      <c r="D22" s="139"/>
      <c r="E22" s="139"/>
      <c r="F22" s="140"/>
      <c r="G22" s="23"/>
    </row>
    <row r="23" spans="3:10">
      <c r="C23" s="141" t="s">
        <v>18</v>
      </c>
      <c r="D23" s="142">
        <f>(D14-D19)</f>
        <v>-67768.312736000167</v>
      </c>
      <c r="E23" s="142">
        <f>(E14-E19)</f>
        <v>-31044.75689746</v>
      </c>
      <c r="F23" s="137">
        <f>IFERROR(E23/D23,"-")</f>
        <v>0.45810136985996219</v>
      </c>
      <c r="G23" s="143">
        <f>E23/$D$34</f>
        <v>-3.8264201329017383E-3</v>
      </c>
      <c r="I23" s="124"/>
    </row>
    <row r="24" spans="3:10">
      <c r="C24" s="141" t="s">
        <v>19</v>
      </c>
      <c r="D24" s="142">
        <f>(D16-D21)</f>
        <v>-175101.56672899998</v>
      </c>
      <c r="E24" s="142">
        <f>(E16-E21)</f>
        <v>-17827.457969160001</v>
      </c>
      <c r="F24" s="137">
        <f t="shared" ref="F24:F26" si="2">IFERROR(E24/D24,"-")</f>
        <v>0.10181209855621155</v>
      </c>
      <c r="G24" s="143">
        <f>E24/$D$34</f>
        <v>-2.1973225403879573E-3</v>
      </c>
    </row>
    <row r="25" spans="3:10">
      <c r="C25" s="141" t="s">
        <v>20</v>
      </c>
      <c r="D25" s="142">
        <f>(D13-(D18-D20))</f>
        <v>55616.56214699964</v>
      </c>
      <c r="E25" s="142">
        <f>(E13-(E18-E20))</f>
        <v>19498.030397039984</v>
      </c>
      <c r="F25" s="137">
        <f t="shared" si="2"/>
        <v>0.35057956918489341</v>
      </c>
      <c r="G25" s="143">
        <f>E25/$D$34</f>
        <v>2.4032288708071047E-3</v>
      </c>
    </row>
    <row r="26" spans="3:10">
      <c r="C26" s="141" t="s">
        <v>21</v>
      </c>
      <c r="D26" s="142">
        <f>D13-D18</f>
        <v>-242869.87946500024</v>
      </c>
      <c r="E26" s="142">
        <f>E13-E18</f>
        <v>-48872.214866619994</v>
      </c>
      <c r="F26" s="137">
        <f t="shared" si="2"/>
        <v>0.20122797843140086</v>
      </c>
      <c r="G26" s="143">
        <f>E26/$D$34</f>
        <v>-6.0237426732896952E-3</v>
      </c>
    </row>
    <row r="27" spans="3:10">
      <c r="C27" s="139" t="s">
        <v>22</v>
      </c>
      <c r="D27" s="144">
        <f>D29-D31</f>
        <v>242869.87946500001</v>
      </c>
      <c r="E27" s="144"/>
      <c r="F27" s="140">
        <f>IFERROR(E27/D27,"-")</f>
        <v>0</v>
      </c>
      <c r="G27" s="145">
        <f>E27/$D$34</f>
        <v>0</v>
      </c>
    </row>
    <row r="28" spans="3:10">
      <c r="C28" s="146"/>
      <c r="D28" s="146"/>
      <c r="E28" s="146"/>
      <c r="F28" s="147"/>
      <c r="G28" s="143"/>
    </row>
    <row r="29" spans="3:10" ht="17.25" customHeight="1">
      <c r="C29" s="24" t="s">
        <v>23</v>
      </c>
      <c r="D29" s="25">
        <v>350990.39</v>
      </c>
      <c r="E29" s="25">
        <v>27575.9</v>
      </c>
      <c r="F29" s="123">
        <f>IFERROR(E29/D29,"-")</f>
        <v>7.8565968714983905E-2</v>
      </c>
      <c r="G29" s="110">
        <f>E29/$D$34</f>
        <v>3.398866330034563E-3</v>
      </c>
    </row>
    <row r="30" spans="3:10">
      <c r="C30" s="148"/>
      <c r="D30" s="149"/>
      <c r="E30" s="149"/>
      <c r="F30" s="150"/>
      <c r="G30" s="143"/>
    </row>
    <row r="31" spans="3:10">
      <c r="C31" s="24" t="s">
        <v>24</v>
      </c>
      <c r="D31" s="25">
        <v>108120.51053499999</v>
      </c>
      <c r="E31" s="25">
        <v>25517.780787599997</v>
      </c>
      <c r="F31" s="123">
        <f>IFERROR(E31/D31,"-")</f>
        <v>0.23601239636525362</v>
      </c>
      <c r="G31" s="111">
        <f>E31/$D$34</f>
        <v>3.1451929378978191E-3</v>
      </c>
    </row>
    <row r="32" spans="3:10">
      <c r="F32" s="124"/>
    </row>
    <row r="33" spans="3:8" ht="15.75" thickBot="1"/>
    <row r="34" spans="3:8" ht="15.75" thickBot="1">
      <c r="C34" s="133" t="s">
        <v>2405</v>
      </c>
      <c r="D34" s="134">
        <v>8113264.0481685502</v>
      </c>
    </row>
    <row r="35" spans="3:8" ht="19.149999999999999" customHeight="1">
      <c r="C35" s="176" t="s">
        <v>42</v>
      </c>
      <c r="D35" s="176"/>
      <c r="E35" s="27"/>
      <c r="F35" s="28"/>
      <c r="G35" s="29"/>
      <c r="H35" s="30"/>
    </row>
    <row r="36" spans="3:8" ht="27" customHeight="1">
      <c r="C36" s="177" t="s">
        <v>2497</v>
      </c>
      <c r="D36" s="177"/>
      <c r="E36" s="177"/>
      <c r="F36" s="177"/>
      <c r="G36" s="177"/>
      <c r="H36" s="30"/>
    </row>
    <row r="37" spans="3:8">
      <c r="C37" s="31" t="s">
        <v>3082</v>
      </c>
      <c r="D37" s="32"/>
      <c r="E37" s="32"/>
      <c r="F37" s="32"/>
      <c r="G37" s="33"/>
      <c r="H37" s="30"/>
    </row>
    <row r="38" spans="3:8" ht="40.9" customHeight="1">
      <c r="C38" s="176" t="s">
        <v>3151</v>
      </c>
      <c r="D38" s="176"/>
      <c r="E38" s="176"/>
      <c r="F38" s="176"/>
      <c r="G38" s="176"/>
      <c r="H38" s="34"/>
    </row>
    <row r="39" spans="3:8">
      <c r="C39" s="176" t="s">
        <v>3083</v>
      </c>
      <c r="D39" s="176"/>
      <c r="E39" s="176"/>
      <c r="F39" s="176"/>
      <c r="G39" s="176"/>
      <c r="H39" s="176"/>
    </row>
  </sheetData>
  <mergeCells count="16">
    <mergeCell ref="A6:I6"/>
    <mergeCell ref="A1:I1"/>
    <mergeCell ref="A2:I2"/>
    <mergeCell ref="A3:I3"/>
    <mergeCell ref="A4:I4"/>
    <mergeCell ref="A5:I5"/>
    <mergeCell ref="C35:D35"/>
    <mergeCell ref="C36:G36"/>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zoomScale="90" zoomScaleNormal="90" workbookViewId="0">
      <selection activeCell="E20" sqref="E20"/>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4" t="s">
        <v>0</v>
      </c>
      <c r="B1" s="184"/>
      <c r="C1" s="184"/>
      <c r="D1" s="184"/>
      <c r="E1" s="184"/>
      <c r="F1" s="35"/>
      <c r="G1" s="35"/>
    </row>
    <row r="2" spans="1:9" ht="21" customHeight="1">
      <c r="A2" s="185" t="s">
        <v>1</v>
      </c>
      <c r="B2" s="185"/>
      <c r="C2" s="185"/>
      <c r="D2" s="185"/>
      <c r="E2" s="185"/>
      <c r="F2" s="36"/>
      <c r="G2" s="36"/>
    </row>
    <row r="3" spans="1:9" ht="15" customHeight="1">
      <c r="A3" s="188" t="s">
        <v>2</v>
      </c>
      <c r="B3" s="188"/>
      <c r="C3" s="188"/>
      <c r="D3" s="188"/>
      <c r="E3" s="188"/>
      <c r="F3" s="37"/>
      <c r="G3" s="38"/>
    </row>
    <row r="4" spans="1:9" ht="18.75">
      <c r="A4" s="189" t="s">
        <v>25</v>
      </c>
      <c r="B4" s="189"/>
      <c r="C4" s="189"/>
      <c r="D4" s="189"/>
      <c r="E4" s="189"/>
      <c r="F4" s="39"/>
      <c r="G4" s="40"/>
    </row>
    <row r="5" spans="1:9" ht="18.75" customHeight="1">
      <c r="A5" s="190" t="s">
        <v>26</v>
      </c>
      <c r="B5" s="190"/>
      <c r="C5" s="190"/>
      <c r="D5" s="190"/>
      <c r="E5" s="190"/>
      <c r="F5" s="39"/>
      <c r="G5" s="39"/>
    </row>
    <row r="6" spans="1:9" ht="18.75">
      <c r="A6" s="193" t="s">
        <v>3150</v>
      </c>
      <c r="B6" s="193"/>
      <c r="C6" s="193"/>
      <c r="D6" s="193"/>
      <c r="E6" s="193"/>
      <c r="F6" s="10"/>
      <c r="G6" s="42"/>
    </row>
    <row r="7" spans="1:9" ht="18.75">
      <c r="A7" s="178" t="s">
        <v>2892</v>
      </c>
      <c r="B7" s="178"/>
      <c r="C7" s="178"/>
      <c r="D7" s="178"/>
      <c r="E7" s="178"/>
      <c r="F7" s="43"/>
      <c r="G7" s="43"/>
      <c r="H7" s="43"/>
      <c r="I7" s="43"/>
    </row>
    <row r="8" spans="1:9" ht="15.75">
      <c r="A8" s="192" t="s">
        <v>5</v>
      </c>
      <c r="B8" s="192"/>
      <c r="C8" s="192"/>
      <c r="D8" s="192"/>
      <c r="E8" s="192"/>
      <c r="F8" s="10"/>
      <c r="G8" s="44"/>
    </row>
    <row r="9" spans="1:9">
      <c r="F9" s="10"/>
    </row>
    <row r="10" spans="1:9">
      <c r="F10" s="10"/>
      <c r="G10" s="10"/>
    </row>
    <row r="11" spans="1:9" ht="15" customHeight="1">
      <c r="B11" s="191" t="s">
        <v>6</v>
      </c>
      <c r="C11" s="46" t="s">
        <v>7</v>
      </c>
      <c r="D11" s="194" t="s">
        <v>3079</v>
      </c>
      <c r="F11" s="10"/>
    </row>
    <row r="12" spans="1:9" ht="15" customHeight="1">
      <c r="B12" s="191"/>
      <c r="C12" s="19" t="s">
        <v>2892</v>
      </c>
      <c r="D12" s="194"/>
      <c r="E12" s="10"/>
      <c r="F12" s="10"/>
      <c r="G12" s="10"/>
      <c r="H12" s="10"/>
    </row>
    <row r="13" spans="1:9">
      <c r="B13" s="47" t="s">
        <v>13</v>
      </c>
      <c r="C13" s="48">
        <f>+C14+C21</f>
        <v>1484234.610959</v>
      </c>
      <c r="D13" s="48">
        <f>+D14+D21</f>
        <v>263027.91486661998</v>
      </c>
      <c r="F13" s="10"/>
      <c r="G13" s="10"/>
      <c r="H13" s="10"/>
    </row>
    <row r="14" spans="1:9">
      <c r="B14" s="49" t="s">
        <v>14</v>
      </c>
      <c r="C14" s="50">
        <f>SUM(C15:C20)</f>
        <v>1308196.6847919999</v>
      </c>
      <c r="D14" s="50">
        <f>SUM(D15:D20)</f>
        <v>245081.55689745999</v>
      </c>
      <c r="F14" s="10"/>
      <c r="G14" s="10"/>
      <c r="H14" s="10"/>
    </row>
    <row r="15" spans="1:9" ht="12.75" customHeight="1">
      <c r="B15" s="51" t="s">
        <v>27</v>
      </c>
      <c r="C15" s="52">
        <v>516919.62720400002</v>
      </c>
      <c r="D15" s="52">
        <v>74612.859357199952</v>
      </c>
      <c r="E15" s="52"/>
      <c r="F15" s="10"/>
      <c r="G15" s="10"/>
      <c r="H15" s="10"/>
    </row>
    <row r="16" spans="1:9">
      <c r="B16" s="51" t="s">
        <v>28</v>
      </c>
      <c r="C16" s="52">
        <v>90986.168678000002</v>
      </c>
      <c r="D16" s="52">
        <v>12983.457811880002</v>
      </c>
      <c r="E16" s="53"/>
      <c r="F16" s="10"/>
      <c r="G16" s="10"/>
    </row>
    <row r="17" spans="2:9">
      <c r="B17" s="51" t="s">
        <v>15</v>
      </c>
      <c r="C17" s="52">
        <v>298486.441612</v>
      </c>
      <c r="D17" s="52">
        <v>68370.245263659992</v>
      </c>
      <c r="E17" s="52"/>
      <c r="F17" s="10"/>
      <c r="G17" s="10"/>
    </row>
    <row r="18" spans="2:9">
      <c r="B18" s="51" t="s">
        <v>29</v>
      </c>
      <c r="C18" s="54">
        <v>13500</v>
      </c>
      <c r="D18" s="54">
        <v>4009.2561151599998</v>
      </c>
      <c r="E18" s="55"/>
      <c r="F18" s="10"/>
      <c r="G18" s="10"/>
    </row>
    <row r="19" spans="2:9">
      <c r="B19" s="51" t="s">
        <v>30</v>
      </c>
      <c r="C19" s="52">
        <v>388252.04090299999</v>
      </c>
      <c r="D19" s="52">
        <v>83730.267539030028</v>
      </c>
      <c r="E19" s="52"/>
      <c r="F19" s="10"/>
      <c r="G19" s="10"/>
    </row>
    <row r="20" spans="2:9">
      <c r="B20" s="51" t="s">
        <v>31</v>
      </c>
      <c r="C20" s="52">
        <v>52.406395000000003</v>
      </c>
      <c r="D20" s="52">
        <v>1375.4708105299999</v>
      </c>
      <c r="E20" s="52"/>
      <c r="F20" s="10"/>
      <c r="G20" s="10"/>
      <c r="I20" s="10"/>
    </row>
    <row r="21" spans="2:9">
      <c r="B21" s="49" t="s">
        <v>16</v>
      </c>
      <c r="C21" s="50">
        <f>SUM(C22:C27)</f>
        <v>176037.92616700003</v>
      </c>
      <c r="D21" s="50">
        <f>SUM(D22:D27)</f>
        <v>17946.357969160003</v>
      </c>
      <c r="E21" s="52"/>
      <c r="F21" s="10"/>
      <c r="G21" s="10"/>
      <c r="H21" s="10"/>
    </row>
    <row r="22" spans="2:9">
      <c r="B22" s="51" t="s">
        <v>32</v>
      </c>
      <c r="C22" s="52">
        <v>53162.528542</v>
      </c>
      <c r="D22" s="52">
        <v>7201.6157852900033</v>
      </c>
      <c r="E22" s="52"/>
      <c r="F22" s="10"/>
      <c r="G22" s="10"/>
      <c r="H22" s="56"/>
    </row>
    <row r="23" spans="2:9">
      <c r="B23" s="51" t="s">
        <v>33</v>
      </c>
      <c r="C23" s="52">
        <v>60255.319620000002</v>
      </c>
      <c r="D23" s="52">
        <v>3342.7777396500001</v>
      </c>
      <c r="E23" s="52"/>
      <c r="F23" s="10"/>
      <c r="G23" s="10"/>
    </row>
    <row r="24" spans="2:9">
      <c r="B24" s="51" t="s">
        <v>34</v>
      </c>
      <c r="C24" s="52">
        <v>10.094704</v>
      </c>
      <c r="D24" s="52">
        <v>0</v>
      </c>
      <c r="E24" s="52"/>
      <c r="F24" s="10"/>
      <c r="G24" s="10"/>
    </row>
    <row r="25" spans="2:9">
      <c r="B25" s="51" t="s">
        <v>35</v>
      </c>
      <c r="C25" s="52">
        <v>1045.835769</v>
      </c>
      <c r="D25" s="52">
        <v>73.959846549999995</v>
      </c>
      <c r="E25" s="52"/>
      <c r="F25" s="10"/>
      <c r="G25" s="10"/>
    </row>
    <row r="26" spans="2:9">
      <c r="B26" s="51" t="s">
        <v>36</v>
      </c>
      <c r="C26" s="52">
        <v>60117.023257000001</v>
      </c>
      <c r="D26" s="52">
        <v>7328.0045976699994</v>
      </c>
      <c r="E26" s="52"/>
      <c r="F26" s="10"/>
      <c r="G26" s="10"/>
    </row>
    <row r="27" spans="2:9">
      <c r="B27" s="51" t="s">
        <v>37</v>
      </c>
      <c r="C27" s="52">
        <v>1447.1242749999999</v>
      </c>
      <c r="D27" s="52">
        <v>0</v>
      </c>
      <c r="E27" s="52"/>
      <c r="F27" s="10"/>
      <c r="G27" s="10"/>
    </row>
    <row r="28" spans="2:9">
      <c r="B28" s="47" t="s">
        <v>38</v>
      </c>
      <c r="C28" s="48">
        <f>C29</f>
        <v>108120.51053499999</v>
      </c>
      <c r="D28" s="48">
        <f>D29</f>
        <v>25517.780787599997</v>
      </c>
      <c r="E28" s="52"/>
      <c r="F28" s="10"/>
      <c r="G28" s="10"/>
    </row>
    <row r="29" spans="2:9">
      <c r="B29" s="49" t="s">
        <v>24</v>
      </c>
      <c r="C29" s="50">
        <f>SUM(C30:C32)</f>
        <v>108120.51053499999</v>
      </c>
      <c r="D29" s="50">
        <f>SUM(D30:D32)</f>
        <v>25517.780787599997</v>
      </c>
      <c r="E29" s="52"/>
      <c r="F29" s="10"/>
      <c r="G29" s="10"/>
    </row>
    <row r="30" spans="2:9">
      <c r="B30" s="51" t="s">
        <v>39</v>
      </c>
      <c r="C30" s="52">
        <v>5117.7218819999998</v>
      </c>
      <c r="D30" s="52">
        <v>0</v>
      </c>
      <c r="E30" s="52"/>
      <c r="F30" s="10"/>
      <c r="G30" s="10"/>
    </row>
    <row r="31" spans="2:9">
      <c r="B31" s="51" t="s">
        <v>40</v>
      </c>
      <c r="C31" s="52">
        <v>103002.788653</v>
      </c>
      <c r="D31" s="52">
        <v>25517.780787599997</v>
      </c>
      <c r="E31" s="52"/>
      <c r="F31" s="10"/>
      <c r="G31" s="10"/>
    </row>
    <row r="32" spans="2:9">
      <c r="B32" s="51" t="s">
        <v>2488</v>
      </c>
      <c r="C32" s="57">
        <v>0</v>
      </c>
      <c r="D32" s="57">
        <v>0</v>
      </c>
      <c r="G32" s="10"/>
    </row>
    <row r="33" spans="2:19" ht="15" customHeight="1">
      <c r="B33" s="58" t="s">
        <v>41</v>
      </c>
      <c r="C33" s="59">
        <f>C13+C28</f>
        <v>1592355.1214939998</v>
      </c>
      <c r="D33" s="59">
        <f>D13+D28</f>
        <v>288545.69565421995</v>
      </c>
      <c r="G33" s="10"/>
      <c r="H33" s="29"/>
      <c r="I33" s="29"/>
      <c r="J33" s="29"/>
      <c r="K33" s="29"/>
      <c r="L33" s="29"/>
      <c r="M33" s="29"/>
      <c r="N33" s="29"/>
    </row>
    <row r="34" spans="2:19" ht="19.149999999999999" customHeight="1">
      <c r="B34" s="60" t="s">
        <v>3082</v>
      </c>
      <c r="C34" s="27"/>
      <c r="D34" s="27"/>
      <c r="E34" s="29"/>
      <c r="G34" s="29"/>
      <c r="H34" s="29"/>
      <c r="I34" s="29"/>
      <c r="J34" s="29"/>
      <c r="K34" s="29"/>
      <c r="L34" s="29"/>
      <c r="M34" s="29"/>
      <c r="N34" s="29"/>
      <c r="O34" s="29"/>
      <c r="P34" s="29"/>
      <c r="Q34" s="29"/>
      <c r="R34" s="29"/>
      <c r="S34" s="29"/>
    </row>
    <row r="35" spans="2:19" ht="38.450000000000003" customHeight="1">
      <c r="B35" s="176" t="s">
        <v>3151</v>
      </c>
      <c r="C35" s="176"/>
      <c r="D35" s="176"/>
      <c r="E35" s="29"/>
      <c r="F35" s="29"/>
    </row>
    <row r="36" spans="2:19">
      <c r="B36" s="34" t="s">
        <v>42</v>
      </c>
    </row>
    <row r="37" spans="2:19" ht="31.9" customHeight="1"/>
    <row r="43" spans="2:19">
      <c r="B43" s="10"/>
    </row>
  </sheetData>
  <mergeCells count="11">
    <mergeCell ref="B35:D35"/>
    <mergeCell ref="B11:B12"/>
    <mergeCell ref="A8:E8"/>
    <mergeCell ref="A7:E7"/>
    <mergeCell ref="A6:E6"/>
    <mergeCell ref="D11:D12"/>
    <mergeCell ref="A1:E1"/>
    <mergeCell ref="A2:E2"/>
    <mergeCell ref="A3:E3"/>
    <mergeCell ref="A4:E4"/>
    <mergeCell ref="A5:E5"/>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90" zoomScaleNormal="90" workbookViewId="0">
      <selection activeCell="F36" sqref="F36"/>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4" t="s">
        <v>0</v>
      </c>
      <c r="B1" s="184"/>
      <c r="C1" s="184"/>
      <c r="D1" s="184"/>
      <c r="E1" s="184"/>
    </row>
    <row r="2" spans="1:8" ht="21" customHeight="1">
      <c r="A2" s="185" t="s">
        <v>1</v>
      </c>
      <c r="B2" s="185"/>
      <c r="C2" s="185"/>
      <c r="D2" s="185"/>
      <c r="E2" s="185"/>
    </row>
    <row r="3" spans="1:8" ht="15" customHeight="1">
      <c r="A3" s="188" t="s">
        <v>2</v>
      </c>
      <c r="B3" s="188"/>
      <c r="C3" s="188"/>
      <c r="D3" s="188"/>
      <c r="E3" s="188"/>
    </row>
    <row r="4" spans="1:8" ht="18.75" customHeight="1">
      <c r="A4" s="190" t="s">
        <v>25</v>
      </c>
      <c r="B4" s="190"/>
      <c r="C4" s="190"/>
      <c r="D4" s="190"/>
      <c r="E4" s="190"/>
    </row>
    <row r="5" spans="1:8" ht="18.75" customHeight="1">
      <c r="A5" s="190" t="s">
        <v>43</v>
      </c>
      <c r="B5" s="190"/>
      <c r="C5" s="190"/>
      <c r="D5" s="190"/>
      <c r="E5" s="190"/>
    </row>
    <row r="6" spans="1:8" ht="18.75">
      <c r="A6" s="193" t="s">
        <v>3150</v>
      </c>
      <c r="B6" s="193"/>
      <c r="C6" s="193"/>
      <c r="D6" s="193"/>
      <c r="E6" s="193"/>
    </row>
    <row r="7" spans="1:8" ht="18.75">
      <c r="A7" s="178" t="s">
        <v>2892</v>
      </c>
      <c r="B7" s="178"/>
      <c r="C7" s="178"/>
      <c r="D7" s="178"/>
      <c r="E7" s="178"/>
    </row>
    <row r="8" spans="1:8" ht="15.75">
      <c r="A8" s="192" t="s">
        <v>5</v>
      </c>
      <c r="B8" s="192"/>
      <c r="C8" s="192"/>
      <c r="D8" s="192"/>
      <c r="E8" s="192"/>
    </row>
    <row r="10" spans="1:8">
      <c r="G10" s="56"/>
    </row>
    <row r="11" spans="1:8" ht="15" customHeight="1">
      <c r="B11" s="191" t="s">
        <v>6</v>
      </c>
      <c r="C11" s="45" t="s">
        <v>7</v>
      </c>
      <c r="D11" s="191" t="s">
        <v>3079</v>
      </c>
    </row>
    <row r="12" spans="1:8">
      <c r="B12" s="191"/>
      <c r="C12" s="19" t="s">
        <v>2892</v>
      </c>
      <c r="D12" s="191"/>
    </row>
    <row r="13" spans="1:8">
      <c r="B13" s="61" t="s">
        <v>13</v>
      </c>
      <c r="C13" s="62">
        <f>C14+C17+C43+C45+C47+C49+C51+C53+C55</f>
        <v>1484234.6109590004</v>
      </c>
      <c r="D13" s="62">
        <f>D14+D17+D43+D45+D47+D49+D51+D53+D55</f>
        <v>263027.91486661998</v>
      </c>
      <c r="G13" s="10"/>
      <c r="H13" s="63"/>
    </row>
    <row r="14" spans="1:8">
      <c r="B14" s="64" t="s">
        <v>44</v>
      </c>
      <c r="C14" s="65">
        <f>SUM(C15:C16)</f>
        <v>8907.1543020000008</v>
      </c>
      <c r="D14" s="65">
        <f>SUM(D15:D16)</f>
        <v>2226.7884738999992</v>
      </c>
      <c r="G14" s="10"/>
    </row>
    <row r="15" spans="1:8">
      <c r="B15" s="66" t="s">
        <v>45</v>
      </c>
      <c r="C15" s="54">
        <v>3010.7791240000001</v>
      </c>
      <c r="D15" s="54">
        <v>752.69474400000001</v>
      </c>
      <c r="E15" s="54"/>
      <c r="G15" s="10"/>
    </row>
    <row r="16" spans="1:8">
      <c r="B16" s="66" t="s">
        <v>46</v>
      </c>
      <c r="C16" s="54">
        <v>5896.3751780000002</v>
      </c>
      <c r="D16" s="54">
        <v>1474.0937298999993</v>
      </c>
      <c r="E16" s="54"/>
      <c r="G16" s="10"/>
    </row>
    <row r="17" spans="2:9">
      <c r="B17" s="64" t="s">
        <v>47</v>
      </c>
      <c r="C17" s="65">
        <f>SUM(C18:C42)</f>
        <v>1449825.2822310003</v>
      </c>
      <c r="D17" s="65">
        <f>SUM(D18:D42)</f>
        <v>254440.36007527</v>
      </c>
      <c r="E17" s="54"/>
    </row>
    <row r="18" spans="2:9">
      <c r="B18" s="66" t="s">
        <v>48</v>
      </c>
      <c r="C18" s="54">
        <v>127178.682615</v>
      </c>
      <c r="D18" s="54">
        <v>16360.780301859997</v>
      </c>
      <c r="E18" s="67"/>
    </row>
    <row r="19" spans="2:9">
      <c r="B19" s="66" t="s">
        <v>49</v>
      </c>
      <c r="C19" s="54">
        <v>73721.962713999994</v>
      </c>
      <c r="D19" s="54">
        <v>12867.025762729998</v>
      </c>
      <c r="E19" s="67"/>
    </row>
    <row r="20" spans="2:9">
      <c r="B20" s="66" t="s">
        <v>50</v>
      </c>
      <c r="C20" s="54">
        <v>64622.485397999997</v>
      </c>
      <c r="D20" s="54">
        <v>9288.0462123400066</v>
      </c>
      <c r="E20" s="67"/>
    </row>
    <row r="21" spans="2:9">
      <c r="B21" s="66" t="s">
        <v>51</v>
      </c>
      <c r="C21" s="54">
        <v>15344.286414</v>
      </c>
      <c r="D21" s="54">
        <v>2071.2179527899998</v>
      </c>
      <c r="E21" s="67"/>
    </row>
    <row r="22" spans="2:9">
      <c r="B22" s="66" t="s">
        <v>52</v>
      </c>
      <c r="C22" s="54">
        <v>21512.650364000001</v>
      </c>
      <c r="D22" s="54">
        <v>3633.4859222</v>
      </c>
      <c r="E22" s="67"/>
    </row>
    <row r="23" spans="2:9">
      <c r="B23" s="66" t="s">
        <v>53</v>
      </c>
      <c r="C23" s="68">
        <v>309832.15000000002</v>
      </c>
      <c r="D23" s="68">
        <v>44566.038620550018</v>
      </c>
      <c r="E23" s="67"/>
    </row>
    <row r="24" spans="2:9">
      <c r="B24" s="66" t="s">
        <v>54</v>
      </c>
      <c r="C24" s="68">
        <v>150968.273193</v>
      </c>
      <c r="D24" s="68">
        <v>29632.526242379998</v>
      </c>
      <c r="E24" s="67"/>
    </row>
    <row r="25" spans="2:9">
      <c r="B25" s="69" t="s">
        <v>55</v>
      </c>
      <c r="C25" s="68">
        <v>5502.585634</v>
      </c>
      <c r="D25" s="68">
        <v>381.63911912000009</v>
      </c>
      <c r="E25" s="67"/>
    </row>
    <row r="26" spans="2:9">
      <c r="B26" s="69" t="s">
        <v>56</v>
      </c>
      <c r="C26" s="68">
        <v>3023.3434499999998</v>
      </c>
      <c r="D26" s="68">
        <v>438.85608619999994</v>
      </c>
      <c r="E26" s="67"/>
      <c r="I26" s="68"/>
    </row>
    <row r="27" spans="2:9">
      <c r="B27" s="69" t="s">
        <v>57</v>
      </c>
      <c r="C27" s="68">
        <v>18535.516531000001</v>
      </c>
      <c r="D27" s="68">
        <v>2246.6741197699998</v>
      </c>
      <c r="E27" s="67"/>
    </row>
    <row r="28" spans="2:9">
      <c r="B28" s="69" t="s">
        <v>58</v>
      </c>
      <c r="C28" s="68">
        <v>64208.597908000003</v>
      </c>
      <c r="D28" s="68">
        <v>9177.6966180700019</v>
      </c>
      <c r="E28" s="67"/>
    </row>
    <row r="29" spans="2:9">
      <c r="B29" s="69" t="s">
        <v>59</v>
      </c>
      <c r="C29" s="68">
        <v>21563.980144000001</v>
      </c>
      <c r="D29" s="68">
        <v>5071.4441689799987</v>
      </c>
      <c r="E29" s="67"/>
    </row>
    <row r="30" spans="2:9">
      <c r="B30" s="69" t="s">
        <v>60</v>
      </c>
      <c r="C30" s="68">
        <v>9400.0550249999997</v>
      </c>
      <c r="D30" s="68">
        <v>452.10579698000009</v>
      </c>
      <c r="E30" s="67"/>
    </row>
    <row r="31" spans="2:9">
      <c r="B31" s="69" t="s">
        <v>61</v>
      </c>
      <c r="C31" s="68">
        <v>11681.565715000001</v>
      </c>
      <c r="D31" s="68">
        <v>2291.8396111099992</v>
      </c>
      <c r="E31" s="67"/>
    </row>
    <row r="32" spans="2:9">
      <c r="B32" s="69" t="s">
        <v>62</v>
      </c>
      <c r="C32" s="68">
        <v>1254.3081549999999</v>
      </c>
      <c r="D32" s="68">
        <v>164.27405393000001</v>
      </c>
      <c r="E32" s="67"/>
    </row>
    <row r="33" spans="2:7">
      <c r="B33" s="69" t="s">
        <v>63</v>
      </c>
      <c r="C33" s="68">
        <v>4163.0385219999998</v>
      </c>
      <c r="D33" s="68">
        <v>588.30243255000028</v>
      </c>
      <c r="E33" s="67"/>
    </row>
    <row r="34" spans="2:7">
      <c r="B34" s="69" t="s">
        <v>64</v>
      </c>
      <c r="C34" s="68">
        <v>754.73537499999998</v>
      </c>
      <c r="D34" s="68">
        <v>80.108801229999997</v>
      </c>
      <c r="E34" s="67"/>
    </row>
    <row r="35" spans="2:7">
      <c r="B35" s="69" t="s">
        <v>65</v>
      </c>
      <c r="C35" s="68">
        <v>17321.712416999999</v>
      </c>
      <c r="D35" s="68">
        <v>2243.8501519299994</v>
      </c>
      <c r="E35" s="67"/>
    </row>
    <row r="36" spans="2:7">
      <c r="B36" s="69" t="s">
        <v>66</v>
      </c>
      <c r="C36" s="68">
        <v>22851.776170000001</v>
      </c>
      <c r="D36" s="68">
        <v>4169.161414109999</v>
      </c>
      <c r="E36" s="67"/>
    </row>
    <row r="37" spans="2:7">
      <c r="B37" s="69" t="s">
        <v>67</v>
      </c>
      <c r="C37" s="68">
        <v>4007.4039579999999</v>
      </c>
      <c r="D37" s="68">
        <v>356.46229944999993</v>
      </c>
      <c r="E37" s="67"/>
    </row>
    <row r="38" spans="2:7">
      <c r="B38" s="69" t="s">
        <v>68</v>
      </c>
      <c r="C38" s="68">
        <v>2714.3816029999998</v>
      </c>
      <c r="D38" s="68">
        <v>309.92155203999977</v>
      </c>
      <c r="E38" s="67"/>
    </row>
    <row r="39" spans="2:7">
      <c r="B39" s="69" t="s">
        <v>69</v>
      </c>
      <c r="C39" s="68">
        <v>5749.8536160000003</v>
      </c>
      <c r="D39" s="68">
        <v>344.55951282999996</v>
      </c>
      <c r="E39" s="67"/>
    </row>
    <row r="40" spans="2:7">
      <c r="B40" s="69" t="s">
        <v>70</v>
      </c>
      <c r="C40" s="68">
        <v>17535.521616999999</v>
      </c>
      <c r="D40" s="68">
        <v>2070.1375604599993</v>
      </c>
      <c r="E40" s="67"/>
    </row>
    <row r="41" spans="2:7">
      <c r="B41" s="69" t="s">
        <v>71</v>
      </c>
      <c r="C41" s="68">
        <v>333486.47113800002</v>
      </c>
      <c r="D41" s="68">
        <v>74170.245263660006</v>
      </c>
      <c r="E41" s="67"/>
    </row>
    <row r="42" spans="2:7">
      <c r="B42" s="69" t="s">
        <v>72</v>
      </c>
      <c r="C42" s="68">
        <v>142889.94455499999</v>
      </c>
      <c r="D42" s="68">
        <v>31463.960498</v>
      </c>
      <c r="E42" s="67"/>
    </row>
    <row r="43" spans="2:7">
      <c r="B43" s="64" t="s">
        <v>73</v>
      </c>
      <c r="C43" s="65">
        <f>C44</f>
        <v>12921.593863</v>
      </c>
      <c r="D43" s="65">
        <f>D44</f>
        <v>3230.3984226800003</v>
      </c>
      <c r="E43" s="67"/>
    </row>
    <row r="44" spans="2:7">
      <c r="B44" s="66" t="s">
        <v>74</v>
      </c>
      <c r="C44" s="54">
        <v>12921.593863</v>
      </c>
      <c r="D44" s="54">
        <v>3230.3984226800003</v>
      </c>
      <c r="E44" s="67"/>
    </row>
    <row r="45" spans="2:7">
      <c r="B45" s="64" t="s">
        <v>75</v>
      </c>
      <c r="C45" s="65">
        <f>C46</f>
        <v>6750.8917369999999</v>
      </c>
      <c r="D45" s="65">
        <f>D46</f>
        <v>1687.7228909999999</v>
      </c>
      <c r="E45" s="67"/>
    </row>
    <row r="46" spans="2:7">
      <c r="B46" s="66" t="s">
        <v>76</v>
      </c>
      <c r="C46" s="54">
        <v>6750.8917369999999</v>
      </c>
      <c r="D46" s="54">
        <v>1687.7228909999999</v>
      </c>
      <c r="E46" s="67"/>
      <c r="G46" s="68"/>
    </row>
    <row r="47" spans="2:7">
      <c r="B47" s="64" t="s">
        <v>77</v>
      </c>
      <c r="C47" s="65">
        <f>C48</f>
        <v>1524.2480869999999</v>
      </c>
      <c r="D47" s="65">
        <f>D48</f>
        <v>380.80056803999997</v>
      </c>
      <c r="E47" s="67"/>
    </row>
    <row r="48" spans="2:7">
      <c r="B48" s="66" t="s">
        <v>78</v>
      </c>
      <c r="C48" s="54">
        <v>1524.2480869999999</v>
      </c>
      <c r="D48" s="54">
        <v>380.80056803999997</v>
      </c>
      <c r="E48" s="67"/>
    </row>
    <row r="49" spans="2:7">
      <c r="B49" s="64" t="s">
        <v>79</v>
      </c>
      <c r="C49" s="65">
        <f>C50</f>
        <v>1900.371875</v>
      </c>
      <c r="D49" s="65">
        <f>D50</f>
        <v>475.092939</v>
      </c>
      <c r="E49" s="67"/>
      <c r="F49" s="68"/>
      <c r="G49" s="68"/>
    </row>
    <row r="50" spans="2:7">
      <c r="B50" s="66" t="s">
        <v>80</v>
      </c>
      <c r="C50" s="54">
        <v>1900.371875</v>
      </c>
      <c r="D50" s="54">
        <v>475.092939</v>
      </c>
      <c r="E50" s="67"/>
      <c r="F50" s="68"/>
    </row>
    <row r="51" spans="2:7">
      <c r="B51" s="64" t="s">
        <v>81</v>
      </c>
      <c r="C51" s="65">
        <f>C52</f>
        <v>375</v>
      </c>
      <c r="D51" s="65">
        <f>D52</f>
        <v>60.644521790000006</v>
      </c>
      <c r="E51" s="67"/>
    </row>
    <row r="52" spans="2:7">
      <c r="B52" s="66" t="s">
        <v>82</v>
      </c>
      <c r="C52" s="54">
        <v>375</v>
      </c>
      <c r="D52" s="54">
        <v>60.644521790000006</v>
      </c>
      <c r="E52" s="67"/>
    </row>
    <row r="53" spans="2:7">
      <c r="B53" s="64" t="s">
        <v>83</v>
      </c>
      <c r="C53" s="65">
        <f>C54</f>
        <v>1193.3993809999999</v>
      </c>
      <c r="D53" s="65">
        <f>D54</f>
        <v>400.16456392000003</v>
      </c>
      <c r="E53" s="67"/>
    </row>
    <row r="54" spans="2:7">
      <c r="B54" s="66" t="s">
        <v>2889</v>
      </c>
      <c r="C54" s="54">
        <v>1193.3993809999999</v>
      </c>
      <c r="D54" s="54">
        <v>400.16456392000003</v>
      </c>
      <c r="E54" s="67"/>
      <c r="G54" s="68"/>
    </row>
    <row r="55" spans="2:7">
      <c r="B55" s="70" t="s">
        <v>84</v>
      </c>
      <c r="C55" s="65">
        <f>C56</f>
        <v>836.66948300000001</v>
      </c>
      <c r="D55" s="65">
        <f>D56</f>
        <v>125.94241101999999</v>
      </c>
      <c r="E55" s="67"/>
    </row>
    <row r="56" spans="2:7">
      <c r="B56" s="66" t="s">
        <v>3101</v>
      </c>
      <c r="C56" s="54">
        <v>836.66948300000001</v>
      </c>
      <c r="D56" s="54">
        <v>125.94241101999999</v>
      </c>
      <c r="E56" s="67"/>
    </row>
    <row r="57" spans="2:7">
      <c r="B57" s="71" t="s">
        <v>38</v>
      </c>
      <c r="C57" s="72">
        <f>C58</f>
        <v>108120.51053500001</v>
      </c>
      <c r="D57" s="72">
        <f>D58</f>
        <v>25517.780787600001</v>
      </c>
      <c r="E57" s="67"/>
    </row>
    <row r="58" spans="2:7">
      <c r="B58" s="64" t="s">
        <v>47</v>
      </c>
      <c r="C58" s="65">
        <f>SUM(C59:C63)</f>
        <v>108120.51053500001</v>
      </c>
      <c r="D58" s="65">
        <f>SUM(D59:D63)</f>
        <v>25517.780787600001</v>
      </c>
      <c r="E58" s="67"/>
      <c r="G58" s="68"/>
    </row>
    <row r="59" spans="2:7">
      <c r="B59" s="66" t="s">
        <v>53</v>
      </c>
      <c r="C59" s="73">
        <v>0</v>
      </c>
      <c r="D59" s="73">
        <v>0</v>
      </c>
      <c r="E59" s="67"/>
      <c r="G59" s="68"/>
    </row>
    <row r="60" spans="2:7">
      <c r="B60" s="66" t="s">
        <v>57</v>
      </c>
      <c r="C60" s="73">
        <v>0</v>
      </c>
      <c r="D60" s="73">
        <v>0</v>
      </c>
      <c r="E60" s="67"/>
      <c r="G60" s="68"/>
    </row>
    <row r="61" spans="2:7">
      <c r="B61" s="66" t="s">
        <v>67</v>
      </c>
      <c r="C61" s="54">
        <v>835.789266</v>
      </c>
      <c r="D61" s="73">
        <v>0</v>
      </c>
      <c r="E61" s="67"/>
      <c r="G61" s="68"/>
    </row>
    <row r="62" spans="2:7">
      <c r="B62" s="66" t="s">
        <v>71</v>
      </c>
      <c r="C62" s="54">
        <v>93784.721269000001</v>
      </c>
      <c r="D62" s="54">
        <v>24993.43318489</v>
      </c>
      <c r="E62" s="67"/>
    </row>
    <row r="63" spans="2:7">
      <c r="B63" s="66" t="s">
        <v>72</v>
      </c>
      <c r="C63" s="54">
        <v>13500</v>
      </c>
      <c r="D63" s="54">
        <v>524.34760270999993</v>
      </c>
    </row>
    <row r="64" spans="2:7">
      <c r="B64" s="58" t="s">
        <v>85</v>
      </c>
      <c r="C64" s="59">
        <f>C13+C57</f>
        <v>1592355.1214940003</v>
      </c>
      <c r="D64" s="59">
        <f>(D13+D57)</f>
        <v>288545.69565421995</v>
      </c>
      <c r="F64" s="63"/>
    </row>
    <row r="65" spans="2:5">
      <c r="B65" s="60" t="s">
        <v>3082</v>
      </c>
      <c r="C65" s="27"/>
      <c r="D65" s="27"/>
      <c r="E65" s="67"/>
    </row>
    <row r="66" spans="2:5" ht="32.450000000000003" customHeight="1">
      <c r="B66" s="176" t="s">
        <v>3151</v>
      </c>
      <c r="C66" s="176"/>
      <c r="D66" s="176"/>
    </row>
    <row r="67" spans="2:5">
      <c r="B67" s="34" t="s">
        <v>42</v>
      </c>
    </row>
    <row r="68" spans="2:5">
      <c r="C68" s="74"/>
      <c r="D68" s="74"/>
    </row>
    <row r="69" spans="2:5">
      <c r="C69" s="74"/>
      <c r="D69" s="74"/>
    </row>
    <row r="70" spans="2:5">
      <c r="C70" s="74"/>
      <c r="D70" s="74"/>
    </row>
  </sheetData>
  <mergeCells count="11">
    <mergeCell ref="A1:E1"/>
    <mergeCell ref="A2:E2"/>
    <mergeCell ref="A3:E3"/>
    <mergeCell ref="A4:E4"/>
    <mergeCell ref="A5:E5"/>
    <mergeCell ref="B66:D66"/>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B164" sqref="B164"/>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4" t="s">
        <v>0</v>
      </c>
      <c r="B1" s="184"/>
      <c r="C1" s="184"/>
      <c r="D1" s="184"/>
    </row>
    <row r="2" spans="1:5" ht="21" customHeight="1">
      <c r="A2" s="185" t="s">
        <v>1</v>
      </c>
      <c r="B2" s="185"/>
      <c r="C2" s="185"/>
      <c r="D2" s="185"/>
    </row>
    <row r="3" spans="1:5" ht="14.45" customHeight="1">
      <c r="A3" s="188" t="s">
        <v>2</v>
      </c>
      <c r="B3" s="188"/>
      <c r="C3" s="188"/>
      <c r="D3" s="188"/>
    </row>
    <row r="5" spans="1:5" ht="18" customHeight="1">
      <c r="A5" s="190" t="s">
        <v>25</v>
      </c>
      <c r="B5" s="190"/>
      <c r="C5" s="190"/>
      <c r="D5" s="190"/>
    </row>
    <row r="6" spans="1:5" ht="18" customHeight="1">
      <c r="A6" s="190" t="s">
        <v>86</v>
      </c>
      <c r="B6" s="190"/>
      <c r="C6" s="190"/>
      <c r="D6" s="190"/>
    </row>
    <row r="7" spans="1:5" ht="18.75">
      <c r="A7" s="193" t="s">
        <v>3150</v>
      </c>
      <c r="B7" s="193"/>
      <c r="C7" s="193"/>
      <c r="D7" s="193"/>
      <c r="E7" s="193"/>
    </row>
    <row r="8" spans="1:5" ht="18.75">
      <c r="A8" s="178" t="s">
        <v>2892</v>
      </c>
      <c r="B8" s="178"/>
      <c r="C8" s="178"/>
      <c r="D8" s="178"/>
      <c r="E8" s="43"/>
    </row>
    <row r="9" spans="1:5" ht="15.75">
      <c r="A9" s="192" t="s">
        <v>5</v>
      </c>
      <c r="B9" s="192"/>
      <c r="C9" s="192"/>
      <c r="D9" s="192"/>
    </row>
    <row r="11" spans="1:5">
      <c r="B11" s="191" t="s">
        <v>6</v>
      </c>
      <c r="C11" s="45" t="s">
        <v>7</v>
      </c>
      <c r="D11" s="191" t="s">
        <v>3079</v>
      </c>
    </row>
    <row r="12" spans="1:5">
      <c r="B12" s="191"/>
      <c r="C12" s="19" t="s">
        <v>2892</v>
      </c>
      <c r="D12" s="191"/>
    </row>
    <row r="13" spans="1:5">
      <c r="B13" s="75" t="s">
        <v>249</v>
      </c>
      <c r="C13" s="152">
        <f>C14+C38+C74+C104+C150</f>
        <v>1484234.610959</v>
      </c>
      <c r="D13" s="152">
        <f>D14+D38+D74+D104+D150</f>
        <v>263027.91486661998</v>
      </c>
    </row>
    <row r="14" spans="1:5">
      <c r="B14" s="126" t="s">
        <v>3084</v>
      </c>
      <c r="C14" s="153">
        <f>C15+C22+C25+C30</f>
        <v>239464.28887499997</v>
      </c>
      <c r="D14" s="153">
        <f>D15+D22+D25+D30</f>
        <v>40256.229754670007</v>
      </c>
    </row>
    <row r="15" spans="1:5">
      <c r="B15" s="127" t="s">
        <v>87</v>
      </c>
      <c r="C15" s="153">
        <f>SUM(C16:C21)</f>
        <v>92986.411967000007</v>
      </c>
      <c r="D15" s="153">
        <v>18404.075974470001</v>
      </c>
    </row>
    <row r="16" spans="1:5">
      <c r="B16" s="69" t="s">
        <v>88</v>
      </c>
      <c r="C16" s="151">
        <v>7957.6912179999999</v>
      </c>
      <c r="D16" s="151">
        <v>2010.6479403599992</v>
      </c>
    </row>
    <row r="17" spans="2:4">
      <c r="B17" s="69" t="s">
        <v>89</v>
      </c>
      <c r="C17" s="151">
        <v>50979.967939000002</v>
      </c>
      <c r="D17" s="151">
        <v>7918.2085940400002</v>
      </c>
    </row>
    <row r="18" spans="2:4">
      <c r="B18" s="69" t="s">
        <v>90</v>
      </c>
      <c r="C18" s="151">
        <v>26405.736634000001</v>
      </c>
      <c r="D18" s="151">
        <v>6678.1983775500003</v>
      </c>
    </row>
    <row r="19" spans="2:4">
      <c r="B19" s="69" t="s">
        <v>91</v>
      </c>
      <c r="C19" s="151">
        <v>6738.7567369999997</v>
      </c>
      <c r="D19" s="151">
        <v>1684.689891</v>
      </c>
    </row>
    <row r="20" spans="2:4">
      <c r="B20" s="69" t="s">
        <v>92</v>
      </c>
      <c r="C20" s="151">
        <v>813.15455099999997</v>
      </c>
      <c r="D20" s="151">
        <v>99.504857649999991</v>
      </c>
    </row>
    <row r="21" spans="2:4">
      <c r="B21" s="69" t="s">
        <v>2893</v>
      </c>
      <c r="C21" s="151">
        <v>91.104888000000003</v>
      </c>
      <c r="D21" s="151">
        <v>12.82631387</v>
      </c>
    </row>
    <row r="22" spans="2:4">
      <c r="B22" s="127" t="s">
        <v>93</v>
      </c>
      <c r="C22" s="153">
        <f>SUM(C23:C24)</f>
        <v>15166.993748999999</v>
      </c>
      <c r="D22" s="153">
        <v>2053.7511449599997</v>
      </c>
    </row>
    <row r="23" spans="2:4">
      <c r="B23" s="69" t="s">
        <v>94</v>
      </c>
      <c r="C23" s="151">
        <v>5679.9169469999997</v>
      </c>
      <c r="D23" s="151">
        <v>612.30140950999998</v>
      </c>
    </row>
    <row r="24" spans="2:4">
      <c r="B24" s="69" t="s">
        <v>95</v>
      </c>
      <c r="C24" s="151">
        <v>9487.0768019999996</v>
      </c>
      <c r="D24" s="151">
        <v>1441.4497354499997</v>
      </c>
    </row>
    <row r="25" spans="2:4">
      <c r="B25" s="127" t="s">
        <v>96</v>
      </c>
      <c r="C25" s="153">
        <f>SUM(C26:C29)</f>
        <v>53706.951427000007</v>
      </c>
      <c r="D25" s="153">
        <v>7488.8230988300065</v>
      </c>
    </row>
    <row r="26" spans="2:4">
      <c r="B26" s="69" t="s">
        <v>97</v>
      </c>
      <c r="C26" s="151">
        <v>49289.055265000003</v>
      </c>
      <c r="D26" s="151">
        <v>7154.0621685100068</v>
      </c>
    </row>
    <row r="27" spans="2:4">
      <c r="B27" s="69" t="s">
        <v>98</v>
      </c>
      <c r="C27" s="151">
        <v>4065.0264830000001</v>
      </c>
      <c r="D27" s="151">
        <v>282.13116804000003</v>
      </c>
    </row>
    <row r="28" spans="2:4">
      <c r="B28" s="69" t="s">
        <v>2041</v>
      </c>
      <c r="C28" s="151">
        <v>280.480234</v>
      </c>
      <c r="D28" s="151">
        <v>34.909517229999999</v>
      </c>
    </row>
    <row r="29" spans="2:4">
      <c r="B29" s="69" t="s">
        <v>99</v>
      </c>
      <c r="C29" s="151">
        <v>72.389444999999995</v>
      </c>
      <c r="D29" s="151">
        <v>17.720245049999999</v>
      </c>
    </row>
    <row r="30" spans="2:4">
      <c r="B30" s="127" t="s">
        <v>100</v>
      </c>
      <c r="C30" s="153">
        <f>SUM(C31:C37)</f>
        <v>77603.931731999983</v>
      </c>
      <c r="D30" s="153">
        <v>12309.579536409999</v>
      </c>
    </row>
    <row r="31" spans="2:4">
      <c r="B31" s="69" t="s">
        <v>101</v>
      </c>
      <c r="C31" s="151">
        <v>38088.754744999998</v>
      </c>
      <c r="D31" s="151">
        <v>5052.7624450500016</v>
      </c>
    </row>
    <row r="32" spans="2:4">
      <c r="B32" s="69" t="s">
        <v>102</v>
      </c>
      <c r="C32" s="151">
        <v>1400.4293500000001</v>
      </c>
      <c r="D32" s="151">
        <v>180.11070807999999</v>
      </c>
    </row>
    <row r="33" spans="2:4">
      <c r="B33" s="69" t="s">
        <v>103</v>
      </c>
      <c r="C33" s="151">
        <v>26646.094384</v>
      </c>
      <c r="D33" s="151">
        <v>5842.3346373299992</v>
      </c>
    </row>
    <row r="34" spans="2:4">
      <c r="B34" s="69" t="s">
        <v>104</v>
      </c>
      <c r="C34" s="151">
        <v>2809.3564959999999</v>
      </c>
      <c r="D34" s="151">
        <v>337.61132641</v>
      </c>
    </row>
    <row r="35" spans="2:4">
      <c r="B35" s="69" t="s">
        <v>105</v>
      </c>
      <c r="C35" s="151">
        <v>4003.9843820000001</v>
      </c>
      <c r="D35" s="151">
        <v>401.83762068000004</v>
      </c>
    </row>
    <row r="36" spans="2:4">
      <c r="B36" s="69" t="s">
        <v>106</v>
      </c>
      <c r="C36" s="151">
        <v>69.484139999999996</v>
      </c>
      <c r="D36" s="142">
        <v>11.580690000000001</v>
      </c>
    </row>
    <row r="37" spans="2:4">
      <c r="B37" s="69" t="s">
        <v>107</v>
      </c>
      <c r="C37" s="151">
        <v>4585.8282349999999</v>
      </c>
      <c r="D37" s="154">
        <v>483.34210885999994</v>
      </c>
    </row>
    <row r="38" spans="2:4">
      <c r="B38" s="126" t="s">
        <v>2399</v>
      </c>
      <c r="C38" s="153">
        <f>C39+C43+C49+C51+C56+C59+C65+C67+C69</f>
        <v>230637.10148299995</v>
      </c>
      <c r="D38" s="153">
        <f>D39+D43+D49+D51+D56+D59+D65+D67+D69</f>
        <v>40540.192010079998</v>
      </c>
    </row>
    <row r="39" spans="2:4">
      <c r="B39" s="127" t="s">
        <v>108</v>
      </c>
      <c r="C39" s="153">
        <f>SUM(C40:C42)</f>
        <v>23281.068770999998</v>
      </c>
      <c r="D39" s="153">
        <v>5378.022014889998</v>
      </c>
    </row>
    <row r="40" spans="2:4">
      <c r="B40" s="69" t="s">
        <v>109</v>
      </c>
      <c r="C40" s="151">
        <v>21343.196200999999</v>
      </c>
      <c r="D40" s="154">
        <v>5123.4401247099977</v>
      </c>
    </row>
    <row r="41" spans="2:4">
      <c r="B41" s="69" t="s">
        <v>110</v>
      </c>
      <c r="C41" s="151">
        <v>1694.5834649999999</v>
      </c>
      <c r="D41" s="154">
        <v>228.30170884999993</v>
      </c>
    </row>
    <row r="42" spans="2:4">
      <c r="B42" s="69" t="s">
        <v>111</v>
      </c>
      <c r="C42" s="151">
        <v>243.28910500000001</v>
      </c>
      <c r="D42" s="154">
        <v>26.280181329999994</v>
      </c>
    </row>
    <row r="43" spans="2:4">
      <c r="B43" s="127" t="s">
        <v>112</v>
      </c>
      <c r="C43" s="153">
        <f>SUM(C44:C48)</f>
        <v>18069.727753000003</v>
      </c>
      <c r="D43" s="153">
        <v>2131.1006976499998</v>
      </c>
    </row>
    <row r="44" spans="2:4">
      <c r="B44" s="69" t="s">
        <v>113</v>
      </c>
      <c r="C44" s="151">
        <v>12036.003957000001</v>
      </c>
      <c r="D44" s="151">
        <v>1473.2413303399996</v>
      </c>
    </row>
    <row r="45" spans="2:4">
      <c r="B45" s="69" t="s">
        <v>114</v>
      </c>
      <c r="C45" s="151">
        <v>178.780957</v>
      </c>
      <c r="D45" s="151">
        <v>38.260430509999999</v>
      </c>
    </row>
    <row r="46" spans="2:4">
      <c r="B46" s="69" t="s">
        <v>2042</v>
      </c>
      <c r="C46" s="151">
        <v>252.44</v>
      </c>
      <c r="D46" s="151">
        <v>0</v>
      </c>
    </row>
    <row r="47" spans="2:4">
      <c r="B47" s="69" t="s">
        <v>115</v>
      </c>
      <c r="C47" s="151">
        <v>281.636753</v>
      </c>
      <c r="D47" s="151">
        <v>1.1738931800000001</v>
      </c>
    </row>
    <row r="48" spans="2:4">
      <c r="B48" s="69" t="s">
        <v>116</v>
      </c>
      <c r="C48" s="151">
        <v>5320.866086</v>
      </c>
      <c r="D48" s="151">
        <v>618.42504362</v>
      </c>
    </row>
    <row r="49" spans="2:4">
      <c r="B49" s="127" t="s">
        <v>117</v>
      </c>
      <c r="C49" s="153">
        <f>SUM(C50)</f>
        <v>8478.6767419999996</v>
      </c>
      <c r="D49" s="153">
        <v>1223.8303026200001</v>
      </c>
    </row>
    <row r="50" spans="2:4">
      <c r="B50" s="69" t="s">
        <v>118</v>
      </c>
      <c r="C50" s="151">
        <v>8478.6767419999996</v>
      </c>
      <c r="D50" s="151">
        <v>1223.8303026200001</v>
      </c>
    </row>
    <row r="51" spans="2:4">
      <c r="B51" s="127" t="s">
        <v>119</v>
      </c>
      <c r="C51" s="153">
        <f>SUM(C52:C55)</f>
        <v>90444.999545999977</v>
      </c>
      <c r="D51" s="153">
        <v>22173.89004875</v>
      </c>
    </row>
    <row r="52" spans="2:4">
      <c r="B52" s="69" t="s">
        <v>120</v>
      </c>
      <c r="C52" s="151">
        <v>670.85495600000002</v>
      </c>
      <c r="D52" s="151">
        <v>81.381152220000018</v>
      </c>
    </row>
    <row r="53" spans="2:4">
      <c r="B53" s="69" t="s">
        <v>121</v>
      </c>
      <c r="C53" s="151">
        <v>84996.417663999993</v>
      </c>
      <c r="D53" s="151">
        <v>21834.658004599998</v>
      </c>
    </row>
    <row r="54" spans="2:4">
      <c r="B54" s="69" t="s">
        <v>122</v>
      </c>
      <c r="C54" s="151">
        <v>51.500000999999997</v>
      </c>
      <c r="D54" s="151">
        <v>0</v>
      </c>
    </row>
    <row r="55" spans="2:4">
      <c r="B55" s="69" t="s">
        <v>123</v>
      </c>
      <c r="C55" s="151">
        <v>4726.2269249999999</v>
      </c>
      <c r="D55" s="151">
        <v>257.85089192999993</v>
      </c>
    </row>
    <row r="56" spans="2:4">
      <c r="B56" s="127" t="s">
        <v>124</v>
      </c>
      <c r="C56" s="153">
        <f>SUM(C57:C58)</f>
        <v>879.26182300000005</v>
      </c>
      <c r="D56" s="153">
        <v>84.43659461</v>
      </c>
    </row>
    <row r="57" spans="2:4">
      <c r="B57" s="69" t="s">
        <v>125</v>
      </c>
      <c r="C57" s="151">
        <v>868.70703800000001</v>
      </c>
      <c r="D57" s="151">
        <v>84.43659461</v>
      </c>
    </row>
    <row r="58" spans="2:4">
      <c r="B58" s="69" t="s">
        <v>799</v>
      </c>
      <c r="C58" s="151">
        <v>10.554785000000001</v>
      </c>
      <c r="D58" s="151">
        <v>0</v>
      </c>
    </row>
    <row r="59" spans="2:4">
      <c r="B59" s="127" t="s">
        <v>126</v>
      </c>
      <c r="C59" s="153">
        <f>SUM(C60:C64)</f>
        <v>77465.525556000008</v>
      </c>
      <c r="D59" s="153">
        <v>8847.1627678299956</v>
      </c>
    </row>
    <row r="60" spans="2:4">
      <c r="B60" s="69" t="s">
        <v>127</v>
      </c>
      <c r="C60" s="151">
        <v>37110.140373000002</v>
      </c>
      <c r="D60" s="151">
        <v>7018.615383319996</v>
      </c>
    </row>
    <row r="61" spans="2:4">
      <c r="B61" s="69" t="s">
        <v>128</v>
      </c>
      <c r="C61" s="151">
        <v>21.182604000000001</v>
      </c>
      <c r="D61" s="151">
        <v>0</v>
      </c>
    </row>
    <row r="62" spans="2:4">
      <c r="B62" s="69" t="s">
        <v>129</v>
      </c>
      <c r="C62" s="151">
        <v>35218.491996999997</v>
      </c>
      <c r="D62" s="151">
        <v>1266.8339700199999</v>
      </c>
    </row>
    <row r="63" spans="2:4">
      <c r="B63" s="69" t="s">
        <v>130</v>
      </c>
      <c r="C63" s="151">
        <v>1202.5105940000001</v>
      </c>
      <c r="D63" s="151">
        <v>143.55346587000003</v>
      </c>
    </row>
    <row r="64" spans="2:4">
      <c r="B64" s="69" t="s">
        <v>131</v>
      </c>
      <c r="C64" s="151">
        <v>3913.1999879999998</v>
      </c>
      <c r="D64" s="151">
        <v>418.15994862000008</v>
      </c>
    </row>
    <row r="65" spans="2:4">
      <c r="B65" s="127" t="s">
        <v>132</v>
      </c>
      <c r="C65" s="153">
        <f>C66</f>
        <v>3805.3082479999998</v>
      </c>
      <c r="D65" s="153">
        <v>235.91932642</v>
      </c>
    </row>
    <row r="66" spans="2:4">
      <c r="B66" s="69" t="s">
        <v>133</v>
      </c>
      <c r="C66" s="151">
        <v>3805.3082479999998</v>
      </c>
      <c r="D66" s="151">
        <v>235.91932642</v>
      </c>
    </row>
    <row r="67" spans="2:4">
      <c r="B67" s="127" t="s">
        <v>134</v>
      </c>
      <c r="C67" s="153">
        <f>C68</f>
        <v>149.70302000000001</v>
      </c>
      <c r="D67" s="153">
        <v>18.712877489999997</v>
      </c>
    </row>
    <row r="68" spans="2:4">
      <c r="B68" s="69" t="s">
        <v>135</v>
      </c>
      <c r="C68" s="151">
        <v>149.70302000000001</v>
      </c>
      <c r="D68" s="151">
        <v>18.712877489999997</v>
      </c>
    </row>
    <row r="69" spans="2:4">
      <c r="B69" s="127" t="s">
        <v>136</v>
      </c>
      <c r="C69" s="153">
        <f>SUM(C70:C73)</f>
        <v>8062.8300239999999</v>
      </c>
      <c r="D69" s="153">
        <v>447.11737982000005</v>
      </c>
    </row>
    <row r="70" spans="2:4">
      <c r="B70" s="69" t="s">
        <v>685</v>
      </c>
      <c r="C70" s="151">
        <v>146.51128</v>
      </c>
      <c r="D70" s="151">
        <v>20</v>
      </c>
    </row>
    <row r="71" spans="2:4">
      <c r="B71" s="69" t="s">
        <v>2894</v>
      </c>
      <c r="C71" s="151">
        <v>3.9225690000000002</v>
      </c>
      <c r="D71" s="151">
        <v>0</v>
      </c>
    </row>
    <row r="72" spans="2:4">
      <c r="B72" s="69" t="s">
        <v>137</v>
      </c>
      <c r="C72" s="151">
        <v>7738.7249179999999</v>
      </c>
      <c r="D72" s="151">
        <v>383.69956557000006</v>
      </c>
    </row>
    <row r="73" spans="2:4">
      <c r="B73" s="69" t="s">
        <v>2043</v>
      </c>
      <c r="C73" s="151">
        <v>173.671257</v>
      </c>
      <c r="D73" s="151">
        <v>43.417814249999999</v>
      </c>
    </row>
    <row r="74" spans="2:4">
      <c r="B74" s="126" t="s">
        <v>2406</v>
      </c>
      <c r="C74" s="153">
        <f>C75+C80+C95</f>
        <v>14788.243644000002</v>
      </c>
      <c r="D74" s="153">
        <f>D75+D80+D95</f>
        <v>1417.9976302699999</v>
      </c>
    </row>
    <row r="75" spans="2:4">
      <c r="B75" s="127" t="s">
        <v>138</v>
      </c>
      <c r="C75" s="153">
        <f>SUM(C76:C79)</f>
        <v>1069.4035680000002</v>
      </c>
      <c r="D75" s="153">
        <v>85.509085709999994</v>
      </c>
    </row>
    <row r="76" spans="2:4">
      <c r="B76" s="69" t="s">
        <v>139</v>
      </c>
      <c r="C76" s="151">
        <v>225.042</v>
      </c>
      <c r="D76" s="151">
        <v>37.367250009999999</v>
      </c>
    </row>
    <row r="77" spans="2:4">
      <c r="B77" s="69" t="s">
        <v>140</v>
      </c>
      <c r="C77" s="151">
        <v>736.63497900000004</v>
      </c>
      <c r="D77" s="151">
        <v>41.275945559999997</v>
      </c>
    </row>
    <row r="78" spans="2:4">
      <c r="B78" s="69" t="s">
        <v>1803</v>
      </c>
      <c r="C78" s="151">
        <v>18.204464000000002</v>
      </c>
      <c r="D78" s="151">
        <v>0</v>
      </c>
    </row>
    <row r="79" spans="2:4">
      <c r="B79" s="69" t="s">
        <v>141</v>
      </c>
      <c r="C79" s="151">
        <v>89.522125000000003</v>
      </c>
      <c r="D79" s="151">
        <v>6.8658901400000003</v>
      </c>
    </row>
    <row r="80" spans="2:4">
      <c r="B80" s="127" t="s">
        <v>142</v>
      </c>
      <c r="C80" s="153">
        <f>SUM(C81:C94)</f>
        <v>8369.8522960000009</v>
      </c>
      <c r="D80" s="153">
        <v>911.23363758999994</v>
      </c>
    </row>
    <row r="81" spans="2:4">
      <c r="B81" s="69" t="s">
        <v>143</v>
      </c>
      <c r="C81" s="151">
        <v>1130.0497190000001</v>
      </c>
      <c r="D81" s="151">
        <v>13.961782940000001</v>
      </c>
    </row>
    <row r="82" spans="2:4">
      <c r="B82" s="69" t="s">
        <v>2044</v>
      </c>
      <c r="C82" s="151">
        <v>31.467776000000001</v>
      </c>
      <c r="D82" s="151">
        <v>0</v>
      </c>
    </row>
    <row r="83" spans="2:4">
      <c r="B83" s="69" t="s">
        <v>144</v>
      </c>
      <c r="C83" s="151">
        <v>320.09149500000001</v>
      </c>
      <c r="D83" s="151">
        <v>42.477375019999997</v>
      </c>
    </row>
    <row r="84" spans="2:4">
      <c r="B84" s="69" t="s">
        <v>145</v>
      </c>
      <c r="C84" s="151">
        <v>35</v>
      </c>
      <c r="D84" s="151">
        <v>0</v>
      </c>
    </row>
    <row r="85" spans="2:4">
      <c r="B85" s="69" t="s">
        <v>146</v>
      </c>
      <c r="C85" s="151">
        <v>8.4097159999999995</v>
      </c>
      <c r="D85" s="151">
        <v>0.52808943999999991</v>
      </c>
    </row>
    <row r="86" spans="2:4">
      <c r="B86" s="69" t="s">
        <v>147</v>
      </c>
      <c r="C86" s="151">
        <v>166.3</v>
      </c>
      <c r="D86" s="151">
        <v>43.727500030000002</v>
      </c>
    </row>
    <row r="87" spans="2:4">
      <c r="B87" s="69" t="s">
        <v>2045</v>
      </c>
      <c r="C87" s="151">
        <v>121.855463</v>
      </c>
      <c r="D87" s="151">
        <v>6.0873055600000008</v>
      </c>
    </row>
    <row r="88" spans="2:4">
      <c r="B88" s="69" t="s">
        <v>148</v>
      </c>
      <c r="C88" s="151">
        <v>1338.1688340000001</v>
      </c>
      <c r="D88" s="151">
        <v>111.42133553999999</v>
      </c>
    </row>
    <row r="89" spans="2:4">
      <c r="B89" s="69" t="s">
        <v>149</v>
      </c>
      <c r="C89" s="151">
        <v>2031.4511130000001</v>
      </c>
      <c r="D89" s="151">
        <v>202.63696669000001</v>
      </c>
    </row>
    <row r="90" spans="2:4">
      <c r="B90" s="69" t="s">
        <v>150</v>
      </c>
      <c r="C90" s="151">
        <v>101.411794</v>
      </c>
      <c r="D90" s="151">
        <v>14.40401299</v>
      </c>
    </row>
    <row r="91" spans="2:4">
      <c r="B91" s="69" t="s">
        <v>151</v>
      </c>
      <c r="C91" s="151">
        <v>1</v>
      </c>
      <c r="D91" s="151">
        <v>0</v>
      </c>
    </row>
    <row r="92" spans="2:4">
      <c r="B92" s="69" t="s">
        <v>2046</v>
      </c>
      <c r="C92" s="151">
        <v>30.547778999999998</v>
      </c>
      <c r="D92" s="151">
        <v>1.2678117600000001</v>
      </c>
    </row>
    <row r="93" spans="2:4">
      <c r="B93" s="69" t="s">
        <v>152</v>
      </c>
      <c r="C93" s="151">
        <v>12</v>
      </c>
      <c r="D93" s="151">
        <v>4.2639575199999999</v>
      </c>
    </row>
    <row r="94" spans="2:4">
      <c r="B94" s="69" t="s">
        <v>153</v>
      </c>
      <c r="C94" s="151">
        <v>3042.0986069999999</v>
      </c>
      <c r="D94" s="151">
        <v>470.4575001</v>
      </c>
    </row>
    <row r="95" spans="2:4">
      <c r="B95" s="127" t="s">
        <v>154</v>
      </c>
      <c r="C95" s="153">
        <f>SUM(C96:C103)</f>
        <v>5348.9877800000004</v>
      </c>
      <c r="D95" s="153">
        <v>421.25490697000004</v>
      </c>
    </row>
    <row r="96" spans="2:4">
      <c r="B96" s="69" t="s">
        <v>155</v>
      </c>
      <c r="C96" s="151">
        <v>260.17793799999998</v>
      </c>
      <c r="D96" s="151">
        <v>33.751543099999992</v>
      </c>
    </row>
    <row r="97" spans="2:4">
      <c r="B97" s="69" t="s">
        <v>156</v>
      </c>
      <c r="C97" s="151">
        <v>5.5485429999999996</v>
      </c>
      <c r="D97" s="151">
        <v>0.75975702000000001</v>
      </c>
    </row>
    <row r="98" spans="2:4">
      <c r="B98" s="69" t="s">
        <v>157</v>
      </c>
      <c r="C98" s="151">
        <v>153.29686799999999</v>
      </c>
      <c r="D98" s="151">
        <v>19.451972730000001</v>
      </c>
    </row>
    <row r="99" spans="2:4">
      <c r="B99" s="69" t="s">
        <v>158</v>
      </c>
      <c r="C99" s="151">
        <v>17.3</v>
      </c>
      <c r="D99" s="151">
        <v>0</v>
      </c>
    </row>
    <row r="100" spans="2:4">
      <c r="B100" s="69" t="s">
        <v>2047</v>
      </c>
      <c r="C100" s="151">
        <v>4740.9021789999997</v>
      </c>
      <c r="D100" s="151">
        <v>349.54706099000003</v>
      </c>
    </row>
    <row r="101" spans="2:4">
      <c r="B101" s="69" t="s">
        <v>2048</v>
      </c>
      <c r="C101" s="151">
        <v>6.0446759999999999</v>
      </c>
      <c r="D101" s="151">
        <v>0</v>
      </c>
    </row>
    <row r="102" spans="2:4">
      <c r="B102" s="69" t="s">
        <v>159</v>
      </c>
      <c r="C102" s="151">
        <v>6.5530090000000003</v>
      </c>
      <c r="D102" s="151">
        <v>0.75928853000000007</v>
      </c>
    </row>
    <row r="103" spans="2:4">
      <c r="B103" s="69" t="s">
        <v>160</v>
      </c>
      <c r="C103" s="151">
        <v>159.16456700000001</v>
      </c>
      <c r="D103" s="151">
        <v>16.985284599999996</v>
      </c>
    </row>
    <row r="104" spans="2:4">
      <c r="B104" s="126" t="s">
        <v>2400</v>
      </c>
      <c r="C104" s="153">
        <f>C105+C110+C117+C124+C136+C145</f>
        <v>665858.50581899995</v>
      </c>
      <c r="D104" s="153">
        <f>D105+D110+D117+D124+D136+D145</f>
        <v>106643.25020794</v>
      </c>
    </row>
    <row r="105" spans="2:4">
      <c r="B105" s="127" t="s">
        <v>161</v>
      </c>
      <c r="C105" s="153">
        <f>SUM(C106:C109)</f>
        <v>30826.676151</v>
      </c>
      <c r="D105" s="153">
        <v>3808.8888161599998</v>
      </c>
    </row>
    <row r="106" spans="2:4">
      <c r="B106" s="69" t="s">
        <v>162</v>
      </c>
      <c r="C106" s="151">
        <v>8210.0601779999997</v>
      </c>
      <c r="D106" s="151">
        <v>262.76114561999998</v>
      </c>
    </row>
    <row r="107" spans="2:4">
      <c r="B107" s="69" t="s">
        <v>163</v>
      </c>
      <c r="C107" s="151">
        <v>761.51309400000002</v>
      </c>
      <c r="D107" s="151">
        <v>68.691463909999996</v>
      </c>
    </row>
    <row r="108" spans="2:4">
      <c r="B108" s="69" t="s">
        <v>164</v>
      </c>
      <c r="C108" s="151">
        <v>21833.102878999998</v>
      </c>
      <c r="D108" s="151">
        <v>3477.43620663</v>
      </c>
    </row>
    <row r="109" spans="2:4">
      <c r="B109" s="69" t="s">
        <v>2487</v>
      </c>
      <c r="C109" s="151">
        <v>22</v>
      </c>
      <c r="D109" s="151">
        <v>0</v>
      </c>
    </row>
    <row r="110" spans="2:4">
      <c r="B110" s="127" t="s">
        <v>165</v>
      </c>
      <c r="C110" s="153">
        <f>SUM(C111:C116)</f>
        <v>137362.566364</v>
      </c>
      <c r="D110" s="153">
        <v>27779.009994340002</v>
      </c>
    </row>
    <row r="111" spans="2:4">
      <c r="B111" s="69" t="s">
        <v>2049</v>
      </c>
      <c r="C111" s="151">
        <v>212.50466499999999</v>
      </c>
      <c r="D111" s="151">
        <v>52.74449456</v>
      </c>
    </row>
    <row r="112" spans="2:4">
      <c r="B112" s="69" t="s">
        <v>166</v>
      </c>
      <c r="C112" s="151">
        <v>13920.343099</v>
      </c>
      <c r="D112" s="151">
        <v>2754.77598309</v>
      </c>
    </row>
    <row r="113" spans="2:4">
      <c r="B113" s="69" t="s">
        <v>167</v>
      </c>
      <c r="C113" s="151">
        <v>11014.63715</v>
      </c>
      <c r="D113" s="151">
        <v>1284.0425665999994</v>
      </c>
    </row>
    <row r="114" spans="2:4">
      <c r="B114" s="69" t="s">
        <v>168</v>
      </c>
      <c r="C114" s="151">
        <v>35.07</v>
      </c>
      <c r="D114" s="151">
        <v>0.46821699999999999</v>
      </c>
    </row>
    <row r="115" spans="2:4">
      <c r="B115" s="69" t="s">
        <v>169</v>
      </c>
      <c r="C115" s="151">
        <v>91.010413999999997</v>
      </c>
      <c r="D115" s="151">
        <v>11.384286320000001</v>
      </c>
    </row>
    <row r="116" spans="2:4">
      <c r="B116" s="69" t="s">
        <v>170</v>
      </c>
      <c r="C116" s="151">
        <v>112089.001036</v>
      </c>
      <c r="D116" s="151">
        <v>23675.594446769999</v>
      </c>
    </row>
    <row r="117" spans="2:4">
      <c r="B117" s="127" t="s">
        <v>171</v>
      </c>
      <c r="C117" s="153">
        <f>SUM(C118:C123)</f>
        <v>12302.416115</v>
      </c>
      <c r="D117" s="153">
        <v>1630.1355167900001</v>
      </c>
    </row>
    <row r="118" spans="2:4">
      <c r="B118" s="69" t="s">
        <v>172</v>
      </c>
      <c r="C118" s="151">
        <v>2555.0100000000002</v>
      </c>
      <c r="D118" s="151">
        <v>159.98826695</v>
      </c>
    </row>
    <row r="119" spans="2:4">
      <c r="B119" s="69" t="s">
        <v>173</v>
      </c>
      <c r="C119" s="151">
        <v>2345.722436</v>
      </c>
      <c r="D119" s="151">
        <v>507.13499364000006</v>
      </c>
    </row>
    <row r="120" spans="2:4">
      <c r="B120" s="69" t="s">
        <v>174</v>
      </c>
      <c r="C120" s="151">
        <v>4302.6366909999997</v>
      </c>
      <c r="D120" s="151">
        <v>664.72361665000005</v>
      </c>
    </row>
    <row r="121" spans="2:4">
      <c r="B121" s="69" t="s">
        <v>671</v>
      </c>
      <c r="C121" s="151">
        <v>1.3018430000000001</v>
      </c>
      <c r="D121" s="151">
        <v>0</v>
      </c>
    </row>
    <row r="122" spans="2:4">
      <c r="B122" s="69" t="s">
        <v>175</v>
      </c>
      <c r="C122" s="151">
        <v>209.42951099999999</v>
      </c>
      <c r="D122" s="151">
        <v>86.943440719999998</v>
      </c>
    </row>
    <row r="123" spans="2:4">
      <c r="B123" s="69" t="s">
        <v>176</v>
      </c>
      <c r="C123" s="151">
        <v>2888.315634</v>
      </c>
      <c r="D123" s="151">
        <v>211.34519883000002</v>
      </c>
    </row>
    <row r="124" spans="2:4">
      <c r="B124" s="127" t="s">
        <v>2895</v>
      </c>
      <c r="C124" s="153">
        <f>SUM(C125:C135)</f>
        <v>309600.27435099997</v>
      </c>
      <c r="D124" s="153">
        <v>45075.625521479997</v>
      </c>
    </row>
    <row r="125" spans="2:4">
      <c r="B125" s="69" t="s">
        <v>177</v>
      </c>
      <c r="C125" s="151">
        <v>15790.264520999999</v>
      </c>
      <c r="D125" s="151">
        <v>1680.28188505</v>
      </c>
    </row>
    <row r="126" spans="2:4">
      <c r="B126" s="69" t="s">
        <v>800</v>
      </c>
      <c r="C126" s="151">
        <v>110523.979362</v>
      </c>
      <c r="D126" s="151">
        <v>17092.973643340003</v>
      </c>
    </row>
    <row r="127" spans="2:4">
      <c r="B127" s="69" t="s">
        <v>801</v>
      </c>
      <c r="C127" s="151">
        <v>33349.383498000003</v>
      </c>
      <c r="D127" s="151">
        <v>4934.6221322800002</v>
      </c>
    </row>
    <row r="128" spans="2:4">
      <c r="B128" s="69" t="s">
        <v>178</v>
      </c>
      <c r="C128" s="151">
        <v>25693.434943</v>
      </c>
      <c r="D128" s="151">
        <v>4459.2868299999991</v>
      </c>
    </row>
    <row r="129" spans="2:4">
      <c r="B129" s="69" t="s">
        <v>179</v>
      </c>
      <c r="C129" s="151">
        <v>4244.5817889999998</v>
      </c>
      <c r="D129" s="151">
        <v>346.20392543000003</v>
      </c>
    </row>
    <row r="130" spans="2:4">
      <c r="B130" s="69" t="s">
        <v>180</v>
      </c>
      <c r="C130" s="151">
        <v>12539.267331999999</v>
      </c>
      <c r="D130" s="151">
        <v>1892.5737024699993</v>
      </c>
    </row>
    <row r="131" spans="2:4">
      <c r="B131" s="69" t="s">
        <v>181</v>
      </c>
      <c r="C131" s="151">
        <v>1607.7136760000001</v>
      </c>
      <c r="D131" s="151">
        <v>190.34278455000003</v>
      </c>
    </row>
    <row r="132" spans="2:4">
      <c r="B132" s="69" t="s">
        <v>182</v>
      </c>
      <c r="C132" s="151">
        <v>718.99446699999999</v>
      </c>
      <c r="D132" s="151">
        <v>95.282360159999968</v>
      </c>
    </row>
    <row r="133" spans="2:4">
      <c r="B133" s="69" t="s">
        <v>183</v>
      </c>
      <c r="C133" s="151">
        <v>839.652468</v>
      </c>
      <c r="D133" s="151">
        <v>51.85374310000001</v>
      </c>
    </row>
    <row r="134" spans="2:4">
      <c r="B134" s="69" t="s">
        <v>184</v>
      </c>
      <c r="C134" s="151">
        <v>973.19638599999996</v>
      </c>
      <c r="D134" s="151">
        <v>137.00826744999998</v>
      </c>
    </row>
    <row r="135" spans="2:4">
      <c r="B135" s="69" t="s">
        <v>185</v>
      </c>
      <c r="C135" s="151">
        <v>103319.805909</v>
      </c>
      <c r="D135" s="151">
        <v>14195.196247649996</v>
      </c>
    </row>
    <row r="136" spans="2:4">
      <c r="B136" s="127" t="s">
        <v>2401</v>
      </c>
      <c r="C136" s="153">
        <f>SUM(C137:C144)</f>
        <v>174781.847098</v>
      </c>
      <c r="D136" s="153">
        <v>28238.511657289993</v>
      </c>
    </row>
    <row r="137" spans="2:4">
      <c r="B137" s="69" t="s">
        <v>186</v>
      </c>
      <c r="C137" s="151">
        <v>91290.753301999997</v>
      </c>
      <c r="D137" s="151">
        <v>13015.931596799999</v>
      </c>
    </row>
    <row r="138" spans="2:4">
      <c r="B138" s="69" t="s">
        <v>1782</v>
      </c>
      <c r="C138" s="151">
        <v>6.6924960000000002</v>
      </c>
      <c r="D138" s="151">
        <v>0</v>
      </c>
    </row>
    <row r="139" spans="2:4">
      <c r="B139" s="69" t="s">
        <v>187</v>
      </c>
      <c r="C139" s="151">
        <v>1147.105</v>
      </c>
      <c r="D139" s="151">
        <v>97.324604050000005</v>
      </c>
    </row>
    <row r="140" spans="2:4">
      <c r="B140" s="69" t="s">
        <v>188</v>
      </c>
      <c r="C140" s="151">
        <v>3530.3857640000001</v>
      </c>
      <c r="D140" s="151">
        <v>363.08453467999999</v>
      </c>
    </row>
    <row r="141" spans="2:4">
      <c r="B141" s="69" t="s">
        <v>189</v>
      </c>
      <c r="C141" s="151">
        <v>1578.403695</v>
      </c>
      <c r="D141" s="151">
        <v>158.42166309999996</v>
      </c>
    </row>
    <row r="142" spans="2:4">
      <c r="B142" s="69" t="s">
        <v>190</v>
      </c>
      <c r="C142" s="151">
        <v>73145.556675</v>
      </c>
      <c r="D142" s="151">
        <v>13832.045873129995</v>
      </c>
    </row>
    <row r="143" spans="2:4">
      <c r="B143" s="69" t="s">
        <v>2050</v>
      </c>
      <c r="C143" s="151">
        <v>1.6</v>
      </c>
      <c r="D143" s="151">
        <v>0</v>
      </c>
    </row>
    <row r="144" spans="2:4">
      <c r="B144" s="69" t="s">
        <v>191</v>
      </c>
      <c r="C144" s="151">
        <v>4081.3501660000002</v>
      </c>
      <c r="D144" s="151">
        <v>771.70338552999999</v>
      </c>
    </row>
    <row r="145" spans="2:5">
      <c r="B145" s="127" t="s">
        <v>192</v>
      </c>
      <c r="C145" s="153">
        <f>SUM(C146:C149)</f>
        <v>984.72573999999997</v>
      </c>
      <c r="D145" s="153">
        <v>111.07870188</v>
      </c>
    </row>
    <row r="146" spans="2:5">
      <c r="B146" s="69" t="s">
        <v>193</v>
      </c>
      <c r="C146" s="151">
        <v>224.073001</v>
      </c>
      <c r="D146" s="151">
        <v>24.0910522</v>
      </c>
    </row>
    <row r="147" spans="2:5">
      <c r="B147" s="69" t="s">
        <v>2051</v>
      </c>
      <c r="C147" s="151">
        <v>112.47176399999999</v>
      </c>
      <c r="D147" s="151">
        <v>10.502612410000003</v>
      </c>
    </row>
    <row r="148" spans="2:5">
      <c r="B148" s="69" t="s">
        <v>194</v>
      </c>
      <c r="C148" s="151">
        <v>253.35952499999999</v>
      </c>
      <c r="D148" s="151">
        <v>17.680659289999998</v>
      </c>
    </row>
    <row r="149" spans="2:5">
      <c r="B149" s="69" t="s">
        <v>195</v>
      </c>
      <c r="C149" s="151">
        <v>394.82145000000003</v>
      </c>
      <c r="D149" s="151">
        <v>58.804377979999998</v>
      </c>
    </row>
    <row r="150" spans="2:5">
      <c r="B150" s="126" t="s">
        <v>2896</v>
      </c>
      <c r="C150" s="153">
        <f>C151</f>
        <v>333486.47113800002</v>
      </c>
      <c r="D150" s="153">
        <f>D151</f>
        <v>74170.245263660006</v>
      </c>
    </row>
    <row r="151" spans="2:5">
      <c r="B151" s="127" t="s">
        <v>2897</v>
      </c>
      <c r="C151" s="153">
        <f>C152</f>
        <v>333486.47113800002</v>
      </c>
      <c r="D151" s="153">
        <f>D152</f>
        <v>74170.245263660006</v>
      </c>
    </row>
    <row r="152" spans="2:5">
      <c r="B152" s="69" t="s">
        <v>2898</v>
      </c>
      <c r="C152" s="151">
        <v>333486.47113800002</v>
      </c>
      <c r="D152" s="151">
        <v>74170.245263660006</v>
      </c>
    </row>
    <row r="153" spans="2:5">
      <c r="B153" s="75" t="s">
        <v>670</v>
      </c>
      <c r="C153" s="152">
        <f t="shared" ref="C153:D155" si="0">C154</f>
        <v>108120.51053499999</v>
      </c>
      <c r="D153" s="152">
        <f t="shared" si="0"/>
        <v>25517.780787599997</v>
      </c>
    </row>
    <row r="154" spans="2:5">
      <c r="B154" s="126" t="s">
        <v>2899</v>
      </c>
      <c r="C154" s="153">
        <f t="shared" si="0"/>
        <v>108120.51053499999</v>
      </c>
      <c r="D154" s="153">
        <f t="shared" si="0"/>
        <v>25517.780787599997</v>
      </c>
    </row>
    <row r="155" spans="2:5">
      <c r="B155" s="127" t="s">
        <v>2900</v>
      </c>
      <c r="C155" s="153">
        <f t="shared" si="0"/>
        <v>108120.51053499999</v>
      </c>
      <c r="D155" s="153">
        <f t="shared" si="0"/>
        <v>25517.780787599997</v>
      </c>
    </row>
    <row r="156" spans="2:5">
      <c r="B156" s="69" t="s">
        <v>2901</v>
      </c>
      <c r="C156" s="151">
        <v>108120.51053499999</v>
      </c>
      <c r="D156" s="151">
        <v>25517.780787599997</v>
      </c>
    </row>
    <row r="157" spans="2:5">
      <c r="B157" s="58" t="s">
        <v>461</v>
      </c>
      <c r="C157" s="23">
        <f>C153+C13</f>
        <v>1592355.1214939998</v>
      </c>
      <c r="D157" s="23">
        <f>D153+D13</f>
        <v>288545.69565421995</v>
      </c>
    </row>
    <row r="158" spans="2:5">
      <c r="B158" s="60" t="s">
        <v>3082</v>
      </c>
      <c r="C158" s="27"/>
      <c r="D158" s="27"/>
      <c r="E158" s="27"/>
    </row>
    <row r="159" spans="2:5" ht="30" customHeight="1">
      <c r="B159" s="176" t="s">
        <v>3151</v>
      </c>
      <c r="C159" s="176"/>
      <c r="D159" s="176"/>
      <c r="E159" s="34"/>
    </row>
    <row r="160" spans="2:5">
      <c r="B160" s="34" t="s">
        <v>42</v>
      </c>
      <c r="C160" s="30"/>
      <c r="D160" s="30"/>
      <c r="E160" s="30"/>
    </row>
    <row r="161" ht="27" customHeight="1"/>
  </sheetData>
  <mergeCells count="11">
    <mergeCell ref="A7:E7"/>
    <mergeCell ref="A1:D1"/>
    <mergeCell ref="A6:D6"/>
    <mergeCell ref="A5:D5"/>
    <mergeCell ref="A3:D3"/>
    <mergeCell ref="A2:D2"/>
    <mergeCell ref="B159:D159"/>
    <mergeCell ref="D11:D12"/>
    <mergeCell ref="B11:B12"/>
    <mergeCell ref="A9:D9"/>
    <mergeCell ref="A8:D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3"/>
  <sheetViews>
    <sheetView showGridLines="0" workbookViewId="0">
      <selection activeCell="J11" sqref="J11"/>
    </sheetView>
  </sheetViews>
  <sheetFormatPr baseColWidth="10" defaultColWidth="11.5703125" defaultRowHeight="15"/>
  <cols>
    <col min="1" max="2" width="11.5703125" style="13"/>
    <col min="3" max="3" width="88.85546875" style="13" bestFit="1" customWidth="1"/>
    <col min="4" max="5" width="21.42578125" style="13" customWidth="1"/>
    <col min="6" max="16384" width="11.5703125" style="13"/>
  </cols>
  <sheetData>
    <row r="1" spans="1:6" ht="28.15" customHeight="1">
      <c r="A1" s="184" t="s">
        <v>0</v>
      </c>
      <c r="B1" s="184"/>
      <c r="C1" s="184"/>
      <c r="D1" s="184"/>
      <c r="E1" s="184"/>
    </row>
    <row r="2" spans="1:6" ht="21" customHeight="1">
      <c r="A2" s="185" t="s">
        <v>1</v>
      </c>
      <c r="B2" s="185"/>
      <c r="C2" s="185"/>
      <c r="D2" s="185"/>
      <c r="E2" s="185"/>
    </row>
    <row r="3" spans="1:6" ht="14.45" customHeight="1">
      <c r="A3" s="188" t="s">
        <v>2</v>
      </c>
      <c r="B3" s="188"/>
      <c r="C3" s="188"/>
      <c r="D3" s="188"/>
      <c r="E3" s="188"/>
    </row>
    <row r="5" spans="1:6" ht="18" customHeight="1">
      <c r="A5" s="190" t="s">
        <v>25</v>
      </c>
      <c r="B5" s="190"/>
      <c r="C5" s="190"/>
      <c r="D5" s="190"/>
      <c r="E5" s="190"/>
      <c r="F5" s="39"/>
    </row>
    <row r="6" spans="1:6" ht="18.75">
      <c r="A6" s="189" t="s">
        <v>196</v>
      </c>
      <c r="B6" s="189"/>
      <c r="C6" s="189"/>
      <c r="D6" s="189"/>
      <c r="E6" s="189"/>
    </row>
    <row r="7" spans="1:6" ht="18.75">
      <c r="A7" s="193" t="s">
        <v>3150</v>
      </c>
      <c r="B7" s="193"/>
      <c r="C7" s="193"/>
      <c r="D7" s="193"/>
      <c r="E7" s="193"/>
    </row>
    <row r="8" spans="1:6" ht="18.75">
      <c r="A8" s="178" t="s">
        <v>2892</v>
      </c>
      <c r="B8" s="178"/>
      <c r="C8" s="178"/>
      <c r="D8" s="178"/>
      <c r="E8" s="178"/>
    </row>
    <row r="9" spans="1:6" ht="15.75">
      <c r="A9" s="192" t="s">
        <v>5</v>
      </c>
      <c r="B9" s="192"/>
      <c r="C9" s="192"/>
      <c r="D9" s="192"/>
      <c r="E9" s="192"/>
    </row>
    <row r="11" spans="1:6">
      <c r="C11" s="191" t="s">
        <v>6</v>
      </c>
      <c r="D11" s="45" t="s">
        <v>7</v>
      </c>
      <c r="E11" s="191" t="s">
        <v>3079</v>
      </c>
    </row>
    <row r="12" spans="1:6">
      <c r="C12" s="191"/>
      <c r="D12" s="19" t="s">
        <v>2892</v>
      </c>
      <c r="E12" s="191"/>
    </row>
    <row r="13" spans="1:6">
      <c r="C13" s="47" t="s">
        <v>249</v>
      </c>
      <c r="D13" s="65">
        <f>D14+D20+D30+D40+D49+D56+D66+D70</f>
        <v>1484234.610959</v>
      </c>
      <c r="E13" s="65">
        <f>E14+E20+E30+E40+E49+E56+E66+E70</f>
        <v>263027.91486661992</v>
      </c>
    </row>
    <row r="14" spans="1:6">
      <c r="C14" s="126" t="s">
        <v>2902</v>
      </c>
      <c r="D14" s="153">
        <f>SUM(D15:D19)</f>
        <v>359129.92480000004</v>
      </c>
      <c r="E14" s="153">
        <f>SUM(E15:E19)</f>
        <v>54551.662140519984</v>
      </c>
    </row>
    <row r="15" spans="1:6">
      <c r="C15" s="128" t="s">
        <v>197</v>
      </c>
      <c r="D15" s="151">
        <v>292808.493173</v>
      </c>
      <c r="E15" s="151">
        <v>45130.537348869984</v>
      </c>
    </row>
    <row r="16" spans="1:6">
      <c r="C16" s="128" t="s">
        <v>198</v>
      </c>
      <c r="D16" s="151">
        <v>24402.035100000001</v>
      </c>
      <c r="E16" s="151">
        <v>2645.4002368700003</v>
      </c>
    </row>
    <row r="17" spans="3:5">
      <c r="C17" s="128" t="s">
        <v>199</v>
      </c>
      <c r="D17" s="151">
        <v>1099.1648299999999</v>
      </c>
      <c r="E17" s="151">
        <v>219.38830465000004</v>
      </c>
    </row>
    <row r="18" spans="3:5">
      <c r="C18" s="128" t="s">
        <v>2245</v>
      </c>
      <c r="D18" s="151">
        <v>3422.9494800000002</v>
      </c>
      <c r="E18" s="151">
        <v>263.13451061000001</v>
      </c>
    </row>
    <row r="19" spans="3:5">
      <c r="C19" s="128" t="s">
        <v>200</v>
      </c>
      <c r="D19" s="151">
        <v>37397.282217</v>
      </c>
      <c r="E19" s="151">
        <v>6293.2017395200019</v>
      </c>
    </row>
    <row r="20" spans="3:5">
      <c r="C20" s="126" t="s">
        <v>2903</v>
      </c>
      <c r="D20" s="153">
        <f>SUM(D21:D29)</f>
        <v>99817.643202999985</v>
      </c>
      <c r="E20" s="153">
        <f>SUM(E21:E29)</f>
        <v>17536.051358070003</v>
      </c>
    </row>
    <row r="21" spans="3:5">
      <c r="C21" s="128" t="s">
        <v>201</v>
      </c>
      <c r="D21" s="151">
        <v>13742.110764999999</v>
      </c>
      <c r="E21" s="151">
        <v>2675.0757497500008</v>
      </c>
    </row>
    <row r="22" spans="3:5">
      <c r="C22" s="128" t="s">
        <v>202</v>
      </c>
      <c r="D22" s="151">
        <v>8656.9223629999997</v>
      </c>
      <c r="E22" s="151">
        <v>649.68207294000001</v>
      </c>
    </row>
    <row r="23" spans="3:5">
      <c r="C23" s="128" t="s">
        <v>203</v>
      </c>
      <c r="D23" s="151">
        <v>4877.5279819999996</v>
      </c>
      <c r="E23" s="151">
        <v>538.67400684999996</v>
      </c>
    </row>
    <row r="24" spans="3:5">
      <c r="C24" s="128" t="s">
        <v>204</v>
      </c>
      <c r="D24" s="151">
        <v>1402.4375700000001</v>
      </c>
      <c r="E24" s="151">
        <v>262.32671976999995</v>
      </c>
    </row>
    <row r="25" spans="3:5">
      <c r="C25" s="128" t="s">
        <v>205</v>
      </c>
      <c r="D25" s="151">
        <v>11699.573503</v>
      </c>
      <c r="E25" s="151">
        <v>1058.6915991900003</v>
      </c>
    </row>
    <row r="26" spans="3:5">
      <c r="C26" s="128" t="s">
        <v>206</v>
      </c>
      <c r="D26" s="151">
        <v>7607.6482530000003</v>
      </c>
      <c r="E26" s="151">
        <v>1721.5306003900005</v>
      </c>
    </row>
    <row r="27" spans="3:5">
      <c r="C27" s="128" t="s">
        <v>207</v>
      </c>
      <c r="D27" s="151">
        <v>5769.9536120000002</v>
      </c>
      <c r="E27" s="151">
        <v>638.77150065000023</v>
      </c>
    </row>
    <row r="28" spans="3:5">
      <c r="C28" s="128" t="s">
        <v>208</v>
      </c>
      <c r="D28" s="151">
        <v>15421.115898</v>
      </c>
      <c r="E28" s="151">
        <v>2264.7533082899999</v>
      </c>
    </row>
    <row r="29" spans="3:5">
      <c r="C29" s="128" t="s">
        <v>209</v>
      </c>
      <c r="D29" s="151">
        <v>30640.353256999999</v>
      </c>
      <c r="E29" s="151">
        <v>7726.5458002400001</v>
      </c>
    </row>
    <row r="30" spans="3:5">
      <c r="C30" s="126" t="s">
        <v>2904</v>
      </c>
      <c r="D30" s="153">
        <f>SUM(D31:D39)</f>
        <v>68595.936121999999</v>
      </c>
      <c r="E30" s="153">
        <f>SUM(E31:E39)</f>
        <v>4209.9872625399994</v>
      </c>
    </row>
    <row r="31" spans="3:5">
      <c r="C31" s="128" t="s">
        <v>210</v>
      </c>
      <c r="D31" s="151">
        <v>10628.747192999999</v>
      </c>
      <c r="E31" s="151">
        <v>789.80461295999999</v>
      </c>
    </row>
    <row r="32" spans="3:5">
      <c r="C32" s="128" t="s">
        <v>211</v>
      </c>
      <c r="D32" s="151">
        <v>6846.6156350000001</v>
      </c>
      <c r="E32" s="151">
        <v>336.81719289000006</v>
      </c>
    </row>
    <row r="33" spans="3:5">
      <c r="C33" s="128" t="s">
        <v>212</v>
      </c>
      <c r="D33" s="151">
        <v>3047.776625</v>
      </c>
      <c r="E33" s="151">
        <v>289.58450205000003</v>
      </c>
    </row>
    <row r="34" spans="3:5">
      <c r="C34" s="128" t="s">
        <v>213</v>
      </c>
      <c r="D34" s="151">
        <v>13549.146817999999</v>
      </c>
      <c r="E34" s="151">
        <v>1089.1610518799998</v>
      </c>
    </row>
    <row r="35" spans="3:5">
      <c r="C35" s="128" t="s">
        <v>214</v>
      </c>
      <c r="D35" s="151">
        <v>513.71471399999996</v>
      </c>
      <c r="E35" s="151">
        <v>29.2492926</v>
      </c>
    </row>
    <row r="36" spans="3:5">
      <c r="C36" s="128" t="s">
        <v>215</v>
      </c>
      <c r="D36" s="142">
        <v>4533.8070749999997</v>
      </c>
      <c r="E36" s="151">
        <v>121.65914883000001</v>
      </c>
    </row>
    <row r="37" spans="3:5">
      <c r="C37" s="128" t="s">
        <v>216</v>
      </c>
      <c r="D37" s="154">
        <v>8986.8251540000001</v>
      </c>
      <c r="E37" s="151">
        <v>848.29853804999993</v>
      </c>
    </row>
    <row r="38" spans="3:5">
      <c r="C38" s="128" t="s">
        <v>217</v>
      </c>
      <c r="D38" s="154">
        <v>3801.497018</v>
      </c>
      <c r="E38" s="151">
        <v>0</v>
      </c>
    </row>
    <row r="39" spans="3:5">
      <c r="C39" s="128" t="s">
        <v>218</v>
      </c>
      <c r="D39" s="154">
        <v>16687.80589</v>
      </c>
      <c r="E39" s="151">
        <v>705.41292327999986</v>
      </c>
    </row>
    <row r="40" spans="3:5">
      <c r="C40" s="126" t="s">
        <v>2905</v>
      </c>
      <c r="D40" s="153">
        <f>SUM(D41:D48)</f>
        <v>492738.20958100003</v>
      </c>
      <c r="E40" s="153">
        <f>SUM(E41:E48)</f>
        <v>100722.98146606998</v>
      </c>
    </row>
    <row r="41" spans="3:5">
      <c r="C41" s="128" t="s">
        <v>219</v>
      </c>
      <c r="D41" s="154">
        <v>158377.96735699999</v>
      </c>
      <c r="E41" s="151">
        <v>27892.403523749999</v>
      </c>
    </row>
    <row r="42" spans="3:5">
      <c r="C42" s="128" t="s">
        <v>220</v>
      </c>
      <c r="D42" s="154">
        <v>155752.82044400001</v>
      </c>
      <c r="E42" s="151">
        <v>34709.852032589988</v>
      </c>
    </row>
    <row r="43" spans="3:5">
      <c r="C43" s="128" t="s">
        <v>221</v>
      </c>
      <c r="D43" s="151">
        <v>15862.403949</v>
      </c>
      <c r="E43" s="151">
        <v>3606.9984529899998</v>
      </c>
    </row>
    <row r="44" spans="3:5">
      <c r="C44" s="128" t="s">
        <v>222</v>
      </c>
      <c r="D44" s="151">
        <v>96748.493755000003</v>
      </c>
      <c r="E44" s="151">
        <v>23305.583009689999</v>
      </c>
    </row>
    <row r="45" spans="3:5">
      <c r="C45" s="128" t="s">
        <v>223</v>
      </c>
      <c r="D45" s="151">
        <v>35900.368300000002</v>
      </c>
      <c r="E45" s="151">
        <v>5964.4522612199999</v>
      </c>
    </row>
    <row r="46" spans="3:5">
      <c r="C46" s="128" t="s">
        <v>224</v>
      </c>
      <c r="D46" s="151">
        <v>13500</v>
      </c>
      <c r="E46" s="151">
        <v>4009.2561151599998</v>
      </c>
    </row>
    <row r="47" spans="3:5">
      <c r="C47" s="128" t="s">
        <v>225</v>
      </c>
      <c r="D47" s="151">
        <v>966.93837299999996</v>
      </c>
      <c r="E47" s="151">
        <v>227.05686982000003</v>
      </c>
    </row>
    <row r="48" spans="3:5">
      <c r="C48" s="128" t="s">
        <v>226</v>
      </c>
      <c r="D48" s="151">
        <v>15629.217403000001</v>
      </c>
      <c r="E48" s="151">
        <v>1007.3792008500001</v>
      </c>
    </row>
    <row r="49" spans="3:5">
      <c r="C49" s="126" t="s">
        <v>2906</v>
      </c>
      <c r="D49" s="153">
        <f>SUM(D50:D55)</f>
        <v>60117.023256999993</v>
      </c>
      <c r="E49" s="153">
        <f>SUM(E50:E55)</f>
        <v>7328.0045976699985</v>
      </c>
    </row>
    <row r="50" spans="3:5">
      <c r="C50" s="128" t="s">
        <v>227</v>
      </c>
      <c r="D50" s="151">
        <v>174.81</v>
      </c>
      <c r="E50" s="151">
        <v>284.56936818999998</v>
      </c>
    </row>
    <row r="51" spans="3:5">
      <c r="C51" s="128" t="s">
        <v>228</v>
      </c>
      <c r="D51" s="151">
        <v>9757.551453</v>
      </c>
      <c r="E51" s="151">
        <v>1128.3583490799999</v>
      </c>
    </row>
    <row r="52" spans="3:5">
      <c r="C52" s="128" t="s">
        <v>229</v>
      </c>
      <c r="D52" s="151">
        <v>9925.5430080000006</v>
      </c>
      <c r="E52" s="151">
        <v>2846.2039169999998</v>
      </c>
    </row>
    <row r="53" spans="3:5">
      <c r="C53" s="128" t="s">
        <v>230</v>
      </c>
      <c r="D53" s="151">
        <v>37633.288796000001</v>
      </c>
      <c r="E53" s="151">
        <v>2943.8729633999997</v>
      </c>
    </row>
    <row r="54" spans="3:5">
      <c r="C54" s="128" t="s">
        <v>231</v>
      </c>
      <c r="D54" s="151">
        <v>2582.63</v>
      </c>
      <c r="E54" s="151">
        <v>125</v>
      </c>
    </row>
    <row r="55" spans="3:5">
      <c r="C55" s="128" t="s">
        <v>232</v>
      </c>
      <c r="D55" s="151">
        <v>43.2</v>
      </c>
      <c r="E55" s="151">
        <v>0</v>
      </c>
    </row>
    <row r="56" spans="3:5">
      <c r="C56" s="126" t="s">
        <v>2907</v>
      </c>
      <c r="D56" s="153">
        <f>SUM(D57:D65)</f>
        <v>34281.034268999996</v>
      </c>
      <c r="E56" s="153">
        <f>SUM(E57:E65)</f>
        <v>2210.6297194500003</v>
      </c>
    </row>
    <row r="57" spans="3:5">
      <c r="C57" s="128" t="s">
        <v>233</v>
      </c>
      <c r="D57" s="151">
        <v>12876.61881</v>
      </c>
      <c r="E57" s="151">
        <v>482.90993155000001</v>
      </c>
    </row>
    <row r="58" spans="3:5">
      <c r="C58" s="128" t="s">
        <v>234</v>
      </c>
      <c r="D58" s="151">
        <v>1615.878299</v>
      </c>
      <c r="E58" s="151">
        <v>235.68004727000002</v>
      </c>
    </row>
    <row r="59" spans="3:5">
      <c r="C59" s="128" t="s">
        <v>235</v>
      </c>
      <c r="D59" s="151">
        <v>1644.102108</v>
      </c>
      <c r="E59" s="151">
        <v>455.03824761000004</v>
      </c>
    </row>
    <row r="60" spans="3:5">
      <c r="C60" s="128" t="s">
        <v>236</v>
      </c>
      <c r="D60" s="151">
        <v>7693.0715810000002</v>
      </c>
      <c r="E60" s="151">
        <v>482.42875373999999</v>
      </c>
    </row>
    <row r="61" spans="3:5">
      <c r="C61" s="128" t="s">
        <v>237</v>
      </c>
      <c r="D61" s="151">
        <v>4718.97192</v>
      </c>
      <c r="E61" s="151">
        <v>151.01898776999997</v>
      </c>
    </row>
    <row r="62" spans="3:5">
      <c r="C62" s="128" t="s">
        <v>238</v>
      </c>
      <c r="D62" s="151">
        <v>496.204002</v>
      </c>
      <c r="E62" s="151">
        <v>231.45712331999999</v>
      </c>
    </row>
    <row r="63" spans="3:5">
      <c r="C63" s="128" t="s">
        <v>239</v>
      </c>
      <c r="D63" s="151">
        <v>559.05767400000002</v>
      </c>
      <c r="E63" s="151">
        <v>46.046403600000005</v>
      </c>
    </row>
    <row r="64" spans="3:5">
      <c r="C64" s="128" t="s">
        <v>240</v>
      </c>
      <c r="D64" s="151">
        <v>2337.4322139999999</v>
      </c>
      <c r="E64" s="151">
        <v>51.76587803999999</v>
      </c>
    </row>
    <row r="65" spans="3:5">
      <c r="C65" s="128" t="s">
        <v>241</v>
      </c>
      <c r="D65" s="151">
        <v>2339.6976610000002</v>
      </c>
      <c r="E65" s="151">
        <v>74.284346549999995</v>
      </c>
    </row>
    <row r="66" spans="3:5">
      <c r="C66" s="126" t="s">
        <v>2908</v>
      </c>
      <c r="D66" s="153">
        <f>SUM(D67:D69)</f>
        <v>71068.398115000004</v>
      </c>
      <c r="E66" s="153">
        <f>SUM(E67:E69)</f>
        <v>8098.3528353900028</v>
      </c>
    </row>
    <row r="67" spans="3:5">
      <c r="C67" s="128" t="s">
        <v>242</v>
      </c>
      <c r="D67" s="151">
        <v>27030.215823999999</v>
      </c>
      <c r="E67" s="151">
        <v>1206.1078667499999</v>
      </c>
    </row>
    <row r="68" spans="3:5">
      <c r="C68" s="128" t="s">
        <v>243</v>
      </c>
      <c r="D68" s="151">
        <v>42591.058016000003</v>
      </c>
      <c r="E68" s="151">
        <v>6892.2449686400032</v>
      </c>
    </row>
    <row r="69" spans="3:5">
      <c r="C69" s="128" t="s">
        <v>244</v>
      </c>
      <c r="D69" s="151">
        <v>1447.1242749999999</v>
      </c>
      <c r="E69" s="151">
        <v>0</v>
      </c>
    </row>
    <row r="70" spans="3:5">
      <c r="C70" s="126" t="s">
        <v>2909</v>
      </c>
      <c r="D70" s="153">
        <f>SUM(D71:D74)</f>
        <v>298486.441612</v>
      </c>
      <c r="E70" s="153">
        <f>SUM(E71:E74)</f>
        <v>68370.245486909989</v>
      </c>
    </row>
    <row r="71" spans="3:5">
      <c r="C71" s="128" t="s">
        <v>245</v>
      </c>
      <c r="D71" s="151">
        <v>120010.652162</v>
      </c>
      <c r="E71" s="151">
        <v>24204.753212220003</v>
      </c>
    </row>
    <row r="72" spans="3:5">
      <c r="C72" s="128" t="s">
        <v>246</v>
      </c>
      <c r="D72" s="151">
        <v>176990.963659</v>
      </c>
      <c r="E72" s="151">
        <v>43566.526149189995</v>
      </c>
    </row>
    <row r="73" spans="3:5">
      <c r="C73" s="128" t="s">
        <v>247</v>
      </c>
      <c r="D73" s="151">
        <v>1484.825791</v>
      </c>
      <c r="E73" s="151">
        <v>598.96590225</v>
      </c>
    </row>
    <row r="74" spans="3:5">
      <c r="C74" s="128" t="s">
        <v>3103</v>
      </c>
      <c r="D74" s="151">
        <v>0</v>
      </c>
      <c r="E74" s="151">
        <v>2.2325000000000001E-4</v>
      </c>
    </row>
    <row r="75" spans="3:5">
      <c r="C75" s="47" t="s">
        <v>670</v>
      </c>
      <c r="D75" s="89">
        <f>D76+D78</f>
        <v>108120.51053499999</v>
      </c>
      <c r="E75" s="89">
        <f>E76+E78</f>
        <v>25517.780787599997</v>
      </c>
    </row>
    <row r="76" spans="3:5">
      <c r="C76" s="126" t="s">
        <v>2910</v>
      </c>
      <c r="D76" s="153">
        <f>D77</f>
        <v>5117.7218819999998</v>
      </c>
      <c r="E76" s="153">
        <f>E77</f>
        <v>0</v>
      </c>
    </row>
    <row r="77" spans="3:5">
      <c r="C77" s="128" t="s">
        <v>2911</v>
      </c>
      <c r="D77" s="151">
        <v>5117.7218819999998</v>
      </c>
      <c r="E77" s="151">
        <v>0</v>
      </c>
    </row>
    <row r="78" spans="3:5">
      <c r="C78" s="126" t="s">
        <v>2912</v>
      </c>
      <c r="D78" s="153">
        <f>D79</f>
        <v>103002.788653</v>
      </c>
      <c r="E78" s="153">
        <f>E79</f>
        <v>25517.780787599997</v>
      </c>
    </row>
    <row r="79" spans="3:5">
      <c r="C79" s="128" t="s">
        <v>2913</v>
      </c>
      <c r="D79" s="151">
        <v>103002.788653</v>
      </c>
      <c r="E79" s="151">
        <v>25517.780787599997</v>
      </c>
    </row>
    <row r="80" spans="3:5">
      <c r="C80" s="58" t="s">
        <v>461</v>
      </c>
      <c r="D80" s="23">
        <f>D75+D13</f>
        <v>1592355.1214939998</v>
      </c>
      <c r="E80" s="23">
        <f>E75+E13</f>
        <v>288545.69565421989</v>
      </c>
    </row>
    <row r="81" spans="3:7">
      <c r="C81" s="60" t="s">
        <v>3082</v>
      </c>
      <c r="D81" s="27"/>
      <c r="E81" s="27"/>
      <c r="F81" s="27"/>
      <c r="G81" s="87"/>
    </row>
    <row r="82" spans="3:7" ht="28.15" customHeight="1">
      <c r="C82" s="176" t="s">
        <v>3151</v>
      </c>
      <c r="D82" s="176"/>
      <c r="E82" s="176"/>
      <c r="F82" s="34"/>
    </row>
    <row r="83" spans="3:7">
      <c r="C83" s="34" t="s">
        <v>42</v>
      </c>
      <c r="D83" s="30"/>
      <c r="E83" s="30"/>
      <c r="F83" s="30"/>
    </row>
  </sheetData>
  <mergeCells count="11">
    <mergeCell ref="C82:E82"/>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A1:G259"/>
  <sheetViews>
    <sheetView showGridLines="0" zoomScaleNormal="100" workbookViewId="0">
      <selection activeCell="H10" sqref="H10"/>
    </sheetView>
  </sheetViews>
  <sheetFormatPr baseColWidth="10" defaultColWidth="11.42578125" defaultRowHeight="15"/>
  <cols>
    <col min="1" max="2" width="11.42578125" style="1"/>
    <col min="3" max="3" width="99.140625" style="1" customWidth="1"/>
    <col min="4" max="5" width="15.42578125" style="1" customWidth="1"/>
    <col min="6" max="6" width="21.85546875" style="1" bestFit="1" customWidth="1"/>
    <col min="7" max="7" width="38.5703125" style="1" customWidth="1"/>
    <col min="8" max="16384" width="11.42578125" style="1"/>
  </cols>
  <sheetData>
    <row r="1" spans="1:7" ht="27.75">
      <c r="C1" s="184" t="s">
        <v>0</v>
      </c>
      <c r="D1" s="184"/>
      <c r="E1" s="12"/>
    </row>
    <row r="2" spans="1:7" ht="31.5" customHeight="1">
      <c r="C2" s="195" t="s">
        <v>1</v>
      </c>
      <c r="D2" s="195"/>
      <c r="E2" s="76"/>
    </row>
    <row r="3" spans="1:7" ht="15.6" customHeight="1">
      <c r="C3" s="186" t="s">
        <v>2</v>
      </c>
      <c r="D3" s="186"/>
      <c r="E3" s="14"/>
    </row>
    <row r="4" spans="1:7" ht="13.9" customHeight="1">
      <c r="C4" s="13"/>
      <c r="D4" s="13"/>
      <c r="E4" s="13"/>
    </row>
    <row r="5" spans="1:7" ht="18.75">
      <c r="C5" s="190" t="s">
        <v>25</v>
      </c>
      <c r="D5" s="190"/>
      <c r="E5" s="41"/>
    </row>
    <row r="6" spans="1:7" ht="18.75">
      <c r="C6" s="190" t="s">
        <v>2404</v>
      </c>
      <c r="D6" s="190"/>
      <c r="E6" s="41"/>
      <c r="G6" s="2"/>
    </row>
    <row r="7" spans="1:7" ht="18.75">
      <c r="A7" s="1" t="s">
        <v>3146</v>
      </c>
      <c r="C7" s="183" t="s">
        <v>3150</v>
      </c>
      <c r="D7" s="183"/>
      <c r="E7" s="17"/>
      <c r="G7" s="2"/>
    </row>
    <row r="8" spans="1:7" ht="18.75">
      <c r="A8" s="1" t="s">
        <v>3147</v>
      </c>
      <c r="C8" s="178" t="s">
        <v>2892</v>
      </c>
      <c r="D8" s="178"/>
      <c r="E8" s="17"/>
      <c r="F8" s="43"/>
      <c r="G8" s="2"/>
    </row>
    <row r="9" spans="1:7" ht="15.75">
      <c r="C9" s="192" t="s">
        <v>5</v>
      </c>
      <c r="D9" s="192"/>
      <c r="E9" s="18"/>
      <c r="G9" s="3"/>
    </row>
    <row r="10" spans="1:7">
      <c r="C10" s="13"/>
      <c r="D10" s="13"/>
      <c r="E10" s="13"/>
      <c r="G10" s="3"/>
    </row>
    <row r="11" spans="1:7" ht="14.45" customHeight="1">
      <c r="C11" s="8"/>
      <c r="D11" s="8"/>
      <c r="E11" s="8"/>
      <c r="G11" s="3"/>
    </row>
    <row r="12" spans="1:7" ht="9.6" customHeight="1">
      <c r="C12" s="191" t="s">
        <v>6</v>
      </c>
      <c r="D12" s="196" t="s">
        <v>7</v>
      </c>
      <c r="E12" s="196" t="s">
        <v>3079</v>
      </c>
    </row>
    <row r="13" spans="1:7" ht="13.15" customHeight="1">
      <c r="C13" s="191"/>
      <c r="D13" s="196"/>
      <c r="E13" s="196"/>
      <c r="F13" s="10"/>
    </row>
    <row r="14" spans="1:7" ht="15" customHeight="1">
      <c r="C14" s="191"/>
      <c r="D14" s="77" t="s">
        <v>2892</v>
      </c>
      <c r="E14" s="196"/>
      <c r="G14" s="4"/>
    </row>
    <row r="15" spans="1:7">
      <c r="C15" s="78" t="s">
        <v>2398</v>
      </c>
      <c r="D15" s="65">
        <f>D16+D18</f>
        <v>882.63869099999999</v>
      </c>
      <c r="E15" s="65">
        <f t="shared" ref="E15" si="0">E16+E18</f>
        <v>111.08554765000001</v>
      </c>
      <c r="F15" s="5"/>
      <c r="G15" s="6"/>
    </row>
    <row r="16" spans="1:7">
      <c r="C16" s="79" t="s">
        <v>87</v>
      </c>
      <c r="D16" s="80">
        <f>D17</f>
        <v>813.15455099999997</v>
      </c>
      <c r="E16" s="80">
        <f t="shared" ref="E16" si="1">E17</f>
        <v>99.504857650000005</v>
      </c>
      <c r="F16" s="5"/>
      <c r="G16" s="4"/>
    </row>
    <row r="17" spans="3:7" ht="16.149999999999999" customHeight="1">
      <c r="C17" s="81" t="s">
        <v>92</v>
      </c>
      <c r="D17" s="68">
        <v>813.15455099999997</v>
      </c>
      <c r="E17" s="54">
        <v>99.504857650000005</v>
      </c>
      <c r="F17" s="5"/>
      <c r="G17" s="9"/>
    </row>
    <row r="18" spans="3:7">
      <c r="C18" s="82" t="s">
        <v>100</v>
      </c>
      <c r="D18" s="73">
        <f>D19</f>
        <v>69.484139999999996</v>
      </c>
      <c r="E18" s="73">
        <f t="shared" ref="E18" si="2">E19</f>
        <v>11.580690000000001</v>
      </c>
      <c r="F18" s="5"/>
      <c r="G18" s="9"/>
    </row>
    <row r="19" spans="3:7" ht="14.45" customHeight="1">
      <c r="C19" s="83" t="s">
        <v>106</v>
      </c>
      <c r="D19" s="54">
        <v>69.484139999999996</v>
      </c>
      <c r="E19" s="54">
        <v>11.580690000000001</v>
      </c>
      <c r="F19" s="5"/>
      <c r="G19" s="6"/>
    </row>
    <row r="20" spans="3:7" ht="13.9" customHeight="1">
      <c r="C20" s="78" t="s">
        <v>2399</v>
      </c>
      <c r="D20" s="65">
        <f t="shared" ref="D20:E21" si="3">D21</f>
        <v>243.28910500000001</v>
      </c>
      <c r="E20" s="65">
        <f t="shared" si="3"/>
        <v>26.280181330000001</v>
      </c>
      <c r="F20" s="5"/>
      <c r="G20" s="6"/>
    </row>
    <row r="21" spans="3:7" ht="10.9" customHeight="1">
      <c r="C21" s="82" t="s">
        <v>108</v>
      </c>
      <c r="D21" s="73">
        <f t="shared" si="3"/>
        <v>243.28910500000001</v>
      </c>
      <c r="E21" s="73">
        <f t="shared" si="3"/>
        <v>26.280181330000001</v>
      </c>
      <c r="F21" s="5"/>
      <c r="G21" s="7"/>
    </row>
    <row r="22" spans="3:7">
      <c r="C22" s="84" t="s">
        <v>111</v>
      </c>
      <c r="D22" s="54">
        <v>243.28910500000001</v>
      </c>
      <c r="E22" s="54">
        <v>26.280181330000001</v>
      </c>
      <c r="F22" s="5"/>
      <c r="G22" s="6"/>
    </row>
    <row r="23" spans="3:7">
      <c r="C23" s="78" t="s">
        <v>2400</v>
      </c>
      <c r="D23" s="65">
        <f>D24+D26+D28</f>
        <v>1026.4882359999999</v>
      </c>
      <c r="E23" s="65">
        <f t="shared" ref="E23" si="4">E24+E26+E28</f>
        <v>111.54691887999999</v>
      </c>
      <c r="F23" s="5"/>
      <c r="G23" s="6"/>
    </row>
    <row r="24" spans="3:7">
      <c r="C24" s="79" t="s">
        <v>165</v>
      </c>
      <c r="D24" s="80">
        <f>D25</f>
        <v>35.07</v>
      </c>
      <c r="E24" s="80">
        <f t="shared" ref="E24" si="5">E25</f>
        <v>0.46821699999999999</v>
      </c>
      <c r="F24" s="5"/>
      <c r="G24" s="6"/>
    </row>
    <row r="25" spans="3:7">
      <c r="C25" s="85" t="s">
        <v>168</v>
      </c>
      <c r="D25" s="68">
        <v>35.07</v>
      </c>
      <c r="E25" s="68">
        <v>0.46821699999999999</v>
      </c>
      <c r="F25" s="5"/>
      <c r="G25" s="6"/>
    </row>
    <row r="26" spans="3:7">
      <c r="C26" s="79" t="s">
        <v>2401</v>
      </c>
      <c r="D26" s="80">
        <f>D27</f>
        <v>6.6924960000000002</v>
      </c>
      <c r="E26" s="80">
        <f t="shared" ref="E26" si="6">E27</f>
        <v>0</v>
      </c>
      <c r="F26" s="5"/>
      <c r="G26" s="6"/>
    </row>
    <row r="27" spans="3:7">
      <c r="C27" s="85" t="s">
        <v>1782</v>
      </c>
      <c r="D27" s="68">
        <v>6.6924960000000002</v>
      </c>
      <c r="E27" s="68">
        <v>0</v>
      </c>
      <c r="F27" s="5"/>
      <c r="G27" s="6"/>
    </row>
    <row r="28" spans="3:7">
      <c r="C28" s="79" t="s">
        <v>192</v>
      </c>
      <c r="D28" s="80">
        <f>D29+D31+D32+D30</f>
        <v>984.72573999999997</v>
      </c>
      <c r="E28" s="80">
        <f t="shared" ref="E28" si="7">E29+E31+E32+E30</f>
        <v>111.07870188</v>
      </c>
      <c r="F28" s="5"/>
      <c r="G28" s="6"/>
    </row>
    <row r="29" spans="3:7" ht="15.6" customHeight="1">
      <c r="C29" s="85" t="s">
        <v>193</v>
      </c>
      <c r="D29" s="68">
        <v>224.073001</v>
      </c>
      <c r="E29" s="68">
        <v>24.091052200000004</v>
      </c>
      <c r="F29" s="5"/>
      <c r="G29" s="6"/>
    </row>
    <row r="30" spans="3:7" ht="24.75" customHeight="1">
      <c r="C30" s="85" t="s">
        <v>2051</v>
      </c>
      <c r="D30" s="68">
        <v>112.47176399999999</v>
      </c>
      <c r="E30" s="68">
        <v>10.502612409999999</v>
      </c>
      <c r="F30" s="5"/>
      <c r="G30" s="6"/>
    </row>
    <row r="31" spans="3:7" ht="18.600000000000001" customHeight="1">
      <c r="C31" s="85" t="s">
        <v>194</v>
      </c>
      <c r="D31" s="68">
        <v>253.35952499999999</v>
      </c>
      <c r="E31" s="68">
        <v>17.680659289999998</v>
      </c>
      <c r="F31" s="5"/>
      <c r="G31" s="9"/>
    </row>
    <row r="32" spans="3:7" ht="19.899999999999999" customHeight="1">
      <c r="C32" s="85" t="s">
        <v>195</v>
      </c>
      <c r="D32" s="68">
        <v>394.82145000000003</v>
      </c>
      <c r="E32" s="68">
        <v>58.804377980000005</v>
      </c>
      <c r="F32" s="5"/>
      <c r="G32" s="7"/>
    </row>
    <row r="33" spans="3:6">
      <c r="C33" s="86" t="s">
        <v>2402</v>
      </c>
      <c r="D33" s="59">
        <f>D15+D20+D23</f>
        <v>2152.4160320000001</v>
      </c>
      <c r="E33" s="59">
        <f>E15+E20+E23</f>
        <v>248.91264785999999</v>
      </c>
      <c r="F33" s="5"/>
    </row>
    <row r="34" spans="3:6">
      <c r="C34" s="60" t="s">
        <v>3082</v>
      </c>
      <c r="D34" s="27"/>
      <c r="E34" s="27"/>
      <c r="F34" s="27"/>
    </row>
    <row r="35" spans="3:6" ht="43.15" customHeight="1">
      <c r="C35" s="176" t="s">
        <v>3151</v>
      </c>
      <c r="D35" s="176"/>
      <c r="E35" s="176"/>
      <c r="F35" s="34"/>
    </row>
    <row r="36" spans="3:6">
      <c r="C36" s="34" t="s">
        <v>42</v>
      </c>
      <c r="D36" s="30"/>
      <c r="E36" s="30"/>
      <c r="F36" s="30"/>
    </row>
    <row r="259" spans="3:3">
      <c r="C259" s="1" t="s">
        <v>2403</v>
      </c>
    </row>
  </sheetData>
  <mergeCells count="12">
    <mergeCell ref="C35:E35"/>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A1:L70"/>
  <sheetViews>
    <sheetView showGridLines="0" zoomScaleNormal="100" workbookViewId="0">
      <selection activeCell="F65" sqref="F65"/>
    </sheetView>
  </sheetViews>
  <sheetFormatPr baseColWidth="10" defaultColWidth="11.5703125" defaultRowHeight="15"/>
  <cols>
    <col min="1" max="1" width="11.5703125" style="87"/>
    <col min="2" max="2" width="87.85546875" style="87" bestFit="1" customWidth="1"/>
    <col min="3" max="6" width="24.7109375" style="87" customWidth="1"/>
    <col min="7" max="7" width="21.5703125" style="87" customWidth="1"/>
    <col min="8" max="10" width="11.5703125" style="87"/>
    <col min="11" max="11" width="36.28515625" style="87" bestFit="1" customWidth="1"/>
    <col min="12" max="12" width="25.28515625" style="87" bestFit="1" customWidth="1"/>
    <col min="13" max="16384" width="11.5703125" style="87"/>
  </cols>
  <sheetData>
    <row r="1" spans="1:12" ht="28.5" thickBot="1">
      <c r="B1" s="184" t="s">
        <v>0</v>
      </c>
      <c r="C1" s="184"/>
      <c r="D1" s="184"/>
      <c r="E1" s="184"/>
      <c r="F1" s="184"/>
      <c r="G1" s="184"/>
    </row>
    <row r="2" spans="1:12" ht="21" customHeight="1" thickBot="1">
      <c r="B2" s="185" t="s">
        <v>1</v>
      </c>
      <c r="C2" s="185"/>
      <c r="D2" s="185"/>
      <c r="E2" s="185"/>
      <c r="F2" s="185"/>
      <c r="G2" s="185"/>
      <c r="K2" s="11" t="s">
        <v>2405</v>
      </c>
      <c r="L2" s="26">
        <v>8113264.0481685502</v>
      </c>
    </row>
    <row r="3" spans="1:12" ht="14.45" customHeight="1">
      <c r="B3" s="188" t="s">
        <v>2</v>
      </c>
      <c r="C3" s="188"/>
      <c r="D3" s="188"/>
      <c r="E3" s="188"/>
      <c r="F3" s="188"/>
      <c r="G3" s="188"/>
    </row>
    <row r="4" spans="1:12" ht="14.45" customHeight="1">
      <c r="C4" s="13"/>
      <c r="D4" s="13"/>
      <c r="E4" s="13"/>
      <c r="F4" s="13"/>
      <c r="G4" s="13"/>
    </row>
    <row r="5" spans="1:12" ht="18" customHeight="1">
      <c r="B5" s="190" t="s">
        <v>25</v>
      </c>
      <c r="C5" s="190"/>
      <c r="D5" s="190"/>
      <c r="E5" s="190"/>
      <c r="F5" s="190"/>
      <c r="G5" s="190"/>
    </row>
    <row r="6" spans="1:12" ht="18" customHeight="1">
      <c r="B6" s="189" t="s">
        <v>2409</v>
      </c>
      <c r="C6" s="189"/>
      <c r="D6" s="189"/>
      <c r="E6" s="189"/>
      <c r="F6" s="189"/>
      <c r="G6" s="189"/>
    </row>
    <row r="7" spans="1:12" ht="18" customHeight="1">
      <c r="A7" s="87" t="s">
        <v>3146</v>
      </c>
      <c r="B7" s="183" t="s">
        <v>3150</v>
      </c>
      <c r="C7" s="183"/>
      <c r="D7" s="183"/>
      <c r="E7" s="183"/>
      <c r="F7" s="183"/>
      <c r="G7" s="183"/>
    </row>
    <row r="8" spans="1:12" ht="18" customHeight="1">
      <c r="A8" s="87" t="s">
        <v>3147</v>
      </c>
      <c r="B8" s="178" t="s">
        <v>2892</v>
      </c>
      <c r="C8" s="178"/>
      <c r="D8" s="178"/>
      <c r="E8" s="178"/>
      <c r="F8" s="178"/>
      <c r="G8" s="178"/>
    </row>
    <row r="9" spans="1:12" ht="15.6" customHeight="1">
      <c r="B9" s="192" t="s">
        <v>5</v>
      </c>
      <c r="C9" s="192"/>
      <c r="D9" s="192"/>
      <c r="E9" s="192"/>
      <c r="F9" s="192"/>
      <c r="G9" s="192"/>
    </row>
    <row r="11" spans="1:12" ht="11.45" customHeight="1">
      <c r="B11" s="197" t="s">
        <v>6</v>
      </c>
      <c r="C11" s="198" t="s">
        <v>7</v>
      </c>
      <c r="D11" s="198" t="s">
        <v>3079</v>
      </c>
      <c r="E11" s="198" t="s">
        <v>3077</v>
      </c>
      <c r="F11" s="198" t="s">
        <v>3078</v>
      </c>
      <c r="G11" s="198" t="s">
        <v>2408</v>
      </c>
    </row>
    <row r="12" spans="1:12" ht="2.4500000000000002" customHeight="1">
      <c r="B12" s="197"/>
      <c r="C12" s="198"/>
      <c r="D12" s="198"/>
      <c r="E12" s="198"/>
      <c r="F12" s="198"/>
      <c r="G12" s="198"/>
    </row>
    <row r="13" spans="1:12" ht="6.6" customHeight="1">
      <c r="B13" s="197"/>
      <c r="C13" s="199"/>
      <c r="D13" s="198"/>
      <c r="E13" s="198"/>
      <c r="F13" s="198"/>
      <c r="G13" s="198"/>
    </row>
    <row r="14" spans="1:12" ht="15.6" customHeight="1">
      <c r="B14" s="197"/>
      <c r="C14" s="113" t="s">
        <v>2892</v>
      </c>
      <c r="D14" s="198"/>
      <c r="E14" s="198"/>
      <c r="F14" s="198"/>
      <c r="G14" s="198"/>
    </row>
    <row r="15" spans="1:12" ht="13.15" customHeight="1">
      <c r="B15" s="197"/>
      <c r="C15" s="112">
        <v>1</v>
      </c>
      <c r="D15" s="112">
        <v>2</v>
      </c>
      <c r="E15" s="112">
        <v>3</v>
      </c>
      <c r="F15" s="112">
        <v>4</v>
      </c>
      <c r="G15" s="112" t="s">
        <v>3099</v>
      </c>
    </row>
    <row r="16" spans="1:12">
      <c r="B16" s="88" t="s">
        <v>2398</v>
      </c>
      <c r="C16" s="89">
        <f>C17</f>
        <v>1400.4293500000001</v>
      </c>
      <c r="D16" s="89">
        <f>D17</f>
        <v>180.11070808000002</v>
      </c>
      <c r="E16" s="90">
        <f>E17</f>
        <v>180.11070808000002</v>
      </c>
      <c r="F16" s="89">
        <f>F17</f>
        <v>0</v>
      </c>
      <c r="G16" s="91">
        <f>D16/$L$2</f>
        <v>2.2199537326861359E-5</v>
      </c>
      <c r="K16" s="10"/>
    </row>
    <row r="17" spans="2:11">
      <c r="B17" s="92" t="s">
        <v>100</v>
      </c>
      <c r="C17" s="98">
        <f>C18</f>
        <v>1400.4293500000001</v>
      </c>
      <c r="D17" s="98">
        <f>D18</f>
        <v>180.11070808000002</v>
      </c>
      <c r="E17" s="93">
        <f>E18</f>
        <v>180.11070808000002</v>
      </c>
      <c r="F17" s="93">
        <v>0</v>
      </c>
      <c r="G17" s="94">
        <f t="shared" ref="G17:G56" si="0">D17/$L$2</f>
        <v>2.2199537326861359E-5</v>
      </c>
    </row>
    <row r="18" spans="2:11">
      <c r="B18" s="95" t="s">
        <v>102</v>
      </c>
      <c r="C18" s="93">
        <v>1400.4293500000001</v>
      </c>
      <c r="D18" s="93">
        <v>180.11070808000002</v>
      </c>
      <c r="E18" s="93">
        <f>D18</f>
        <v>180.11070808000002</v>
      </c>
      <c r="F18" s="93">
        <v>0</v>
      </c>
      <c r="G18" s="96">
        <f t="shared" si="0"/>
        <v>2.2199537326861359E-5</v>
      </c>
    </row>
    <row r="19" spans="2:11">
      <c r="B19" s="88" t="s">
        <v>2399</v>
      </c>
      <c r="C19" s="89">
        <f>C20+C23+C28+C30</f>
        <v>127066.27533399998</v>
      </c>
      <c r="D19" s="89">
        <f>D20+D23+D28+D30</f>
        <v>23526.334506560001</v>
      </c>
      <c r="E19" s="89">
        <f>E20+E23+E28+E30</f>
        <v>1525.8587551300002</v>
      </c>
      <c r="F19" s="89">
        <f>F20+F23+F28+F30</f>
        <v>22000.47575143</v>
      </c>
      <c r="G19" s="91">
        <f t="shared" si="0"/>
        <v>2.8997373149553447E-3</v>
      </c>
      <c r="I19" s="97"/>
    </row>
    <row r="20" spans="2:11">
      <c r="B20" s="92" t="s">
        <v>112</v>
      </c>
      <c r="C20" s="98">
        <f>C22+C21</f>
        <v>534.07675300000005</v>
      </c>
      <c r="D20" s="98">
        <f>D22+D21</f>
        <v>1.1738931799999999</v>
      </c>
      <c r="E20" s="98">
        <f>E22+E21</f>
        <v>1.1738931799999999</v>
      </c>
      <c r="F20" s="98">
        <f>F22+F21</f>
        <v>0</v>
      </c>
      <c r="G20" s="94">
        <f t="shared" si="0"/>
        <v>1.4468815177597837E-7</v>
      </c>
      <c r="I20" s="97"/>
    </row>
    <row r="21" spans="2:11">
      <c r="B21" s="95" t="s">
        <v>2407</v>
      </c>
      <c r="C21" s="93">
        <v>252.44</v>
      </c>
      <c r="D21" s="93">
        <v>0</v>
      </c>
      <c r="E21" s="93">
        <f>D21</f>
        <v>0</v>
      </c>
      <c r="F21" s="93">
        <v>0</v>
      </c>
      <c r="G21" s="94">
        <f t="shared" si="0"/>
        <v>0</v>
      </c>
      <c r="I21" s="99"/>
      <c r="K21" s="100"/>
    </row>
    <row r="22" spans="2:11">
      <c r="B22" s="95" t="s">
        <v>115</v>
      </c>
      <c r="C22" s="93">
        <v>281.636753</v>
      </c>
      <c r="D22" s="93">
        <v>1.1738931799999999</v>
      </c>
      <c r="E22" s="93">
        <f>D22</f>
        <v>1.1738931799999999</v>
      </c>
      <c r="F22" s="93">
        <v>0</v>
      </c>
      <c r="G22" s="101">
        <f t="shared" si="0"/>
        <v>1.4468815177597837E-7</v>
      </c>
      <c r="I22" s="102"/>
    </row>
    <row r="23" spans="2:11">
      <c r="B23" s="92" t="s">
        <v>119</v>
      </c>
      <c r="C23" s="98">
        <f>SUM(C24:C27)</f>
        <v>90444.999545999977</v>
      </c>
      <c r="D23" s="98">
        <f>SUM(D24:D27)</f>
        <v>22173.89004875</v>
      </c>
      <c r="E23" s="98">
        <f>SUM(E24:E27)</f>
        <v>257.85089192999999</v>
      </c>
      <c r="F23" s="98">
        <f>SUM(F24:F27)</f>
        <v>21916.039156819999</v>
      </c>
      <c r="G23" s="103">
        <f t="shared" si="0"/>
        <v>2.7330418333611894E-3</v>
      </c>
    </row>
    <row r="24" spans="2:11">
      <c r="B24" s="95" t="s">
        <v>120</v>
      </c>
      <c r="C24" s="93">
        <v>670.85495600000002</v>
      </c>
      <c r="D24" s="93">
        <v>81.381152220000004</v>
      </c>
      <c r="E24" s="93">
        <v>0</v>
      </c>
      <c r="F24" s="93">
        <f>D24</f>
        <v>81.381152220000004</v>
      </c>
      <c r="G24" s="101">
        <f t="shared" si="0"/>
        <v>1.0030630303271172E-5</v>
      </c>
    </row>
    <row r="25" spans="2:11">
      <c r="B25" s="95" t="s">
        <v>121</v>
      </c>
      <c r="C25" s="93">
        <v>84996.417663999993</v>
      </c>
      <c r="D25" s="93">
        <v>21834.658004599998</v>
      </c>
      <c r="E25" s="93">
        <v>0</v>
      </c>
      <c r="F25" s="93">
        <f>D25</f>
        <v>21834.658004599998</v>
      </c>
      <c r="G25" s="101">
        <f t="shared" si="0"/>
        <v>2.6912298028225583E-3</v>
      </c>
      <c r="I25" s="104"/>
    </row>
    <row r="26" spans="2:11">
      <c r="B26" s="95" t="s">
        <v>122</v>
      </c>
      <c r="C26" s="93">
        <v>51.500000999999997</v>
      </c>
      <c r="D26" s="93">
        <v>0</v>
      </c>
      <c r="E26" s="93">
        <f>D26</f>
        <v>0</v>
      </c>
      <c r="F26" s="93">
        <v>0</v>
      </c>
      <c r="G26" s="101">
        <f t="shared" si="0"/>
        <v>0</v>
      </c>
    </row>
    <row r="27" spans="2:11">
      <c r="B27" s="95" t="s">
        <v>123</v>
      </c>
      <c r="C27" s="93">
        <v>4726.2269249999999</v>
      </c>
      <c r="D27" s="93">
        <v>257.85089192999999</v>
      </c>
      <c r="E27" s="93">
        <f>D27</f>
        <v>257.85089192999999</v>
      </c>
      <c r="F27" s="93">
        <v>0</v>
      </c>
      <c r="G27" s="101">
        <f t="shared" si="0"/>
        <v>3.178140023535978E-5</v>
      </c>
    </row>
    <row r="28" spans="2:11">
      <c r="B28" s="92" t="s">
        <v>124</v>
      </c>
      <c r="C28" s="98">
        <f>C29</f>
        <v>868.70703800000001</v>
      </c>
      <c r="D28" s="98">
        <f>D29</f>
        <v>84.436594610000014</v>
      </c>
      <c r="E28" s="98">
        <f>E29</f>
        <v>0</v>
      </c>
      <c r="F28" s="98">
        <f>F29</f>
        <v>84.436594610000014</v>
      </c>
      <c r="G28" s="103">
        <f t="shared" si="0"/>
        <v>1.0407228719378403E-5</v>
      </c>
    </row>
    <row r="29" spans="2:11">
      <c r="B29" s="95" t="s">
        <v>125</v>
      </c>
      <c r="C29" s="93">
        <v>868.70703800000001</v>
      </c>
      <c r="D29" s="93">
        <v>84.436594610000014</v>
      </c>
      <c r="E29" s="93">
        <v>0</v>
      </c>
      <c r="F29" s="93">
        <f>D29</f>
        <v>84.436594610000014</v>
      </c>
      <c r="G29" s="101">
        <f t="shared" si="0"/>
        <v>1.0407228719378403E-5</v>
      </c>
    </row>
    <row r="30" spans="2:11">
      <c r="B30" s="92" t="s">
        <v>126</v>
      </c>
      <c r="C30" s="98">
        <f>C31</f>
        <v>35218.491996999997</v>
      </c>
      <c r="D30" s="98">
        <f>D31</f>
        <v>1266.8339700200002</v>
      </c>
      <c r="E30" s="98">
        <f>E31</f>
        <v>1266.8339700200002</v>
      </c>
      <c r="F30" s="98">
        <f>F31</f>
        <v>0</v>
      </c>
      <c r="G30" s="103">
        <f t="shared" si="0"/>
        <v>1.5614356472300062E-4</v>
      </c>
    </row>
    <row r="31" spans="2:11">
      <c r="B31" s="95" t="s">
        <v>129</v>
      </c>
      <c r="C31" s="93">
        <v>35218.491996999997</v>
      </c>
      <c r="D31" s="93">
        <v>1266.8339700200002</v>
      </c>
      <c r="E31" s="93">
        <f>D31</f>
        <v>1266.8339700200002</v>
      </c>
      <c r="F31" s="93">
        <v>0</v>
      </c>
      <c r="G31" s="96">
        <f t="shared" si="0"/>
        <v>1.5614356472300062E-4</v>
      </c>
    </row>
    <row r="32" spans="2:11">
      <c r="B32" s="88" t="s">
        <v>2406</v>
      </c>
      <c r="C32" s="89">
        <f>C33+C36+C47</f>
        <v>13678.780962000001</v>
      </c>
      <c r="D32" s="89">
        <f>D33+D36+D47</f>
        <v>1326.9068791200002</v>
      </c>
      <c r="E32" s="89">
        <f>E33+E36+E47</f>
        <v>1325.6390673600001</v>
      </c>
      <c r="F32" s="89">
        <f>F33+F36+F47</f>
        <v>1.2678117600000001</v>
      </c>
      <c r="G32" s="91">
        <f t="shared" si="0"/>
        <v>1.6354784846667598E-4</v>
      </c>
    </row>
    <row r="33" spans="2:7">
      <c r="B33" s="92" t="s">
        <v>138</v>
      </c>
      <c r="C33" s="98">
        <f>C34+C35</f>
        <v>314.56412499999999</v>
      </c>
      <c r="D33" s="98">
        <f>D34+D35</f>
        <v>44.233140150000004</v>
      </c>
      <c r="E33" s="98">
        <f>E34+E35</f>
        <v>44.233140150000004</v>
      </c>
      <c r="F33" s="98">
        <f>F34+F35</f>
        <v>0</v>
      </c>
      <c r="G33" s="94">
        <f t="shared" si="0"/>
        <v>5.4519537250836778E-6</v>
      </c>
    </row>
    <row r="34" spans="2:7">
      <c r="B34" s="95" t="s">
        <v>139</v>
      </c>
      <c r="C34" s="93">
        <v>225.042</v>
      </c>
      <c r="D34" s="93">
        <v>37.367250010000006</v>
      </c>
      <c r="E34" s="93">
        <f>D34</f>
        <v>37.367250010000006</v>
      </c>
      <c r="F34" s="93">
        <v>0</v>
      </c>
      <c r="G34" s="96">
        <f t="shared" si="0"/>
        <v>4.6056987407472718E-6</v>
      </c>
    </row>
    <row r="35" spans="2:7">
      <c r="B35" s="95" t="s">
        <v>141</v>
      </c>
      <c r="C35" s="93">
        <v>89.522125000000003</v>
      </c>
      <c r="D35" s="93">
        <v>6.8658901400000003</v>
      </c>
      <c r="E35" s="93">
        <f>D35</f>
        <v>6.8658901400000003</v>
      </c>
      <c r="F35" s="93">
        <v>0</v>
      </c>
      <c r="G35" s="96">
        <f t="shared" si="0"/>
        <v>8.4625498433640572E-7</v>
      </c>
    </row>
    <row r="36" spans="2:7">
      <c r="B36" s="92" t="s">
        <v>142</v>
      </c>
      <c r="C36" s="98">
        <f>SUM(C37:C46)</f>
        <v>8015.2290570000005</v>
      </c>
      <c r="D36" s="98">
        <f>SUM(D37:D46)</f>
        <v>861.41883200000007</v>
      </c>
      <c r="E36" s="98">
        <f>SUM(E37:E46)</f>
        <v>860.15102023999998</v>
      </c>
      <c r="F36" s="98">
        <f>SUM(F37:F46)</f>
        <v>1.2678117600000001</v>
      </c>
      <c r="G36" s="94">
        <f t="shared" si="0"/>
        <v>1.0617413988818134E-4</v>
      </c>
    </row>
    <row r="37" spans="2:7">
      <c r="B37" s="95" t="s">
        <v>143</v>
      </c>
      <c r="C37" s="93">
        <v>1130.0497190000001</v>
      </c>
      <c r="D37" s="93">
        <v>13.961782939999999</v>
      </c>
      <c r="E37" s="93">
        <f>D37</f>
        <v>13.961782939999999</v>
      </c>
      <c r="F37" s="93">
        <v>0</v>
      </c>
      <c r="G37" s="96">
        <f t="shared" si="0"/>
        <v>1.7208589363181968E-6</v>
      </c>
    </row>
    <row r="38" spans="2:7">
      <c r="B38" s="95" t="s">
        <v>144</v>
      </c>
      <c r="C38" s="93">
        <v>320.09149500000001</v>
      </c>
      <c r="D38" s="93">
        <v>42.477375019999997</v>
      </c>
      <c r="E38" s="93">
        <f>D38</f>
        <v>42.477375019999997</v>
      </c>
      <c r="F38" s="93">
        <v>0</v>
      </c>
      <c r="G38" s="101">
        <f t="shared" si="0"/>
        <v>5.2355469719475769E-6</v>
      </c>
    </row>
    <row r="39" spans="2:7">
      <c r="B39" s="95" t="s">
        <v>146</v>
      </c>
      <c r="C39" s="93">
        <v>8.4097159999999995</v>
      </c>
      <c r="D39" s="93">
        <v>0.52808943999999991</v>
      </c>
      <c r="E39" s="93">
        <f>D39</f>
        <v>0.52808943999999991</v>
      </c>
      <c r="F39" s="93">
        <v>0</v>
      </c>
      <c r="G39" s="101">
        <f t="shared" si="0"/>
        <v>6.5089640478200431E-8</v>
      </c>
    </row>
    <row r="40" spans="2:7">
      <c r="B40" s="95" t="s">
        <v>148</v>
      </c>
      <c r="C40" s="93">
        <v>1338.1688340000001</v>
      </c>
      <c r="D40" s="93">
        <v>111.42133554</v>
      </c>
      <c r="E40" s="93">
        <f t="shared" ref="E40:E43" si="1">D40</f>
        <v>111.42133554</v>
      </c>
      <c r="F40" s="93">
        <v>0</v>
      </c>
      <c r="G40" s="101">
        <f t="shared" si="0"/>
        <v>1.3733231764489623E-5</v>
      </c>
    </row>
    <row r="41" spans="2:7">
      <c r="B41" s="95" t="s">
        <v>149</v>
      </c>
      <c r="C41" s="93">
        <v>2031.4511130000001</v>
      </c>
      <c r="D41" s="93">
        <v>202.63696669000001</v>
      </c>
      <c r="E41" s="93">
        <f t="shared" si="1"/>
        <v>202.63696669000001</v>
      </c>
      <c r="F41" s="93">
        <v>0</v>
      </c>
      <c r="G41" s="101">
        <f t="shared" si="0"/>
        <v>2.4976010331593029E-5</v>
      </c>
    </row>
    <row r="42" spans="2:7">
      <c r="B42" s="95" t="s">
        <v>150</v>
      </c>
      <c r="C42" s="93">
        <v>101.411794</v>
      </c>
      <c r="D42" s="93">
        <v>14.40401299</v>
      </c>
      <c r="E42" s="93">
        <f t="shared" si="1"/>
        <v>14.40401299</v>
      </c>
      <c r="F42" s="93">
        <v>0</v>
      </c>
      <c r="G42" s="101">
        <f t="shared" si="0"/>
        <v>1.7753659814944016E-6</v>
      </c>
    </row>
    <row r="43" spans="2:7">
      <c r="B43" s="95" t="s">
        <v>151</v>
      </c>
      <c r="C43" s="93">
        <v>1</v>
      </c>
      <c r="D43" s="93">
        <v>0</v>
      </c>
      <c r="E43" s="93">
        <f t="shared" si="1"/>
        <v>0</v>
      </c>
      <c r="F43" s="93">
        <v>0</v>
      </c>
      <c r="G43" s="101">
        <f t="shared" si="0"/>
        <v>0</v>
      </c>
    </row>
    <row r="44" spans="2:7">
      <c r="B44" s="95" t="s">
        <v>2046</v>
      </c>
      <c r="C44" s="93">
        <v>30.547778999999998</v>
      </c>
      <c r="D44" s="93">
        <v>1.2678117600000001</v>
      </c>
      <c r="E44" s="93">
        <v>0</v>
      </c>
      <c r="F44" s="93">
        <f>D44</f>
        <v>1.2678117600000001</v>
      </c>
      <c r="G44" s="101">
        <f t="shared" si="0"/>
        <v>1.5626408218356827E-7</v>
      </c>
    </row>
    <row r="45" spans="2:7">
      <c r="B45" s="95" t="s">
        <v>152</v>
      </c>
      <c r="C45" s="93">
        <v>12</v>
      </c>
      <c r="D45" s="93">
        <v>4.2639575199999999</v>
      </c>
      <c r="E45" s="93">
        <f>D45</f>
        <v>4.2639575199999999</v>
      </c>
      <c r="F45" s="93">
        <v>0</v>
      </c>
      <c r="G45" s="101">
        <f t="shared" si="0"/>
        <v>5.2555389479312283E-7</v>
      </c>
    </row>
    <row r="46" spans="2:7">
      <c r="B46" s="95" t="s">
        <v>153</v>
      </c>
      <c r="C46" s="93">
        <v>3042.0986069999999</v>
      </c>
      <c r="D46" s="93">
        <v>470.4575001</v>
      </c>
      <c r="E46" s="93">
        <f>D46</f>
        <v>470.4575001</v>
      </c>
      <c r="F46" s="93">
        <v>0</v>
      </c>
      <c r="G46" s="101">
        <f t="shared" si="0"/>
        <v>5.7986218284883607E-5</v>
      </c>
    </row>
    <row r="47" spans="2:7">
      <c r="B47" s="92" t="s">
        <v>154</v>
      </c>
      <c r="C47" s="98">
        <f>SUM(C48:C55)</f>
        <v>5348.9877800000004</v>
      </c>
      <c r="D47" s="98">
        <f>SUM(D48:D55)</f>
        <v>421.25490697000004</v>
      </c>
      <c r="E47" s="98">
        <f>SUM(E48:E55)</f>
        <v>421.25490697000004</v>
      </c>
      <c r="F47" s="98">
        <f>SUM(F48:F55)</f>
        <v>0</v>
      </c>
      <c r="G47" s="103">
        <f t="shared" si="0"/>
        <v>5.1921754853410952E-5</v>
      </c>
    </row>
    <row r="48" spans="2:7">
      <c r="B48" s="95" t="s">
        <v>155</v>
      </c>
      <c r="C48" s="93">
        <v>260.17793799999998</v>
      </c>
      <c r="D48" s="93">
        <v>33.751543099999992</v>
      </c>
      <c r="E48" s="93">
        <f>D48</f>
        <v>33.751543099999992</v>
      </c>
      <c r="F48" s="93">
        <v>0</v>
      </c>
      <c r="G48" s="101">
        <f t="shared" si="0"/>
        <v>4.1600449461051263E-6</v>
      </c>
    </row>
    <row r="49" spans="2:8">
      <c r="B49" s="95" t="s">
        <v>156</v>
      </c>
      <c r="C49" s="93">
        <v>5.5485429999999996</v>
      </c>
      <c r="D49" s="93">
        <v>0.75975702000000001</v>
      </c>
      <c r="E49" s="93">
        <f t="shared" ref="E49:E55" si="2">D49</f>
        <v>0.75975702000000001</v>
      </c>
      <c r="F49" s="93">
        <v>0</v>
      </c>
      <c r="G49" s="101">
        <f t="shared" si="0"/>
        <v>9.3643817764257777E-8</v>
      </c>
    </row>
    <row r="50" spans="2:8">
      <c r="B50" s="95" t="s">
        <v>157</v>
      </c>
      <c r="C50" s="93">
        <v>153.29686799999999</v>
      </c>
      <c r="D50" s="93">
        <v>19.451972729999998</v>
      </c>
      <c r="E50" s="93">
        <f t="shared" si="2"/>
        <v>19.451972729999998</v>
      </c>
      <c r="F50" s="93">
        <v>0</v>
      </c>
      <c r="G50" s="96">
        <f t="shared" si="0"/>
        <v>2.397552035101211E-6</v>
      </c>
    </row>
    <row r="51" spans="2:8">
      <c r="B51" s="95" t="s">
        <v>158</v>
      </c>
      <c r="C51" s="93">
        <v>17.3</v>
      </c>
      <c r="D51" s="93">
        <v>0</v>
      </c>
      <c r="E51" s="93">
        <f t="shared" si="2"/>
        <v>0</v>
      </c>
      <c r="F51" s="93">
        <v>0</v>
      </c>
      <c r="G51" s="96">
        <f t="shared" si="0"/>
        <v>0</v>
      </c>
    </row>
    <row r="52" spans="2:8">
      <c r="B52" s="95" t="s">
        <v>2047</v>
      </c>
      <c r="C52" s="93">
        <v>4740.9021789999997</v>
      </c>
      <c r="D52" s="93">
        <v>349.54706099000003</v>
      </c>
      <c r="E52" s="93">
        <f t="shared" si="2"/>
        <v>349.54706099000003</v>
      </c>
      <c r="F52" s="93">
        <v>0</v>
      </c>
      <c r="G52" s="96">
        <f t="shared" si="0"/>
        <v>4.3083407481222695E-5</v>
      </c>
    </row>
    <row r="53" spans="2:8">
      <c r="B53" s="95" t="s">
        <v>2048</v>
      </c>
      <c r="C53" s="93">
        <v>6.0446759999999999</v>
      </c>
      <c r="D53" s="93">
        <v>0</v>
      </c>
      <c r="E53" s="93">
        <f t="shared" si="2"/>
        <v>0</v>
      </c>
      <c r="F53" s="93">
        <v>0</v>
      </c>
      <c r="G53" s="96">
        <f t="shared" si="0"/>
        <v>0</v>
      </c>
    </row>
    <row r="54" spans="2:8">
      <c r="B54" s="95" t="s">
        <v>159</v>
      </c>
      <c r="C54" s="93">
        <v>6.5530090000000003</v>
      </c>
      <c r="D54" s="93">
        <v>0.75928853000000007</v>
      </c>
      <c r="E54" s="93">
        <f t="shared" si="2"/>
        <v>0.75928853000000007</v>
      </c>
      <c r="F54" s="93">
        <v>0</v>
      </c>
      <c r="G54" s="96">
        <f t="shared" si="0"/>
        <v>9.3586074050110355E-8</v>
      </c>
    </row>
    <row r="55" spans="2:8">
      <c r="B55" s="95" t="s">
        <v>160</v>
      </c>
      <c r="C55" s="93">
        <v>159.16456700000001</v>
      </c>
      <c r="D55" s="93">
        <v>16.985284599999996</v>
      </c>
      <c r="E55" s="93">
        <f t="shared" si="2"/>
        <v>16.985284599999996</v>
      </c>
      <c r="F55" s="93">
        <v>0</v>
      </c>
      <c r="G55" s="96">
        <f t="shared" si="0"/>
        <v>2.0935204991675544E-6</v>
      </c>
    </row>
    <row r="56" spans="2:8">
      <c r="B56" s="105" t="s">
        <v>461</v>
      </c>
      <c r="C56" s="106">
        <f>C16+C19+C32</f>
        <v>142145.48564599999</v>
      </c>
      <c r="D56" s="106">
        <f>D16+D19+D32</f>
        <v>25033.352093760001</v>
      </c>
      <c r="E56" s="106">
        <f>E16+E19+E32</f>
        <v>3031.6085305700003</v>
      </c>
      <c r="F56" s="106">
        <f>F16+F19+F32</f>
        <v>22001.743563190001</v>
      </c>
      <c r="G56" s="107">
        <f t="shared" si="0"/>
        <v>3.085484700748882E-3</v>
      </c>
    </row>
    <row r="57" spans="2:8">
      <c r="B57" s="60" t="s">
        <v>3082</v>
      </c>
      <c r="C57" s="27"/>
      <c r="D57" s="27"/>
      <c r="E57" s="27"/>
    </row>
    <row r="58" spans="2:8" ht="36" customHeight="1">
      <c r="B58" s="176" t="s">
        <v>3151</v>
      </c>
      <c r="C58" s="176"/>
      <c r="D58" s="176"/>
      <c r="E58" s="34"/>
    </row>
    <row r="59" spans="2:8">
      <c r="B59" s="34" t="s">
        <v>42</v>
      </c>
      <c r="C59" s="30"/>
      <c r="D59" s="30"/>
      <c r="E59" s="30"/>
    </row>
    <row r="60" spans="2:8">
      <c r="G60" s="97"/>
      <c r="H60" s="97"/>
    </row>
    <row r="62" spans="2:8">
      <c r="G62" s="97"/>
    </row>
    <row r="63" spans="2:8">
      <c r="G63" s="97"/>
    </row>
    <row r="64" spans="2:8">
      <c r="G64" s="97"/>
    </row>
    <row r="65" spans="7:7">
      <c r="G65" s="108"/>
    </row>
    <row r="66" spans="7:7">
      <c r="G66" s="108"/>
    </row>
    <row r="70" spans="7:7">
      <c r="G70" s="97"/>
    </row>
  </sheetData>
  <mergeCells count="15">
    <mergeCell ref="B7:G7"/>
    <mergeCell ref="B1:G1"/>
    <mergeCell ref="B2:G2"/>
    <mergeCell ref="B3:G3"/>
    <mergeCell ref="B5:G5"/>
    <mergeCell ref="B6:G6"/>
    <mergeCell ref="B58:D58"/>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48796-7997-431D-9F40-C105BBB34C98}">
  <dimension ref="A1:G3067"/>
  <sheetViews>
    <sheetView showGridLines="0" workbookViewId="0">
      <selection activeCell="J17" sqref="J17"/>
    </sheetView>
  </sheetViews>
  <sheetFormatPr baseColWidth="10" defaultColWidth="8.85546875" defaultRowHeight="15"/>
  <cols>
    <col min="1" max="2" width="8.85546875" style="158"/>
    <col min="3" max="3" width="143.7109375" style="158" customWidth="1"/>
    <col min="4" max="4" width="16.5703125" style="158" customWidth="1"/>
    <col min="5" max="5" width="12.28515625" style="158" bestFit="1" customWidth="1"/>
    <col min="6" max="6" width="8.85546875" style="158"/>
    <col min="7" max="7" width="9.140625" style="158" bestFit="1" customWidth="1"/>
    <col min="8" max="16384" width="8.85546875" style="158"/>
  </cols>
  <sheetData>
    <row r="1" spans="1:7" ht="27.75">
      <c r="A1" s="201" t="s">
        <v>0</v>
      </c>
      <c r="B1" s="201"/>
      <c r="C1" s="201"/>
      <c r="D1" s="201"/>
      <c r="E1" s="201"/>
    </row>
    <row r="2" spans="1:7" ht="20.25">
      <c r="A2" s="202" t="s">
        <v>1</v>
      </c>
      <c r="B2" s="202"/>
      <c r="C2" s="202"/>
      <c r="D2" s="202"/>
      <c r="E2" s="202"/>
    </row>
    <row r="3" spans="1:7">
      <c r="A3" s="203" t="s">
        <v>2</v>
      </c>
      <c r="B3" s="203"/>
      <c r="C3" s="203"/>
      <c r="D3" s="203"/>
      <c r="E3" s="203"/>
    </row>
    <row r="4" spans="1:7">
      <c r="A4" s="115"/>
      <c r="B4" s="115"/>
      <c r="C4" s="115"/>
      <c r="D4" s="115"/>
      <c r="E4" s="115"/>
    </row>
    <row r="5" spans="1:7" ht="18.75">
      <c r="A5" s="204" t="s">
        <v>25</v>
      </c>
      <c r="B5" s="204"/>
      <c r="C5" s="204"/>
      <c r="D5" s="204"/>
      <c r="E5" s="204"/>
    </row>
    <row r="6" spans="1:7" ht="18.75">
      <c r="A6" s="205" t="s">
        <v>248</v>
      </c>
      <c r="B6" s="205"/>
      <c r="C6" s="205"/>
      <c r="D6" s="205"/>
      <c r="E6" s="205"/>
    </row>
    <row r="7" spans="1:7" ht="18.75">
      <c r="A7" s="206" t="s">
        <v>3150</v>
      </c>
      <c r="B7" s="206"/>
      <c r="C7" s="206"/>
      <c r="D7" s="206"/>
      <c r="E7" s="206"/>
    </row>
    <row r="8" spans="1:7" ht="18.75">
      <c r="A8" s="178" t="s">
        <v>2892</v>
      </c>
      <c r="B8" s="178"/>
      <c r="C8" s="178"/>
      <c r="D8" s="178"/>
      <c r="E8" s="178"/>
    </row>
    <row r="9" spans="1:7" ht="15.75">
      <c r="A9" s="207" t="s">
        <v>5</v>
      </c>
      <c r="B9" s="207"/>
      <c r="C9" s="207"/>
      <c r="D9" s="207"/>
      <c r="E9" s="207"/>
    </row>
    <row r="10" spans="1:7">
      <c r="A10" s="115"/>
      <c r="B10" s="115"/>
      <c r="C10" s="115"/>
      <c r="D10" s="115"/>
      <c r="E10" s="115"/>
    </row>
    <row r="12" spans="1:7">
      <c r="C12" s="208" t="s">
        <v>6</v>
      </c>
      <c r="D12" s="109" t="s">
        <v>7</v>
      </c>
      <c r="E12" s="209" t="s">
        <v>3079</v>
      </c>
    </row>
    <row r="13" spans="1:7">
      <c r="C13" s="208"/>
      <c r="D13" s="116" t="s">
        <v>2892</v>
      </c>
      <c r="E13" s="209"/>
    </row>
    <row r="14" spans="1:7">
      <c r="C14" s="129" t="s">
        <v>249</v>
      </c>
      <c r="D14" s="129">
        <v>1484234610959</v>
      </c>
      <c r="E14" s="129">
        <v>263027914866.62021</v>
      </c>
    </row>
    <row r="15" spans="1:7">
      <c r="C15" s="130" t="s">
        <v>3102</v>
      </c>
      <c r="D15" s="131">
        <v>1405231227574</v>
      </c>
      <c r="E15" s="131">
        <v>254203810154.23004</v>
      </c>
    </row>
    <row r="16" spans="1:7">
      <c r="C16" s="159" t="s">
        <v>250</v>
      </c>
      <c r="D16" s="160">
        <v>12803138793</v>
      </c>
      <c r="E16" s="160">
        <v>1537083372.3499999</v>
      </c>
      <c r="G16" s="165"/>
    </row>
    <row r="17" spans="3:5">
      <c r="C17" s="161" t="s">
        <v>251</v>
      </c>
      <c r="D17" s="162">
        <v>12768524419</v>
      </c>
      <c r="E17" s="162">
        <v>1535120934.79</v>
      </c>
    </row>
    <row r="18" spans="3:5">
      <c r="C18" s="163" t="s">
        <v>252</v>
      </c>
      <c r="D18" s="160">
        <v>12768524419</v>
      </c>
      <c r="E18" s="160">
        <v>1535120934.79</v>
      </c>
    </row>
    <row r="19" spans="3:5">
      <c r="C19" s="161" t="s">
        <v>253</v>
      </c>
      <c r="D19" s="162">
        <v>34614374</v>
      </c>
      <c r="E19" s="162">
        <v>1962437.56</v>
      </c>
    </row>
    <row r="20" spans="3:5">
      <c r="C20" s="163" t="s">
        <v>252</v>
      </c>
      <c r="D20" s="160">
        <v>34614374</v>
      </c>
      <c r="E20" s="160">
        <v>1962437.56</v>
      </c>
    </row>
    <row r="21" spans="3:5">
      <c r="C21" s="159" t="s">
        <v>278</v>
      </c>
      <c r="D21" s="160">
        <v>42965382</v>
      </c>
      <c r="E21" s="160">
        <v>4239105.68</v>
      </c>
    </row>
    <row r="22" spans="3:5">
      <c r="C22" s="161" t="s">
        <v>251</v>
      </c>
      <c r="D22" s="162">
        <v>42965382</v>
      </c>
      <c r="E22" s="162">
        <v>4239105.68</v>
      </c>
    </row>
    <row r="23" spans="3:5">
      <c r="C23" s="163" t="s">
        <v>252</v>
      </c>
      <c r="D23" s="160">
        <v>42965382</v>
      </c>
      <c r="E23" s="160">
        <v>4239105.68</v>
      </c>
    </row>
    <row r="24" spans="3:5">
      <c r="C24" s="159" t="s">
        <v>256</v>
      </c>
      <c r="D24" s="160">
        <v>11370000</v>
      </c>
      <c r="E24" s="160">
        <v>1641646.1</v>
      </c>
    </row>
    <row r="25" spans="3:5">
      <c r="C25" s="161" t="s">
        <v>251</v>
      </c>
      <c r="D25" s="162">
        <v>11370000</v>
      </c>
      <c r="E25" s="162">
        <v>1641646.1</v>
      </c>
    </row>
    <row r="26" spans="3:5">
      <c r="C26" s="163" t="s">
        <v>252</v>
      </c>
      <c r="D26" s="160">
        <v>11370000</v>
      </c>
      <c r="E26" s="160">
        <v>1641646.1</v>
      </c>
    </row>
    <row r="27" spans="3:5">
      <c r="C27" s="159" t="s">
        <v>257</v>
      </c>
      <c r="D27" s="160">
        <v>10328000</v>
      </c>
      <c r="E27" s="160">
        <v>1648135.82</v>
      </c>
    </row>
    <row r="28" spans="3:5">
      <c r="C28" s="161" t="s">
        <v>251</v>
      </c>
      <c r="D28" s="162">
        <v>10328000</v>
      </c>
      <c r="E28" s="162">
        <v>1648135.82</v>
      </c>
    </row>
    <row r="29" spans="3:5">
      <c r="C29" s="163" t="s">
        <v>252</v>
      </c>
      <c r="D29" s="160">
        <v>10328000</v>
      </c>
      <c r="E29" s="160">
        <v>1648135.82</v>
      </c>
    </row>
    <row r="30" spans="3:5">
      <c r="C30" s="159" t="s">
        <v>258</v>
      </c>
      <c r="D30" s="160">
        <v>13134000</v>
      </c>
      <c r="E30" s="160">
        <v>2360855.58</v>
      </c>
    </row>
    <row r="31" spans="3:5">
      <c r="C31" s="161" t="s">
        <v>251</v>
      </c>
      <c r="D31" s="162">
        <v>13134000</v>
      </c>
      <c r="E31" s="162">
        <v>2360855.58</v>
      </c>
    </row>
    <row r="32" spans="3:5">
      <c r="C32" s="163" t="s">
        <v>252</v>
      </c>
      <c r="D32" s="160">
        <v>13134000</v>
      </c>
      <c r="E32" s="160">
        <v>2360855.58</v>
      </c>
    </row>
    <row r="33" spans="3:5">
      <c r="C33" s="159" t="s">
        <v>259</v>
      </c>
      <c r="D33" s="160">
        <v>41285955</v>
      </c>
      <c r="E33" s="160">
        <v>2915099.7</v>
      </c>
    </row>
    <row r="34" spans="3:5">
      <c r="C34" s="161" t="s">
        <v>251</v>
      </c>
      <c r="D34" s="162">
        <v>41285955</v>
      </c>
      <c r="E34" s="162">
        <v>2915099.7</v>
      </c>
    </row>
    <row r="35" spans="3:5">
      <c r="C35" s="163" t="s">
        <v>252</v>
      </c>
      <c r="D35" s="160">
        <v>41285955</v>
      </c>
      <c r="E35" s="160">
        <v>2915099.7</v>
      </c>
    </row>
    <row r="36" spans="3:5">
      <c r="C36" s="159" t="s">
        <v>260</v>
      </c>
      <c r="D36" s="160">
        <v>43912764</v>
      </c>
      <c r="E36" s="160">
        <v>3863238.24</v>
      </c>
    </row>
    <row r="37" spans="3:5">
      <c r="C37" s="161" t="s">
        <v>251</v>
      </c>
      <c r="D37" s="162">
        <v>43912764</v>
      </c>
      <c r="E37" s="162">
        <v>3863238.24</v>
      </c>
    </row>
    <row r="38" spans="3:5">
      <c r="C38" s="163" t="s">
        <v>252</v>
      </c>
      <c r="D38" s="160">
        <v>43912764</v>
      </c>
      <c r="E38" s="160">
        <v>3863238.24</v>
      </c>
    </row>
    <row r="39" spans="3:5">
      <c r="C39" s="159" t="s">
        <v>261</v>
      </c>
      <c r="D39" s="160">
        <v>75396869</v>
      </c>
      <c r="E39" s="160">
        <v>9297393.5100000016</v>
      </c>
    </row>
    <row r="40" spans="3:5">
      <c r="C40" s="161" t="s">
        <v>251</v>
      </c>
      <c r="D40" s="162">
        <v>75396869</v>
      </c>
      <c r="E40" s="162">
        <v>9297393.5100000016</v>
      </c>
    </row>
    <row r="41" spans="3:5">
      <c r="C41" s="163" t="s">
        <v>252</v>
      </c>
      <c r="D41" s="160">
        <v>75396869</v>
      </c>
      <c r="E41" s="160">
        <v>9297393.5100000016</v>
      </c>
    </row>
    <row r="42" spans="3:5">
      <c r="C42" s="159" t="s">
        <v>358</v>
      </c>
      <c r="D42" s="160">
        <v>45846673</v>
      </c>
      <c r="E42" s="160">
        <v>744089</v>
      </c>
    </row>
    <row r="43" spans="3:5">
      <c r="C43" s="161" t="s">
        <v>251</v>
      </c>
      <c r="D43" s="162">
        <v>45846673</v>
      </c>
      <c r="E43" s="162">
        <v>744089</v>
      </c>
    </row>
    <row r="44" spans="3:5">
      <c r="C44" s="163" t="s">
        <v>252</v>
      </c>
      <c r="D44" s="160">
        <v>45846673</v>
      </c>
      <c r="E44" s="160">
        <v>744089</v>
      </c>
    </row>
    <row r="45" spans="3:5">
      <c r="C45" s="159" t="s">
        <v>262</v>
      </c>
      <c r="D45" s="160">
        <v>10754000</v>
      </c>
      <c r="E45" s="160">
        <v>1620875</v>
      </c>
    </row>
    <row r="46" spans="3:5">
      <c r="C46" s="161" t="s">
        <v>251</v>
      </c>
      <c r="D46" s="162">
        <v>10754000</v>
      </c>
      <c r="E46" s="162">
        <v>1620875</v>
      </c>
    </row>
    <row r="47" spans="3:5">
      <c r="C47" s="163" t="s">
        <v>252</v>
      </c>
      <c r="D47" s="160">
        <v>10754000</v>
      </c>
      <c r="E47" s="160">
        <v>1620875</v>
      </c>
    </row>
    <row r="48" spans="3:5">
      <c r="C48" s="159" t="s">
        <v>263</v>
      </c>
      <c r="D48" s="160">
        <v>43809957</v>
      </c>
      <c r="E48" s="160">
        <v>12764508.539999999</v>
      </c>
    </row>
    <row r="49" spans="3:5">
      <c r="C49" s="161" t="s">
        <v>251</v>
      </c>
      <c r="D49" s="162">
        <v>43809957</v>
      </c>
      <c r="E49" s="162">
        <v>12764508.539999999</v>
      </c>
    </row>
    <row r="50" spans="3:5">
      <c r="C50" s="163" t="s">
        <v>252</v>
      </c>
      <c r="D50" s="160">
        <v>43809957</v>
      </c>
      <c r="E50" s="160">
        <v>12764508.539999999</v>
      </c>
    </row>
    <row r="51" spans="3:5">
      <c r="C51" s="159" t="s">
        <v>264</v>
      </c>
      <c r="D51" s="160">
        <v>54797452</v>
      </c>
      <c r="E51" s="160">
        <v>12088718.25</v>
      </c>
    </row>
    <row r="52" spans="3:5">
      <c r="C52" s="161" t="s">
        <v>251</v>
      </c>
      <c r="D52" s="162">
        <v>54797452</v>
      </c>
      <c r="E52" s="162">
        <v>12088718.25</v>
      </c>
    </row>
    <row r="53" spans="3:5">
      <c r="C53" s="163" t="s">
        <v>252</v>
      </c>
      <c r="D53" s="160">
        <v>54797452</v>
      </c>
      <c r="E53" s="160">
        <v>12088718.25</v>
      </c>
    </row>
    <row r="54" spans="3:5">
      <c r="C54" s="159" t="s">
        <v>265</v>
      </c>
      <c r="D54" s="160">
        <v>52932672</v>
      </c>
      <c r="E54" s="160">
        <v>4720557.32</v>
      </c>
    </row>
    <row r="55" spans="3:5">
      <c r="C55" s="161" t="s">
        <v>251</v>
      </c>
      <c r="D55" s="162">
        <v>52932672</v>
      </c>
      <c r="E55" s="162">
        <v>4720557.32</v>
      </c>
    </row>
    <row r="56" spans="3:5">
      <c r="C56" s="163" t="s">
        <v>252</v>
      </c>
      <c r="D56" s="160">
        <v>52932672</v>
      </c>
      <c r="E56" s="160">
        <v>4720557.32</v>
      </c>
    </row>
    <row r="57" spans="3:5">
      <c r="C57" s="159" t="s">
        <v>439</v>
      </c>
      <c r="D57" s="160">
        <v>49694367</v>
      </c>
      <c r="E57" s="160">
        <v>0</v>
      </c>
    </row>
    <row r="58" spans="3:5">
      <c r="C58" s="161" t="s">
        <v>251</v>
      </c>
      <c r="D58" s="162">
        <v>49694367</v>
      </c>
      <c r="E58" s="162">
        <v>0</v>
      </c>
    </row>
    <row r="59" spans="3:5">
      <c r="C59" s="163" t="s">
        <v>252</v>
      </c>
      <c r="D59" s="160">
        <v>49694367</v>
      </c>
      <c r="E59" s="160">
        <v>0</v>
      </c>
    </row>
    <row r="60" spans="3:5">
      <c r="C60" s="159" t="s">
        <v>266</v>
      </c>
      <c r="D60" s="160">
        <v>5599313667</v>
      </c>
      <c r="E60" s="160">
        <v>1159044343.8199999</v>
      </c>
    </row>
    <row r="61" spans="3:5">
      <c r="C61" s="161" t="s">
        <v>251</v>
      </c>
      <c r="D61" s="162">
        <v>5556078082</v>
      </c>
      <c r="E61" s="162">
        <v>1148668781.5799999</v>
      </c>
    </row>
    <row r="62" spans="3:5">
      <c r="C62" s="163" t="s">
        <v>252</v>
      </c>
      <c r="D62" s="160">
        <v>5556078082</v>
      </c>
      <c r="E62" s="160">
        <v>1148668781.5799999</v>
      </c>
    </row>
    <row r="63" spans="3:5">
      <c r="C63" s="161" t="s">
        <v>254</v>
      </c>
      <c r="D63" s="162">
        <v>43235585</v>
      </c>
      <c r="E63" s="162">
        <v>10375562.24</v>
      </c>
    </row>
    <row r="64" spans="3:5">
      <c r="C64" s="163" t="s">
        <v>252</v>
      </c>
      <c r="D64" s="160">
        <v>43235585</v>
      </c>
      <c r="E64" s="160">
        <v>10375562.24</v>
      </c>
    </row>
    <row r="65" spans="3:5">
      <c r="C65" s="159" t="s">
        <v>267</v>
      </c>
      <c r="D65" s="160">
        <v>1386332547023</v>
      </c>
      <c r="E65" s="160">
        <v>251449778215.32004</v>
      </c>
    </row>
    <row r="66" spans="3:5">
      <c r="C66" s="161" t="s">
        <v>251</v>
      </c>
      <c r="D66" s="162">
        <v>1034196827890</v>
      </c>
      <c r="E66" s="162">
        <v>191509225590.95007</v>
      </c>
    </row>
    <row r="67" spans="3:5">
      <c r="C67" s="163" t="s">
        <v>1804</v>
      </c>
      <c r="D67" s="160">
        <v>100</v>
      </c>
      <c r="E67" s="160">
        <v>0</v>
      </c>
    </row>
    <row r="68" spans="3:5">
      <c r="C68" s="163" t="s">
        <v>252</v>
      </c>
      <c r="D68" s="160">
        <v>1034196827790</v>
      </c>
      <c r="E68" s="160">
        <v>191509225590.95007</v>
      </c>
    </row>
    <row r="69" spans="3:5">
      <c r="C69" s="161" t="s">
        <v>253</v>
      </c>
      <c r="D69" s="162">
        <v>113264264759</v>
      </c>
      <c r="E69" s="162">
        <v>49285295474.059998</v>
      </c>
    </row>
    <row r="70" spans="3:5">
      <c r="C70" s="163" t="s">
        <v>252</v>
      </c>
      <c r="D70" s="160">
        <v>113264264759</v>
      </c>
      <c r="E70" s="160">
        <v>49285295474.059998</v>
      </c>
    </row>
    <row r="71" spans="3:5">
      <c r="C71" s="161" t="s">
        <v>3107</v>
      </c>
      <c r="D71" s="162">
        <v>0</v>
      </c>
      <c r="E71" s="162">
        <v>0</v>
      </c>
    </row>
    <row r="72" spans="3:5">
      <c r="C72" s="163" t="s">
        <v>252</v>
      </c>
      <c r="D72" s="160">
        <v>0</v>
      </c>
      <c r="E72" s="160">
        <v>0</v>
      </c>
    </row>
    <row r="73" spans="3:5">
      <c r="C73" s="161" t="s">
        <v>268</v>
      </c>
      <c r="D73" s="162">
        <v>115232563886</v>
      </c>
      <c r="E73" s="162">
        <v>1590718359.8599999</v>
      </c>
    </row>
    <row r="74" spans="3:5">
      <c r="C74" s="163" t="s">
        <v>252</v>
      </c>
      <c r="D74" s="160">
        <v>115232563886</v>
      </c>
      <c r="E74" s="160">
        <v>1590718359.8599999</v>
      </c>
    </row>
    <row r="75" spans="3:5">
      <c r="C75" s="161" t="s">
        <v>254</v>
      </c>
      <c r="D75" s="162">
        <v>122733151615</v>
      </c>
      <c r="E75" s="162">
        <v>9036594170.2399998</v>
      </c>
    </row>
    <row r="76" spans="3:5">
      <c r="C76" s="163" t="s">
        <v>252</v>
      </c>
      <c r="D76" s="160">
        <v>122733151615</v>
      </c>
      <c r="E76" s="160">
        <v>9036594170.2399998</v>
      </c>
    </row>
    <row r="77" spans="3:5">
      <c r="C77" s="161" t="s">
        <v>255</v>
      </c>
      <c r="D77" s="162">
        <v>905738873</v>
      </c>
      <c r="E77" s="162">
        <v>27944620.209999997</v>
      </c>
    </row>
    <row r="78" spans="3:5">
      <c r="C78" s="163" t="s">
        <v>252</v>
      </c>
      <c r="D78" s="160">
        <v>905738873</v>
      </c>
      <c r="E78" s="160">
        <v>27944620.209999997</v>
      </c>
    </row>
    <row r="79" spans="3:5">
      <c r="C79" s="130" t="s">
        <v>3172</v>
      </c>
      <c r="D79" s="131">
        <v>79003383385</v>
      </c>
      <c r="E79" s="131">
        <v>8824104712.3899975</v>
      </c>
    </row>
    <row r="80" spans="3:5">
      <c r="C80" s="159" t="s">
        <v>250</v>
      </c>
      <c r="D80" s="160">
        <v>6834958632</v>
      </c>
      <c r="E80" s="160">
        <v>913715198.96999991</v>
      </c>
    </row>
    <row r="81" spans="3:5">
      <c r="C81" s="161" t="s">
        <v>251</v>
      </c>
      <c r="D81" s="162">
        <v>4863809031</v>
      </c>
      <c r="E81" s="162">
        <v>791140295.99000001</v>
      </c>
    </row>
    <row r="82" spans="3:5">
      <c r="C82" s="163" t="s">
        <v>1925</v>
      </c>
      <c r="D82" s="160">
        <v>241517712</v>
      </c>
      <c r="E82" s="160">
        <v>241517712</v>
      </c>
    </row>
    <row r="83" spans="3:5">
      <c r="C83" s="164" t="s">
        <v>3085</v>
      </c>
      <c r="D83" s="160">
        <v>241517712</v>
      </c>
      <c r="E83" s="160">
        <v>241517712</v>
      </c>
    </row>
    <row r="84" spans="3:5">
      <c r="C84" s="163" t="s">
        <v>2786</v>
      </c>
      <c r="D84" s="160">
        <v>700000000</v>
      </c>
      <c r="E84" s="160">
        <v>97324604.050000012</v>
      </c>
    </row>
    <row r="85" spans="3:5">
      <c r="C85" s="164" t="s">
        <v>2486</v>
      </c>
      <c r="D85" s="160">
        <v>700000000</v>
      </c>
      <c r="E85" s="160">
        <v>97324604.050000012</v>
      </c>
    </row>
    <row r="86" spans="3:5">
      <c r="C86" s="163" t="s">
        <v>2914</v>
      </c>
      <c r="D86" s="160">
        <v>12373947</v>
      </c>
      <c r="E86" s="160">
        <v>0</v>
      </c>
    </row>
    <row r="87" spans="3:5">
      <c r="C87" s="164" t="s">
        <v>3086</v>
      </c>
      <c r="D87" s="160">
        <v>12373947</v>
      </c>
      <c r="E87" s="160">
        <v>0</v>
      </c>
    </row>
    <row r="88" spans="3:5">
      <c r="C88" s="163" t="s">
        <v>2360</v>
      </c>
      <c r="D88" s="160">
        <v>24586631</v>
      </c>
      <c r="E88" s="160">
        <v>0</v>
      </c>
    </row>
    <row r="89" spans="3:5">
      <c r="C89" s="164" t="s">
        <v>3087</v>
      </c>
      <c r="D89" s="160">
        <v>24586631</v>
      </c>
      <c r="E89" s="160">
        <v>0</v>
      </c>
    </row>
    <row r="90" spans="3:5">
      <c r="C90" s="163" t="s">
        <v>2785</v>
      </c>
      <c r="D90" s="160">
        <v>300000000</v>
      </c>
      <c r="E90" s="160">
        <v>0</v>
      </c>
    </row>
    <row r="91" spans="3:5">
      <c r="C91" s="164" t="s">
        <v>462</v>
      </c>
      <c r="D91" s="160">
        <v>300000000</v>
      </c>
      <c r="E91" s="160">
        <v>0</v>
      </c>
    </row>
    <row r="92" spans="3:5">
      <c r="C92" s="163" t="s">
        <v>3088</v>
      </c>
      <c r="D92" s="160">
        <v>20000000</v>
      </c>
      <c r="E92" s="160">
        <v>0</v>
      </c>
    </row>
    <row r="93" spans="3:5">
      <c r="C93" s="164" t="s">
        <v>463</v>
      </c>
      <c r="D93" s="160">
        <v>20000000</v>
      </c>
      <c r="E93" s="160">
        <v>0</v>
      </c>
    </row>
    <row r="94" spans="3:5">
      <c r="C94" s="163" t="s">
        <v>2915</v>
      </c>
      <c r="D94" s="160">
        <v>662449960</v>
      </c>
      <c r="E94" s="160">
        <v>22148427.02</v>
      </c>
    </row>
    <row r="95" spans="3:5">
      <c r="C95" s="164" t="s">
        <v>3089</v>
      </c>
      <c r="D95" s="160">
        <v>662449960</v>
      </c>
      <c r="E95" s="160">
        <v>22148427.02</v>
      </c>
    </row>
    <row r="96" spans="3:5">
      <c r="C96" s="163" t="s">
        <v>2876</v>
      </c>
      <c r="D96" s="160">
        <v>34295224</v>
      </c>
      <c r="E96" s="160">
        <v>0</v>
      </c>
    </row>
    <row r="97" spans="3:5">
      <c r="C97" s="164" t="s">
        <v>2875</v>
      </c>
      <c r="D97" s="160">
        <v>34295224</v>
      </c>
      <c r="E97" s="160">
        <v>0</v>
      </c>
    </row>
    <row r="98" spans="3:5">
      <c r="C98" s="163" t="s">
        <v>3090</v>
      </c>
      <c r="D98" s="160">
        <v>7273652</v>
      </c>
      <c r="E98" s="160">
        <v>0</v>
      </c>
    </row>
    <row r="99" spans="3:5">
      <c r="C99" s="164" t="s">
        <v>2916</v>
      </c>
      <c r="D99" s="160">
        <v>7273652</v>
      </c>
      <c r="E99" s="160">
        <v>0</v>
      </c>
    </row>
    <row r="100" spans="3:5">
      <c r="C100" s="163" t="s">
        <v>269</v>
      </c>
      <c r="D100" s="160">
        <v>100000000</v>
      </c>
      <c r="E100" s="160">
        <v>2231812.81</v>
      </c>
    </row>
    <row r="101" spans="3:5">
      <c r="C101" s="164" t="s">
        <v>3091</v>
      </c>
      <c r="D101" s="160">
        <v>100000000</v>
      </c>
      <c r="E101" s="160">
        <v>2231812.81</v>
      </c>
    </row>
    <row r="102" spans="3:5">
      <c r="C102" s="163" t="s">
        <v>802</v>
      </c>
      <c r="D102" s="160">
        <v>1235409</v>
      </c>
      <c r="E102" s="160">
        <v>0</v>
      </c>
    </row>
    <row r="103" spans="3:5">
      <c r="C103" s="164" t="s">
        <v>803</v>
      </c>
      <c r="D103" s="160">
        <v>1235409</v>
      </c>
      <c r="E103" s="160">
        <v>0</v>
      </c>
    </row>
    <row r="104" spans="3:5">
      <c r="C104" s="163" t="s">
        <v>804</v>
      </c>
      <c r="D104" s="160">
        <v>8415087</v>
      </c>
      <c r="E104" s="160">
        <v>0</v>
      </c>
    </row>
    <row r="105" spans="3:5">
      <c r="C105" s="164" t="s">
        <v>805</v>
      </c>
      <c r="D105" s="160">
        <v>8415087</v>
      </c>
      <c r="E105" s="160">
        <v>0</v>
      </c>
    </row>
    <row r="106" spans="3:5">
      <c r="C106" s="163" t="s">
        <v>2784</v>
      </c>
      <c r="D106" s="160">
        <v>6705517</v>
      </c>
      <c r="E106" s="160">
        <v>0</v>
      </c>
    </row>
    <row r="107" spans="3:5">
      <c r="C107" s="164" t="s">
        <v>2359</v>
      </c>
      <c r="D107" s="160">
        <v>6705517</v>
      </c>
      <c r="E107" s="160">
        <v>0</v>
      </c>
    </row>
    <row r="108" spans="3:5">
      <c r="C108" s="163" t="s">
        <v>2783</v>
      </c>
      <c r="D108" s="160">
        <v>161911169</v>
      </c>
      <c r="E108" s="160">
        <v>26311171.32</v>
      </c>
    </row>
    <row r="109" spans="3:5">
      <c r="C109" s="164" t="s">
        <v>464</v>
      </c>
      <c r="D109" s="160">
        <v>161911169</v>
      </c>
      <c r="E109" s="160">
        <v>26311171.32</v>
      </c>
    </row>
    <row r="110" spans="3:5">
      <c r="C110" s="163" t="s">
        <v>2782</v>
      </c>
      <c r="D110" s="160">
        <v>114305</v>
      </c>
      <c r="E110" s="160">
        <v>0</v>
      </c>
    </row>
    <row r="111" spans="3:5">
      <c r="C111" s="164" t="s">
        <v>2358</v>
      </c>
      <c r="D111" s="160">
        <v>114305</v>
      </c>
      <c r="E111" s="160">
        <v>0</v>
      </c>
    </row>
    <row r="112" spans="3:5">
      <c r="C112" s="163" t="s">
        <v>2917</v>
      </c>
      <c r="D112" s="160">
        <v>200183491</v>
      </c>
      <c r="E112" s="160">
        <v>0</v>
      </c>
    </row>
    <row r="113" spans="3:5">
      <c r="C113" s="164" t="s">
        <v>2802</v>
      </c>
      <c r="D113" s="160">
        <v>200183491</v>
      </c>
      <c r="E113" s="160">
        <v>0</v>
      </c>
    </row>
    <row r="114" spans="3:5">
      <c r="C114" s="163" t="s">
        <v>270</v>
      </c>
      <c r="D114" s="160">
        <v>110000000</v>
      </c>
      <c r="E114" s="160">
        <v>31443846.390000001</v>
      </c>
    </row>
    <row r="115" spans="3:5">
      <c r="C115" s="164" t="s">
        <v>465</v>
      </c>
      <c r="D115" s="160">
        <v>110000000</v>
      </c>
      <c r="E115" s="160">
        <v>31443846.390000001</v>
      </c>
    </row>
    <row r="116" spans="3:5">
      <c r="C116" s="163" t="s">
        <v>2918</v>
      </c>
      <c r="D116" s="160">
        <v>30000000</v>
      </c>
      <c r="E116" s="160">
        <v>0</v>
      </c>
    </row>
    <row r="117" spans="3:5">
      <c r="C117" s="164" t="s">
        <v>2919</v>
      </c>
      <c r="D117" s="160">
        <v>30000000</v>
      </c>
      <c r="E117" s="160">
        <v>0</v>
      </c>
    </row>
    <row r="118" spans="3:5">
      <c r="C118" s="163" t="s">
        <v>2781</v>
      </c>
      <c r="D118" s="160">
        <v>45904934</v>
      </c>
      <c r="E118" s="160">
        <v>0</v>
      </c>
    </row>
    <row r="119" spans="3:5">
      <c r="C119" s="164" t="s">
        <v>2413</v>
      </c>
      <c r="D119" s="160">
        <v>45904934</v>
      </c>
      <c r="E119" s="160">
        <v>0</v>
      </c>
    </row>
    <row r="120" spans="3:5">
      <c r="C120" s="163" t="s">
        <v>1272</v>
      </c>
      <c r="D120" s="160">
        <v>2865375</v>
      </c>
      <c r="E120" s="160">
        <v>0</v>
      </c>
    </row>
    <row r="121" spans="3:5">
      <c r="C121" s="164" t="s">
        <v>1273</v>
      </c>
      <c r="D121" s="160">
        <v>2865375</v>
      </c>
      <c r="E121" s="160">
        <v>0</v>
      </c>
    </row>
    <row r="122" spans="3:5">
      <c r="C122" s="163" t="s">
        <v>2780</v>
      </c>
      <c r="D122" s="160">
        <v>46244296</v>
      </c>
      <c r="E122" s="160">
        <v>0</v>
      </c>
    </row>
    <row r="123" spans="3:5">
      <c r="C123" s="164" t="s">
        <v>2422</v>
      </c>
      <c r="D123" s="160">
        <v>46244296</v>
      </c>
      <c r="E123" s="160">
        <v>0</v>
      </c>
    </row>
    <row r="124" spans="3:5">
      <c r="C124" s="163" t="s">
        <v>2874</v>
      </c>
      <c r="D124" s="160">
        <v>23765179</v>
      </c>
      <c r="E124" s="160">
        <v>0</v>
      </c>
    </row>
    <row r="125" spans="3:5">
      <c r="C125" s="164" t="s">
        <v>2873</v>
      </c>
      <c r="D125" s="160">
        <v>23765179</v>
      </c>
      <c r="E125" s="160">
        <v>0</v>
      </c>
    </row>
    <row r="126" spans="3:5">
      <c r="C126" s="163" t="s">
        <v>2492</v>
      </c>
      <c r="D126" s="160">
        <v>4000000</v>
      </c>
      <c r="E126" s="160">
        <v>0</v>
      </c>
    </row>
    <row r="127" spans="3:5">
      <c r="C127" s="164" t="s">
        <v>2052</v>
      </c>
      <c r="D127" s="160">
        <v>4000000</v>
      </c>
      <c r="E127" s="160">
        <v>0</v>
      </c>
    </row>
    <row r="128" spans="3:5">
      <c r="C128" s="163" t="s">
        <v>686</v>
      </c>
      <c r="D128" s="160">
        <v>41404153</v>
      </c>
      <c r="E128" s="160">
        <v>0</v>
      </c>
    </row>
    <row r="129" spans="3:5">
      <c r="C129" s="164" t="s">
        <v>687</v>
      </c>
      <c r="D129" s="160">
        <v>41404153</v>
      </c>
      <c r="E129" s="160">
        <v>0</v>
      </c>
    </row>
    <row r="130" spans="3:5">
      <c r="C130" s="163" t="s">
        <v>2887</v>
      </c>
      <c r="D130" s="160">
        <v>679693856</v>
      </c>
      <c r="E130" s="160">
        <v>187458770</v>
      </c>
    </row>
    <row r="131" spans="3:5">
      <c r="C131" s="164" t="s">
        <v>2888</v>
      </c>
      <c r="D131" s="160">
        <v>679693856</v>
      </c>
      <c r="E131" s="160">
        <v>187458770</v>
      </c>
    </row>
    <row r="132" spans="3:5">
      <c r="C132" s="163" t="s">
        <v>2920</v>
      </c>
      <c r="D132" s="160">
        <v>1000000</v>
      </c>
      <c r="E132" s="160">
        <v>0</v>
      </c>
    </row>
    <row r="133" spans="3:5">
      <c r="C133" s="164" t="s">
        <v>2421</v>
      </c>
      <c r="D133" s="160">
        <v>1000000</v>
      </c>
      <c r="E133" s="160">
        <v>0</v>
      </c>
    </row>
    <row r="134" spans="3:5">
      <c r="C134" s="163" t="s">
        <v>271</v>
      </c>
      <c r="D134" s="160">
        <v>20934524</v>
      </c>
      <c r="E134" s="160">
        <v>0</v>
      </c>
    </row>
    <row r="135" spans="3:5">
      <c r="C135" s="164" t="s">
        <v>466</v>
      </c>
      <c r="D135" s="160">
        <v>19934524</v>
      </c>
      <c r="E135" s="160">
        <v>0</v>
      </c>
    </row>
    <row r="136" spans="3:5">
      <c r="C136" s="164" t="s">
        <v>2421</v>
      </c>
      <c r="D136" s="160">
        <v>1000000</v>
      </c>
      <c r="E136" s="160">
        <v>0</v>
      </c>
    </row>
    <row r="137" spans="3:5">
      <c r="C137" s="163" t="s">
        <v>2921</v>
      </c>
      <c r="D137" s="160">
        <v>212013478</v>
      </c>
      <c r="E137" s="160">
        <v>0</v>
      </c>
    </row>
    <row r="138" spans="3:5">
      <c r="C138" s="164" t="s">
        <v>2922</v>
      </c>
      <c r="D138" s="160">
        <v>212013478</v>
      </c>
      <c r="E138" s="160">
        <v>0</v>
      </c>
    </row>
    <row r="139" spans="3:5">
      <c r="C139" s="163" t="s">
        <v>2357</v>
      </c>
      <c r="D139" s="160">
        <v>3750000</v>
      </c>
      <c r="E139" s="160">
        <v>1220543.08</v>
      </c>
    </row>
    <row r="140" spans="3:5">
      <c r="C140" s="164" t="s">
        <v>2356</v>
      </c>
      <c r="D140" s="160">
        <v>3750000</v>
      </c>
      <c r="E140" s="160">
        <v>1220543.08</v>
      </c>
    </row>
    <row r="141" spans="3:5">
      <c r="C141" s="163" t="s">
        <v>2387</v>
      </c>
      <c r="D141" s="160">
        <v>7143615</v>
      </c>
      <c r="E141" s="160">
        <v>0</v>
      </c>
    </row>
    <row r="142" spans="3:5">
      <c r="C142" s="164" t="s">
        <v>2386</v>
      </c>
      <c r="D142" s="160">
        <v>7143615</v>
      </c>
      <c r="E142" s="160">
        <v>0</v>
      </c>
    </row>
    <row r="143" spans="3:5">
      <c r="C143" s="163" t="s">
        <v>1926</v>
      </c>
      <c r="D143" s="160">
        <v>11563777</v>
      </c>
      <c r="E143" s="160">
        <v>0</v>
      </c>
    </row>
    <row r="144" spans="3:5">
      <c r="C144" s="164" t="s">
        <v>688</v>
      </c>
      <c r="D144" s="160">
        <v>11563777</v>
      </c>
      <c r="E144" s="160">
        <v>0</v>
      </c>
    </row>
    <row r="145" spans="3:5">
      <c r="C145" s="163" t="s">
        <v>2772</v>
      </c>
      <c r="D145" s="160">
        <v>39721620</v>
      </c>
      <c r="E145" s="160">
        <v>0</v>
      </c>
    </row>
    <row r="146" spans="3:5">
      <c r="C146" s="164" t="s">
        <v>467</v>
      </c>
      <c r="D146" s="160">
        <v>39721620</v>
      </c>
      <c r="E146" s="160">
        <v>0</v>
      </c>
    </row>
    <row r="147" spans="3:5">
      <c r="C147" s="163" t="s">
        <v>2779</v>
      </c>
      <c r="D147" s="160">
        <v>22199522</v>
      </c>
      <c r="E147" s="160">
        <v>0</v>
      </c>
    </row>
    <row r="148" spans="3:5">
      <c r="C148" s="164" t="s">
        <v>468</v>
      </c>
      <c r="D148" s="160">
        <v>22199522</v>
      </c>
      <c r="E148" s="160">
        <v>0</v>
      </c>
    </row>
    <row r="149" spans="3:5">
      <c r="C149" s="163" t="s">
        <v>2872</v>
      </c>
      <c r="D149" s="160">
        <v>676036</v>
      </c>
      <c r="E149" s="160">
        <v>0</v>
      </c>
    </row>
    <row r="150" spans="3:5">
      <c r="C150" s="164" t="s">
        <v>2871</v>
      </c>
      <c r="D150" s="160">
        <v>676036</v>
      </c>
      <c r="E150" s="160">
        <v>0</v>
      </c>
    </row>
    <row r="151" spans="3:5">
      <c r="C151" s="163" t="s">
        <v>1927</v>
      </c>
      <c r="D151" s="160">
        <v>9841932</v>
      </c>
      <c r="E151" s="160">
        <v>0</v>
      </c>
    </row>
    <row r="152" spans="3:5">
      <c r="C152" s="164" t="s">
        <v>469</v>
      </c>
      <c r="D152" s="160">
        <v>9841932</v>
      </c>
      <c r="E152" s="160">
        <v>0</v>
      </c>
    </row>
    <row r="153" spans="3:5">
      <c r="C153" s="163" t="s">
        <v>272</v>
      </c>
      <c r="D153" s="160">
        <v>153476435</v>
      </c>
      <c r="E153" s="160">
        <v>38250648.539999999</v>
      </c>
    </row>
    <row r="154" spans="3:5">
      <c r="C154" s="164" t="s">
        <v>470</v>
      </c>
      <c r="D154" s="160">
        <v>153476435</v>
      </c>
      <c r="E154" s="160">
        <v>38250648.539999999</v>
      </c>
    </row>
    <row r="155" spans="3:5">
      <c r="C155" s="163" t="s">
        <v>2397</v>
      </c>
      <c r="D155" s="160">
        <v>70000000</v>
      </c>
      <c r="E155" s="160">
        <v>0</v>
      </c>
    </row>
    <row r="156" spans="3:5">
      <c r="C156" s="164" t="s">
        <v>2396</v>
      </c>
      <c r="D156" s="160">
        <v>70000000</v>
      </c>
      <c r="E156" s="160">
        <v>0</v>
      </c>
    </row>
    <row r="157" spans="3:5">
      <c r="C157" s="163" t="s">
        <v>2485</v>
      </c>
      <c r="D157" s="160">
        <v>26866592</v>
      </c>
      <c r="E157" s="160">
        <v>0</v>
      </c>
    </row>
    <row r="158" spans="3:5">
      <c r="C158" s="164" t="s">
        <v>2484</v>
      </c>
      <c r="D158" s="160">
        <v>26866592</v>
      </c>
      <c r="E158" s="160">
        <v>0</v>
      </c>
    </row>
    <row r="159" spans="3:5">
      <c r="C159" s="163" t="s">
        <v>273</v>
      </c>
      <c r="D159" s="160">
        <v>35594550</v>
      </c>
      <c r="E159" s="160">
        <v>0</v>
      </c>
    </row>
    <row r="160" spans="3:5">
      <c r="C160" s="164" t="s">
        <v>471</v>
      </c>
      <c r="D160" s="160">
        <v>35594550</v>
      </c>
      <c r="E160" s="160">
        <v>0</v>
      </c>
    </row>
    <row r="161" spans="3:5">
      <c r="C161" s="163" t="s">
        <v>2385</v>
      </c>
      <c r="D161" s="160">
        <v>100000000</v>
      </c>
      <c r="E161" s="160">
        <v>1729611.82</v>
      </c>
    </row>
    <row r="162" spans="3:5">
      <c r="C162" s="164" t="s">
        <v>2384</v>
      </c>
      <c r="D162" s="160">
        <v>100000000</v>
      </c>
      <c r="E162" s="160">
        <v>1729611.82</v>
      </c>
    </row>
    <row r="163" spans="3:5">
      <c r="C163" s="163" t="s">
        <v>274</v>
      </c>
      <c r="D163" s="160">
        <v>24095551</v>
      </c>
      <c r="E163" s="160">
        <v>0</v>
      </c>
    </row>
    <row r="164" spans="3:5">
      <c r="C164" s="164" t="s">
        <v>472</v>
      </c>
      <c r="D164" s="160">
        <v>24095551</v>
      </c>
      <c r="E164" s="160">
        <v>0</v>
      </c>
    </row>
    <row r="165" spans="3:5">
      <c r="C165" s="163" t="s">
        <v>275</v>
      </c>
      <c r="D165" s="160">
        <v>12659528</v>
      </c>
      <c r="E165" s="160">
        <v>896297.14</v>
      </c>
    </row>
    <row r="166" spans="3:5">
      <c r="C166" s="164" t="s">
        <v>473</v>
      </c>
      <c r="D166" s="160">
        <v>12659528</v>
      </c>
      <c r="E166" s="160">
        <v>896297.14</v>
      </c>
    </row>
    <row r="167" spans="3:5">
      <c r="C167" s="163" t="s">
        <v>1928</v>
      </c>
      <c r="D167" s="160">
        <v>5403355</v>
      </c>
      <c r="E167" s="160">
        <v>0</v>
      </c>
    </row>
    <row r="168" spans="3:5">
      <c r="C168" s="164" t="s">
        <v>1810</v>
      </c>
      <c r="D168" s="160">
        <v>5403355</v>
      </c>
      <c r="E168" s="160">
        <v>0</v>
      </c>
    </row>
    <row r="169" spans="3:5">
      <c r="C169" s="163" t="s">
        <v>2778</v>
      </c>
      <c r="D169" s="160">
        <v>1768693</v>
      </c>
      <c r="E169" s="160">
        <v>0</v>
      </c>
    </row>
    <row r="170" spans="3:5">
      <c r="C170" s="164" t="s">
        <v>474</v>
      </c>
      <c r="D170" s="160">
        <v>1768693</v>
      </c>
      <c r="E170" s="160">
        <v>0</v>
      </c>
    </row>
    <row r="171" spans="3:5">
      <c r="C171" s="163" t="s">
        <v>2355</v>
      </c>
      <c r="D171" s="160">
        <v>8125000</v>
      </c>
      <c r="E171" s="160">
        <v>0</v>
      </c>
    </row>
    <row r="172" spans="3:5">
      <c r="C172" s="164" t="s">
        <v>2354</v>
      </c>
      <c r="D172" s="160">
        <v>8125000</v>
      </c>
      <c r="E172" s="160">
        <v>0</v>
      </c>
    </row>
    <row r="173" spans="3:5">
      <c r="C173" s="163" t="s">
        <v>276</v>
      </c>
      <c r="D173" s="160">
        <v>41838481</v>
      </c>
      <c r="E173" s="160">
        <v>0</v>
      </c>
    </row>
    <row r="174" spans="3:5">
      <c r="C174" s="164" t="s">
        <v>475</v>
      </c>
      <c r="D174" s="160">
        <v>41838481</v>
      </c>
      <c r="E174" s="160">
        <v>0</v>
      </c>
    </row>
    <row r="175" spans="3:5">
      <c r="C175" s="163" t="s">
        <v>1536</v>
      </c>
      <c r="D175" s="160">
        <v>3655506</v>
      </c>
      <c r="E175" s="160">
        <v>0</v>
      </c>
    </row>
    <row r="176" spans="3:5">
      <c r="C176" s="164" t="s">
        <v>1537</v>
      </c>
      <c r="D176" s="160">
        <v>3655506</v>
      </c>
      <c r="E176" s="160">
        <v>0</v>
      </c>
    </row>
    <row r="177" spans="3:5">
      <c r="C177" s="163" t="s">
        <v>2777</v>
      </c>
      <c r="D177" s="160">
        <v>6149974</v>
      </c>
      <c r="E177" s="160">
        <v>0</v>
      </c>
    </row>
    <row r="178" spans="3:5">
      <c r="C178" s="164" t="s">
        <v>1538</v>
      </c>
      <c r="D178" s="160">
        <v>6149974</v>
      </c>
      <c r="E178" s="160">
        <v>0</v>
      </c>
    </row>
    <row r="179" spans="3:5">
      <c r="C179" s="163" t="s">
        <v>2776</v>
      </c>
      <c r="D179" s="160">
        <v>332217190</v>
      </c>
      <c r="E179" s="160">
        <v>139999999.5</v>
      </c>
    </row>
    <row r="180" spans="3:5">
      <c r="C180" s="164" t="s">
        <v>737</v>
      </c>
      <c r="D180" s="160">
        <v>332217190</v>
      </c>
      <c r="E180" s="160">
        <v>139999999.5</v>
      </c>
    </row>
    <row r="181" spans="3:5">
      <c r="C181" s="163" t="s">
        <v>729</v>
      </c>
      <c r="D181" s="160">
        <v>8067310</v>
      </c>
      <c r="E181" s="160">
        <v>606852.31999999995</v>
      </c>
    </row>
    <row r="182" spans="3:5">
      <c r="C182" s="164" t="s">
        <v>730</v>
      </c>
      <c r="D182" s="160">
        <v>8067310</v>
      </c>
      <c r="E182" s="160">
        <v>606852.31999999995</v>
      </c>
    </row>
    <row r="183" spans="3:5">
      <c r="C183" s="163" t="s">
        <v>1539</v>
      </c>
      <c r="D183" s="160">
        <v>8726494</v>
      </c>
      <c r="E183" s="160">
        <v>0</v>
      </c>
    </row>
    <row r="184" spans="3:5">
      <c r="C184" s="164" t="s">
        <v>1540</v>
      </c>
      <c r="D184" s="160">
        <v>8726494</v>
      </c>
      <c r="E184" s="160">
        <v>0</v>
      </c>
    </row>
    <row r="185" spans="3:5">
      <c r="C185" s="163" t="s">
        <v>2775</v>
      </c>
      <c r="D185" s="160">
        <v>27287191</v>
      </c>
      <c r="E185" s="160">
        <v>0</v>
      </c>
    </row>
    <row r="186" spans="3:5">
      <c r="C186" s="164" t="s">
        <v>2282</v>
      </c>
      <c r="D186" s="160">
        <v>27287191</v>
      </c>
      <c r="E186" s="160">
        <v>0</v>
      </c>
    </row>
    <row r="187" spans="3:5">
      <c r="C187" s="163" t="s">
        <v>1541</v>
      </c>
      <c r="D187" s="160">
        <v>8726494</v>
      </c>
      <c r="E187" s="160">
        <v>0</v>
      </c>
    </row>
    <row r="188" spans="3:5">
      <c r="C188" s="164" t="s">
        <v>1542</v>
      </c>
      <c r="D188" s="160">
        <v>8726494</v>
      </c>
      <c r="E188" s="160">
        <v>0</v>
      </c>
    </row>
    <row r="189" spans="3:5">
      <c r="C189" s="163" t="s">
        <v>1543</v>
      </c>
      <c r="D189" s="160">
        <v>11067494</v>
      </c>
      <c r="E189" s="160">
        <v>0</v>
      </c>
    </row>
    <row r="190" spans="3:5">
      <c r="C190" s="164" t="s">
        <v>1544</v>
      </c>
      <c r="D190" s="160">
        <v>11067494</v>
      </c>
      <c r="E190" s="160">
        <v>0</v>
      </c>
    </row>
    <row r="191" spans="3:5">
      <c r="C191" s="163" t="s">
        <v>1274</v>
      </c>
      <c r="D191" s="160">
        <v>4221977</v>
      </c>
      <c r="E191" s="160">
        <v>0</v>
      </c>
    </row>
    <row r="192" spans="3:5">
      <c r="C192" s="164" t="s">
        <v>1275</v>
      </c>
      <c r="D192" s="160">
        <v>4221977</v>
      </c>
      <c r="E192" s="160">
        <v>0</v>
      </c>
    </row>
    <row r="193" spans="3:5">
      <c r="C193" s="163" t="s">
        <v>1276</v>
      </c>
      <c r="D193" s="160">
        <v>7010838</v>
      </c>
      <c r="E193" s="160">
        <v>0</v>
      </c>
    </row>
    <row r="194" spans="3:5">
      <c r="C194" s="164" t="s">
        <v>1277</v>
      </c>
      <c r="D194" s="160">
        <v>7010838</v>
      </c>
      <c r="E194" s="160">
        <v>0</v>
      </c>
    </row>
    <row r="195" spans="3:5">
      <c r="C195" s="163" t="s">
        <v>2774</v>
      </c>
      <c r="D195" s="160">
        <v>498000</v>
      </c>
      <c r="E195" s="160">
        <v>0</v>
      </c>
    </row>
    <row r="196" spans="3:5">
      <c r="C196" s="164" t="s">
        <v>2246</v>
      </c>
      <c r="D196" s="160">
        <v>498000</v>
      </c>
      <c r="E196" s="160">
        <v>0</v>
      </c>
    </row>
    <row r="197" spans="3:5">
      <c r="C197" s="163" t="s">
        <v>1783</v>
      </c>
      <c r="D197" s="160">
        <v>172567977</v>
      </c>
      <c r="E197" s="160">
        <v>0</v>
      </c>
    </row>
    <row r="198" spans="3:5">
      <c r="C198" s="164" t="s">
        <v>1784</v>
      </c>
      <c r="D198" s="160">
        <v>172567977</v>
      </c>
      <c r="E198" s="160">
        <v>0</v>
      </c>
    </row>
    <row r="199" spans="3:5">
      <c r="C199" s="161" t="s">
        <v>253</v>
      </c>
      <c r="D199" s="162">
        <v>256200000</v>
      </c>
      <c r="E199" s="162">
        <v>0</v>
      </c>
    </row>
    <row r="200" spans="3:5">
      <c r="C200" s="163" t="s">
        <v>3108</v>
      </c>
      <c r="D200" s="160">
        <v>0</v>
      </c>
      <c r="E200" s="160">
        <v>0</v>
      </c>
    </row>
    <row r="201" spans="3:5">
      <c r="C201" s="164" t="s">
        <v>3109</v>
      </c>
      <c r="D201" s="160">
        <v>0</v>
      </c>
      <c r="E201" s="160">
        <v>0</v>
      </c>
    </row>
    <row r="202" spans="3:5">
      <c r="C202" s="163" t="s">
        <v>2773</v>
      </c>
      <c r="D202" s="160">
        <v>256200000</v>
      </c>
      <c r="E202" s="160">
        <v>0</v>
      </c>
    </row>
    <row r="203" spans="3:5">
      <c r="C203" s="164" t="s">
        <v>2388</v>
      </c>
      <c r="D203" s="160">
        <v>256200000</v>
      </c>
      <c r="E203" s="160">
        <v>0</v>
      </c>
    </row>
    <row r="204" spans="3:5">
      <c r="C204" s="163" t="s">
        <v>3110</v>
      </c>
      <c r="D204" s="160">
        <v>0</v>
      </c>
      <c r="E204" s="160">
        <v>0</v>
      </c>
    </row>
    <row r="205" spans="3:5">
      <c r="C205" s="164" t="s">
        <v>3111</v>
      </c>
      <c r="D205" s="160">
        <v>0</v>
      </c>
      <c r="E205" s="160">
        <v>0</v>
      </c>
    </row>
    <row r="206" spans="3:5">
      <c r="C206" s="161" t="s">
        <v>254</v>
      </c>
      <c r="D206" s="162">
        <v>1714949601</v>
      </c>
      <c r="E206" s="162">
        <v>122574902.98</v>
      </c>
    </row>
    <row r="207" spans="3:5">
      <c r="C207" s="163" t="s">
        <v>252</v>
      </c>
      <c r="D207" s="160">
        <v>2874479</v>
      </c>
      <c r="E207" s="160">
        <v>781302.17</v>
      </c>
    </row>
    <row r="208" spans="3:5">
      <c r="C208" s="164" t="s">
        <v>3152</v>
      </c>
      <c r="D208" s="160">
        <v>2874479</v>
      </c>
      <c r="E208" s="160">
        <v>781302.17</v>
      </c>
    </row>
    <row r="209" spans="3:5">
      <c r="C209" s="163" t="s">
        <v>277</v>
      </c>
      <c r="D209" s="160">
        <v>1135979999</v>
      </c>
      <c r="E209" s="160">
        <v>0</v>
      </c>
    </row>
    <row r="210" spans="3:5">
      <c r="C210" s="164" t="s">
        <v>476</v>
      </c>
      <c r="D210" s="160">
        <v>1135979999</v>
      </c>
      <c r="E210" s="160">
        <v>0</v>
      </c>
    </row>
    <row r="211" spans="3:5">
      <c r="C211" s="163" t="s">
        <v>2887</v>
      </c>
      <c r="D211" s="160">
        <v>0</v>
      </c>
      <c r="E211" s="160">
        <v>115167316.16</v>
      </c>
    </row>
    <row r="212" spans="3:5">
      <c r="C212" s="164" t="s">
        <v>2888</v>
      </c>
      <c r="D212" s="160">
        <v>0</v>
      </c>
      <c r="E212" s="160">
        <v>115167316.16</v>
      </c>
    </row>
    <row r="213" spans="3:5">
      <c r="C213" s="163" t="s">
        <v>1805</v>
      </c>
      <c r="D213" s="160">
        <v>576095123</v>
      </c>
      <c r="E213" s="160">
        <v>6626284.6500000004</v>
      </c>
    </row>
    <row r="214" spans="3:5">
      <c r="C214" s="164" t="s">
        <v>1806</v>
      </c>
      <c r="D214" s="160">
        <v>576095123</v>
      </c>
      <c r="E214" s="160">
        <v>6626284.6500000004</v>
      </c>
    </row>
    <row r="215" spans="3:5">
      <c r="C215" s="159" t="s">
        <v>278</v>
      </c>
      <c r="D215" s="160">
        <v>2176625371</v>
      </c>
      <c r="E215" s="160">
        <v>100884107.09</v>
      </c>
    </row>
    <row r="216" spans="3:5">
      <c r="C216" s="161" t="s">
        <v>251</v>
      </c>
      <c r="D216" s="162">
        <v>2175905652</v>
      </c>
      <c r="E216" s="162">
        <v>100884107.09</v>
      </c>
    </row>
    <row r="217" spans="3:5">
      <c r="C217" s="163" t="s">
        <v>2771</v>
      </c>
      <c r="D217" s="160">
        <v>25922997</v>
      </c>
      <c r="E217" s="160">
        <v>0</v>
      </c>
    </row>
    <row r="218" spans="3:5">
      <c r="C218" s="164" t="s">
        <v>477</v>
      </c>
      <c r="D218" s="160">
        <v>25922997</v>
      </c>
      <c r="E218" s="160">
        <v>0</v>
      </c>
    </row>
    <row r="219" spans="3:5">
      <c r="C219" s="163" t="s">
        <v>279</v>
      </c>
      <c r="D219" s="160">
        <v>33669994</v>
      </c>
      <c r="E219" s="160">
        <v>0</v>
      </c>
    </row>
    <row r="220" spans="3:5">
      <c r="C220" s="164" t="s">
        <v>478</v>
      </c>
      <c r="D220" s="160">
        <v>33669994</v>
      </c>
      <c r="E220" s="160">
        <v>0</v>
      </c>
    </row>
    <row r="221" spans="3:5">
      <c r="C221" s="163" t="s">
        <v>2353</v>
      </c>
      <c r="D221" s="160">
        <v>1803614</v>
      </c>
      <c r="E221" s="160">
        <v>0</v>
      </c>
    </row>
    <row r="222" spans="3:5">
      <c r="C222" s="164" t="s">
        <v>2352</v>
      </c>
      <c r="D222" s="160">
        <v>1803614</v>
      </c>
      <c r="E222" s="160">
        <v>0</v>
      </c>
    </row>
    <row r="223" spans="3:5">
      <c r="C223" s="163" t="s">
        <v>2351</v>
      </c>
      <c r="D223" s="160">
        <v>2263438</v>
      </c>
      <c r="E223" s="160">
        <v>0</v>
      </c>
    </row>
    <row r="224" spans="3:5">
      <c r="C224" s="164" t="s">
        <v>2350</v>
      </c>
      <c r="D224" s="160">
        <v>2263438</v>
      </c>
      <c r="E224" s="160">
        <v>0</v>
      </c>
    </row>
    <row r="225" spans="3:5">
      <c r="C225" s="163" t="s">
        <v>287</v>
      </c>
      <c r="D225" s="160">
        <v>1050000000</v>
      </c>
      <c r="E225" s="160">
        <v>38212249.869999997</v>
      </c>
    </row>
    <row r="226" spans="3:5">
      <c r="C226" s="164" t="s">
        <v>2795</v>
      </c>
      <c r="D226" s="160">
        <v>1050000000</v>
      </c>
      <c r="E226" s="160">
        <v>38212249.869999997</v>
      </c>
    </row>
    <row r="227" spans="3:5">
      <c r="C227" s="163" t="s">
        <v>689</v>
      </c>
      <c r="D227" s="160">
        <v>5000000</v>
      </c>
      <c r="E227" s="160">
        <v>0</v>
      </c>
    </row>
    <row r="228" spans="3:5">
      <c r="C228" s="164" t="s">
        <v>690</v>
      </c>
      <c r="D228" s="160">
        <v>5000000</v>
      </c>
      <c r="E228" s="160">
        <v>0</v>
      </c>
    </row>
    <row r="229" spans="3:5">
      <c r="C229" s="163" t="s">
        <v>806</v>
      </c>
      <c r="D229" s="160">
        <v>1250434</v>
      </c>
      <c r="E229" s="160">
        <v>0</v>
      </c>
    </row>
    <row r="230" spans="3:5">
      <c r="C230" s="164" t="s">
        <v>807</v>
      </c>
      <c r="D230" s="160">
        <v>1250434</v>
      </c>
      <c r="E230" s="160">
        <v>0</v>
      </c>
    </row>
    <row r="231" spans="3:5">
      <c r="C231" s="163" t="s">
        <v>2770</v>
      </c>
      <c r="D231" s="160">
        <v>10479065</v>
      </c>
      <c r="E231" s="160">
        <v>0</v>
      </c>
    </row>
    <row r="232" spans="3:5">
      <c r="C232" s="164" t="s">
        <v>808</v>
      </c>
      <c r="D232" s="160">
        <v>789735</v>
      </c>
      <c r="E232" s="160">
        <v>0</v>
      </c>
    </row>
    <row r="233" spans="3:5">
      <c r="C233" s="164" t="s">
        <v>1036</v>
      </c>
      <c r="D233" s="160">
        <v>9689330</v>
      </c>
      <c r="E233" s="160">
        <v>0</v>
      </c>
    </row>
    <row r="234" spans="3:5">
      <c r="C234" s="163" t="s">
        <v>280</v>
      </c>
      <c r="D234" s="160">
        <v>82347035</v>
      </c>
      <c r="E234" s="160">
        <v>0</v>
      </c>
    </row>
    <row r="235" spans="3:5">
      <c r="C235" s="164" t="s">
        <v>479</v>
      </c>
      <c r="D235" s="160">
        <v>82347035</v>
      </c>
      <c r="E235" s="160">
        <v>0</v>
      </c>
    </row>
    <row r="236" spans="3:5">
      <c r="C236" s="163" t="s">
        <v>809</v>
      </c>
      <c r="D236" s="160">
        <v>2070200</v>
      </c>
      <c r="E236" s="160">
        <v>0</v>
      </c>
    </row>
    <row r="237" spans="3:5">
      <c r="C237" s="164" t="s">
        <v>810</v>
      </c>
      <c r="D237" s="160">
        <v>2070200</v>
      </c>
      <c r="E237" s="160">
        <v>0</v>
      </c>
    </row>
    <row r="238" spans="3:5">
      <c r="C238" s="163" t="s">
        <v>2923</v>
      </c>
      <c r="D238" s="160">
        <v>646004</v>
      </c>
      <c r="E238" s="160">
        <v>0</v>
      </c>
    </row>
    <row r="239" spans="3:5">
      <c r="C239" s="164" t="s">
        <v>1037</v>
      </c>
      <c r="D239" s="160">
        <v>646004</v>
      </c>
      <c r="E239" s="160">
        <v>0</v>
      </c>
    </row>
    <row r="240" spans="3:5">
      <c r="C240" s="163" t="s">
        <v>811</v>
      </c>
      <c r="D240" s="160">
        <v>13562081</v>
      </c>
      <c r="E240" s="160">
        <v>0</v>
      </c>
    </row>
    <row r="241" spans="3:5">
      <c r="C241" s="164" t="s">
        <v>812</v>
      </c>
      <c r="D241" s="160">
        <v>2080164</v>
      </c>
      <c r="E241" s="160">
        <v>0</v>
      </c>
    </row>
    <row r="242" spans="3:5">
      <c r="C242" s="164" t="s">
        <v>1037</v>
      </c>
      <c r="D242" s="160">
        <v>11481917</v>
      </c>
      <c r="E242" s="160">
        <v>0</v>
      </c>
    </row>
    <row r="243" spans="3:5">
      <c r="C243" s="163" t="s">
        <v>1038</v>
      </c>
      <c r="D243" s="160">
        <v>9689330</v>
      </c>
      <c r="E243" s="160">
        <v>0</v>
      </c>
    </row>
    <row r="244" spans="3:5">
      <c r="C244" s="164" t="s">
        <v>1039</v>
      </c>
      <c r="D244" s="160">
        <v>9689330</v>
      </c>
      <c r="E244" s="160">
        <v>0</v>
      </c>
    </row>
    <row r="245" spans="3:5">
      <c r="C245" s="163" t="s">
        <v>1040</v>
      </c>
      <c r="D245" s="160">
        <v>5861772</v>
      </c>
      <c r="E245" s="160">
        <v>0</v>
      </c>
    </row>
    <row r="246" spans="3:5">
      <c r="C246" s="164" t="s">
        <v>1041</v>
      </c>
      <c r="D246" s="160">
        <v>5861772</v>
      </c>
      <c r="E246" s="160">
        <v>0</v>
      </c>
    </row>
    <row r="247" spans="3:5">
      <c r="C247" s="163" t="s">
        <v>1042</v>
      </c>
      <c r="D247" s="160">
        <v>7330508</v>
      </c>
      <c r="E247" s="160">
        <v>0</v>
      </c>
    </row>
    <row r="248" spans="3:5">
      <c r="C248" s="164" t="s">
        <v>1043</v>
      </c>
      <c r="D248" s="160">
        <v>7330508</v>
      </c>
      <c r="E248" s="160">
        <v>0</v>
      </c>
    </row>
    <row r="249" spans="3:5">
      <c r="C249" s="163" t="s">
        <v>2769</v>
      </c>
      <c r="D249" s="160">
        <v>9689330</v>
      </c>
      <c r="E249" s="160">
        <v>0</v>
      </c>
    </row>
    <row r="250" spans="3:5">
      <c r="C250" s="164" t="s">
        <v>1044</v>
      </c>
      <c r="D250" s="160">
        <v>9689330</v>
      </c>
      <c r="E250" s="160">
        <v>0</v>
      </c>
    </row>
    <row r="251" spans="3:5">
      <c r="C251" s="163" t="s">
        <v>1545</v>
      </c>
      <c r="D251" s="160">
        <v>7000000</v>
      </c>
      <c r="E251" s="160">
        <v>0</v>
      </c>
    </row>
    <row r="252" spans="3:5">
      <c r="C252" s="164" t="s">
        <v>1546</v>
      </c>
      <c r="D252" s="160">
        <v>7000000</v>
      </c>
      <c r="E252" s="160">
        <v>0</v>
      </c>
    </row>
    <row r="253" spans="3:5">
      <c r="C253" s="163" t="s">
        <v>2768</v>
      </c>
      <c r="D253" s="160">
        <v>9689330</v>
      </c>
      <c r="E253" s="160">
        <v>0</v>
      </c>
    </row>
    <row r="254" spans="3:5">
      <c r="C254" s="164" t="s">
        <v>1045</v>
      </c>
      <c r="D254" s="160">
        <v>9689330</v>
      </c>
      <c r="E254" s="160">
        <v>0</v>
      </c>
    </row>
    <row r="255" spans="3:5">
      <c r="C255" s="163" t="s">
        <v>281</v>
      </c>
      <c r="D255" s="160">
        <v>2772824</v>
      </c>
      <c r="E255" s="160">
        <v>0</v>
      </c>
    </row>
    <row r="256" spans="3:5">
      <c r="C256" s="164" t="s">
        <v>480</v>
      </c>
      <c r="D256" s="160">
        <v>2772824</v>
      </c>
      <c r="E256" s="160">
        <v>0</v>
      </c>
    </row>
    <row r="257" spans="3:5">
      <c r="C257" s="163" t="s">
        <v>1046</v>
      </c>
      <c r="D257" s="160">
        <v>9800049</v>
      </c>
      <c r="E257" s="160">
        <v>0</v>
      </c>
    </row>
    <row r="258" spans="3:5">
      <c r="C258" s="164" t="s">
        <v>1047</v>
      </c>
      <c r="D258" s="160">
        <v>9800049</v>
      </c>
      <c r="E258" s="160">
        <v>0</v>
      </c>
    </row>
    <row r="259" spans="3:5">
      <c r="C259" s="163" t="s">
        <v>1048</v>
      </c>
      <c r="D259" s="160">
        <v>10724015</v>
      </c>
      <c r="E259" s="160">
        <v>0</v>
      </c>
    </row>
    <row r="260" spans="3:5">
      <c r="C260" s="164" t="s">
        <v>1049</v>
      </c>
      <c r="D260" s="160">
        <v>10724015</v>
      </c>
      <c r="E260" s="160">
        <v>0</v>
      </c>
    </row>
    <row r="261" spans="3:5">
      <c r="C261" s="163" t="s">
        <v>2870</v>
      </c>
      <c r="D261" s="160">
        <v>30000000</v>
      </c>
      <c r="E261" s="160">
        <v>0</v>
      </c>
    </row>
    <row r="262" spans="3:5">
      <c r="C262" s="164" t="s">
        <v>2869</v>
      </c>
      <c r="D262" s="160">
        <v>30000000</v>
      </c>
      <c r="E262" s="160">
        <v>0</v>
      </c>
    </row>
    <row r="263" spans="3:5">
      <c r="C263" s="163" t="s">
        <v>1050</v>
      </c>
      <c r="D263" s="160">
        <v>9800049</v>
      </c>
      <c r="E263" s="160">
        <v>0</v>
      </c>
    </row>
    <row r="264" spans="3:5">
      <c r="C264" s="164" t="s">
        <v>1051</v>
      </c>
      <c r="D264" s="160">
        <v>9800049</v>
      </c>
      <c r="E264" s="160">
        <v>0</v>
      </c>
    </row>
    <row r="265" spans="3:5">
      <c r="C265" s="163" t="s">
        <v>1052</v>
      </c>
      <c r="D265" s="160">
        <v>5852236</v>
      </c>
      <c r="E265" s="160">
        <v>0</v>
      </c>
    </row>
    <row r="266" spans="3:5">
      <c r="C266" s="164" t="s">
        <v>1053</v>
      </c>
      <c r="D266" s="160">
        <v>5852236</v>
      </c>
      <c r="E266" s="160">
        <v>0</v>
      </c>
    </row>
    <row r="267" spans="3:5">
      <c r="C267" s="163" t="s">
        <v>1054</v>
      </c>
      <c r="D267" s="160">
        <v>5861771</v>
      </c>
      <c r="E267" s="160">
        <v>0</v>
      </c>
    </row>
    <row r="268" spans="3:5">
      <c r="C268" s="164" t="s">
        <v>1055</v>
      </c>
      <c r="D268" s="160">
        <v>5861771</v>
      </c>
      <c r="E268" s="160">
        <v>0</v>
      </c>
    </row>
    <row r="269" spans="3:5">
      <c r="C269" s="163" t="s">
        <v>2767</v>
      </c>
      <c r="D269" s="160">
        <v>9689330</v>
      </c>
      <c r="E269" s="160">
        <v>0</v>
      </c>
    </row>
    <row r="270" spans="3:5">
      <c r="C270" s="164" t="s">
        <v>1056</v>
      </c>
      <c r="D270" s="160">
        <v>9689330</v>
      </c>
      <c r="E270" s="160">
        <v>0</v>
      </c>
    </row>
    <row r="271" spans="3:5">
      <c r="C271" s="163" t="s">
        <v>1929</v>
      </c>
      <c r="D271" s="160">
        <v>5861771</v>
      </c>
      <c r="E271" s="160">
        <v>0</v>
      </c>
    </row>
    <row r="272" spans="3:5">
      <c r="C272" s="164" t="s">
        <v>1057</v>
      </c>
      <c r="D272" s="160">
        <v>5861771</v>
      </c>
      <c r="E272" s="160">
        <v>0</v>
      </c>
    </row>
    <row r="273" spans="3:5">
      <c r="C273" s="163" t="s">
        <v>1930</v>
      </c>
      <c r="D273" s="160">
        <v>9689330</v>
      </c>
      <c r="E273" s="160">
        <v>0</v>
      </c>
    </row>
    <row r="274" spans="3:5">
      <c r="C274" s="164" t="s">
        <v>1058</v>
      </c>
      <c r="D274" s="160">
        <v>9689330</v>
      </c>
      <c r="E274" s="160">
        <v>0</v>
      </c>
    </row>
    <row r="275" spans="3:5">
      <c r="C275" s="163" t="s">
        <v>1059</v>
      </c>
      <c r="D275" s="160">
        <v>1407491</v>
      </c>
      <c r="E275" s="160">
        <v>0</v>
      </c>
    </row>
    <row r="276" spans="3:5">
      <c r="C276" s="164" t="s">
        <v>1060</v>
      </c>
      <c r="D276" s="160">
        <v>1407491</v>
      </c>
      <c r="E276" s="160">
        <v>0</v>
      </c>
    </row>
    <row r="277" spans="3:5">
      <c r="C277" s="163" t="s">
        <v>2766</v>
      </c>
      <c r="D277" s="160">
        <v>3448179</v>
      </c>
      <c r="E277" s="160">
        <v>0</v>
      </c>
    </row>
    <row r="278" spans="3:5">
      <c r="C278" s="164" t="s">
        <v>1061</v>
      </c>
      <c r="D278" s="160">
        <v>3448179</v>
      </c>
      <c r="E278" s="160">
        <v>0</v>
      </c>
    </row>
    <row r="279" spans="3:5">
      <c r="C279" s="163" t="s">
        <v>691</v>
      </c>
      <c r="D279" s="160">
        <v>1000000</v>
      </c>
      <c r="E279" s="160">
        <v>0</v>
      </c>
    </row>
    <row r="280" spans="3:5">
      <c r="C280" s="164" t="s">
        <v>692</v>
      </c>
      <c r="D280" s="160">
        <v>1000000</v>
      </c>
      <c r="E280" s="160">
        <v>0</v>
      </c>
    </row>
    <row r="281" spans="3:5">
      <c r="C281" s="163" t="s">
        <v>1062</v>
      </c>
      <c r="D281" s="160">
        <v>2113557</v>
      </c>
      <c r="E281" s="160">
        <v>0</v>
      </c>
    </row>
    <row r="282" spans="3:5">
      <c r="C282" s="164" t="s">
        <v>1063</v>
      </c>
      <c r="D282" s="160">
        <v>2113557</v>
      </c>
      <c r="E282" s="160">
        <v>0</v>
      </c>
    </row>
    <row r="283" spans="3:5">
      <c r="C283" s="163" t="s">
        <v>1064</v>
      </c>
      <c r="D283" s="160">
        <v>2113557</v>
      </c>
      <c r="E283" s="160">
        <v>0</v>
      </c>
    </row>
    <row r="284" spans="3:5">
      <c r="C284" s="164" t="s">
        <v>1065</v>
      </c>
      <c r="D284" s="160">
        <v>2113557</v>
      </c>
      <c r="E284" s="160">
        <v>0</v>
      </c>
    </row>
    <row r="285" spans="3:5">
      <c r="C285" s="163" t="s">
        <v>2765</v>
      </c>
      <c r="D285" s="160">
        <v>2113557</v>
      </c>
      <c r="E285" s="160">
        <v>0</v>
      </c>
    </row>
    <row r="286" spans="3:5">
      <c r="C286" s="164" t="s">
        <v>1066</v>
      </c>
      <c r="D286" s="160">
        <v>2113557</v>
      </c>
      <c r="E286" s="160">
        <v>0</v>
      </c>
    </row>
    <row r="287" spans="3:5">
      <c r="C287" s="163" t="s">
        <v>282</v>
      </c>
      <c r="D287" s="160">
        <v>10000000</v>
      </c>
      <c r="E287" s="160">
        <v>0</v>
      </c>
    </row>
    <row r="288" spans="3:5">
      <c r="C288" s="164" t="s">
        <v>481</v>
      </c>
      <c r="D288" s="160">
        <v>10000000</v>
      </c>
      <c r="E288" s="160">
        <v>0</v>
      </c>
    </row>
    <row r="289" spans="3:5">
      <c r="C289" s="163" t="s">
        <v>2924</v>
      </c>
      <c r="D289" s="160">
        <v>9367191</v>
      </c>
      <c r="E289" s="160">
        <v>0</v>
      </c>
    </row>
    <row r="290" spans="3:5">
      <c r="C290" s="164" t="s">
        <v>2925</v>
      </c>
      <c r="D290" s="160">
        <v>9367191</v>
      </c>
      <c r="E290" s="160">
        <v>0</v>
      </c>
    </row>
    <row r="291" spans="3:5">
      <c r="C291" s="163" t="s">
        <v>1811</v>
      </c>
      <c r="D291" s="160">
        <v>46485819</v>
      </c>
      <c r="E291" s="160">
        <v>0</v>
      </c>
    </row>
    <row r="292" spans="3:5">
      <c r="C292" s="164" t="s">
        <v>1812</v>
      </c>
      <c r="D292" s="160">
        <v>46485819</v>
      </c>
      <c r="E292" s="160">
        <v>0</v>
      </c>
    </row>
    <row r="293" spans="3:5">
      <c r="C293" s="163" t="s">
        <v>2764</v>
      </c>
      <c r="D293" s="160">
        <v>5000000</v>
      </c>
      <c r="E293" s="160">
        <v>0</v>
      </c>
    </row>
    <row r="294" spans="3:5">
      <c r="C294" s="164" t="s">
        <v>2030</v>
      </c>
      <c r="D294" s="160">
        <v>5000000</v>
      </c>
      <c r="E294" s="160">
        <v>0</v>
      </c>
    </row>
    <row r="295" spans="3:5">
      <c r="C295" s="163" t="s">
        <v>283</v>
      </c>
      <c r="D295" s="160">
        <v>5338363</v>
      </c>
      <c r="E295" s="160">
        <v>0</v>
      </c>
    </row>
    <row r="296" spans="3:5">
      <c r="C296" s="164" t="s">
        <v>482</v>
      </c>
      <c r="D296" s="160">
        <v>5338363</v>
      </c>
      <c r="E296" s="160">
        <v>0</v>
      </c>
    </row>
    <row r="297" spans="3:5">
      <c r="C297" s="163" t="s">
        <v>1813</v>
      </c>
      <c r="D297" s="160">
        <v>33884341</v>
      </c>
      <c r="E297" s="160">
        <v>0</v>
      </c>
    </row>
    <row r="298" spans="3:5">
      <c r="C298" s="164" t="s">
        <v>1814</v>
      </c>
      <c r="D298" s="160">
        <v>33884341</v>
      </c>
      <c r="E298" s="160">
        <v>0</v>
      </c>
    </row>
    <row r="299" spans="3:5">
      <c r="C299" s="163" t="s">
        <v>2053</v>
      </c>
      <c r="D299" s="160">
        <v>37430382</v>
      </c>
      <c r="E299" s="160">
        <v>0</v>
      </c>
    </row>
    <row r="300" spans="3:5">
      <c r="C300" s="164" t="s">
        <v>1815</v>
      </c>
      <c r="D300" s="160">
        <v>37430382</v>
      </c>
      <c r="E300" s="160">
        <v>0</v>
      </c>
    </row>
    <row r="301" spans="3:5">
      <c r="C301" s="163" t="s">
        <v>284</v>
      </c>
      <c r="D301" s="160">
        <v>24000000</v>
      </c>
      <c r="E301" s="160">
        <v>0</v>
      </c>
    </row>
    <row r="302" spans="3:5">
      <c r="C302" s="164" t="s">
        <v>483</v>
      </c>
      <c r="D302" s="160">
        <v>24000000</v>
      </c>
      <c r="E302" s="160">
        <v>0</v>
      </c>
    </row>
    <row r="303" spans="3:5">
      <c r="C303" s="163" t="s">
        <v>2763</v>
      </c>
      <c r="D303" s="160">
        <v>50190407</v>
      </c>
      <c r="E303" s="160">
        <v>0</v>
      </c>
    </row>
    <row r="304" spans="3:5">
      <c r="C304" s="164" t="s">
        <v>1816</v>
      </c>
      <c r="D304" s="160">
        <v>50190407</v>
      </c>
      <c r="E304" s="160">
        <v>0</v>
      </c>
    </row>
    <row r="305" spans="3:5">
      <c r="C305" s="163" t="s">
        <v>1817</v>
      </c>
      <c r="D305" s="160">
        <v>37562100</v>
      </c>
      <c r="E305" s="160">
        <v>0</v>
      </c>
    </row>
    <row r="306" spans="3:5">
      <c r="C306" s="164" t="s">
        <v>1818</v>
      </c>
      <c r="D306" s="160">
        <v>37562100</v>
      </c>
      <c r="E306" s="160">
        <v>0</v>
      </c>
    </row>
    <row r="307" spans="3:5">
      <c r="C307" s="163" t="s">
        <v>1978</v>
      </c>
      <c r="D307" s="160">
        <v>39848367</v>
      </c>
      <c r="E307" s="160">
        <v>0</v>
      </c>
    </row>
    <row r="308" spans="3:5">
      <c r="C308" s="164" t="s">
        <v>1979</v>
      </c>
      <c r="D308" s="160">
        <v>39848367</v>
      </c>
      <c r="E308" s="160">
        <v>0</v>
      </c>
    </row>
    <row r="309" spans="3:5">
      <c r="C309" s="163" t="s">
        <v>2762</v>
      </c>
      <c r="D309" s="160">
        <v>25758899</v>
      </c>
      <c r="E309" s="160">
        <v>0</v>
      </c>
    </row>
    <row r="310" spans="3:5">
      <c r="C310" s="164" t="s">
        <v>484</v>
      </c>
      <c r="D310" s="160">
        <v>25758899</v>
      </c>
      <c r="E310" s="160">
        <v>0</v>
      </c>
    </row>
    <row r="311" spans="3:5">
      <c r="C311" s="163" t="s">
        <v>285</v>
      </c>
      <c r="D311" s="160">
        <v>54490521</v>
      </c>
      <c r="E311" s="160">
        <v>18090720.710000001</v>
      </c>
    </row>
    <row r="312" spans="3:5">
      <c r="C312" s="164" t="s">
        <v>485</v>
      </c>
      <c r="D312" s="160">
        <v>54490521</v>
      </c>
      <c r="E312" s="160">
        <v>18090720.710000001</v>
      </c>
    </row>
    <row r="313" spans="3:5">
      <c r="C313" s="163" t="s">
        <v>286</v>
      </c>
      <c r="D313" s="160">
        <v>59320308</v>
      </c>
      <c r="E313" s="160">
        <v>25390380.559999999</v>
      </c>
    </row>
    <row r="314" spans="3:5">
      <c r="C314" s="164" t="s">
        <v>486</v>
      </c>
      <c r="D314" s="160">
        <v>59320308</v>
      </c>
      <c r="E314" s="160">
        <v>25390380.559999999</v>
      </c>
    </row>
    <row r="315" spans="3:5">
      <c r="C315" s="163" t="s">
        <v>2483</v>
      </c>
      <c r="D315" s="160">
        <v>209900196</v>
      </c>
      <c r="E315" s="160">
        <v>0</v>
      </c>
    </row>
    <row r="316" spans="3:5">
      <c r="C316" s="164" t="s">
        <v>2482</v>
      </c>
      <c r="D316" s="160">
        <v>209900196</v>
      </c>
      <c r="E316" s="160">
        <v>0</v>
      </c>
    </row>
    <row r="317" spans="3:5">
      <c r="C317" s="163" t="s">
        <v>1980</v>
      </c>
      <c r="D317" s="160">
        <v>40136410</v>
      </c>
      <c r="E317" s="160">
        <v>0</v>
      </c>
    </row>
    <row r="318" spans="3:5">
      <c r="C318" s="164" t="s">
        <v>1981</v>
      </c>
      <c r="D318" s="160">
        <v>40136410</v>
      </c>
      <c r="E318" s="160">
        <v>0</v>
      </c>
    </row>
    <row r="319" spans="3:5">
      <c r="C319" s="163" t="s">
        <v>738</v>
      </c>
      <c r="D319" s="160">
        <v>96171500</v>
      </c>
      <c r="E319" s="160">
        <v>19190755.949999999</v>
      </c>
    </row>
    <row r="320" spans="3:5">
      <c r="C320" s="164" t="s">
        <v>739</v>
      </c>
      <c r="D320" s="160">
        <v>96171500</v>
      </c>
      <c r="E320" s="160">
        <v>19190755.949999999</v>
      </c>
    </row>
    <row r="321" spans="3:5">
      <c r="C321" s="163" t="s">
        <v>2761</v>
      </c>
      <c r="D321" s="160">
        <v>498000</v>
      </c>
      <c r="E321" s="160">
        <v>0</v>
      </c>
    </row>
    <row r="322" spans="3:5">
      <c r="C322" s="164" t="s">
        <v>2247</v>
      </c>
      <c r="D322" s="160">
        <v>498000</v>
      </c>
      <c r="E322" s="160">
        <v>0</v>
      </c>
    </row>
    <row r="323" spans="3:5">
      <c r="C323" s="161" t="s">
        <v>253</v>
      </c>
      <c r="D323" s="162">
        <v>719719</v>
      </c>
      <c r="E323" s="162">
        <v>0</v>
      </c>
    </row>
    <row r="324" spans="3:5">
      <c r="C324" s="163" t="s">
        <v>2053</v>
      </c>
      <c r="D324" s="160">
        <v>719719</v>
      </c>
      <c r="E324" s="160">
        <v>0</v>
      </c>
    </row>
    <row r="325" spans="3:5">
      <c r="C325" s="164" t="s">
        <v>2349</v>
      </c>
      <c r="D325" s="160">
        <v>719719</v>
      </c>
      <c r="E325" s="160">
        <v>0</v>
      </c>
    </row>
    <row r="326" spans="3:5">
      <c r="C326" s="159" t="s">
        <v>288</v>
      </c>
      <c r="D326" s="160">
        <v>642205428</v>
      </c>
      <c r="E326" s="160">
        <v>14472566.359999999</v>
      </c>
    </row>
    <row r="327" spans="3:5">
      <c r="C327" s="161" t="s">
        <v>251</v>
      </c>
      <c r="D327" s="162">
        <v>576852165</v>
      </c>
      <c r="E327" s="162">
        <v>7908010</v>
      </c>
    </row>
    <row r="328" spans="3:5">
      <c r="C328" s="163" t="s">
        <v>813</v>
      </c>
      <c r="D328" s="160">
        <v>1875179</v>
      </c>
      <c r="E328" s="160">
        <v>0</v>
      </c>
    </row>
    <row r="329" spans="3:5">
      <c r="C329" s="164" t="s">
        <v>814</v>
      </c>
      <c r="D329" s="160">
        <v>1875179</v>
      </c>
      <c r="E329" s="160">
        <v>0</v>
      </c>
    </row>
    <row r="330" spans="3:5">
      <c r="C330" s="163" t="s">
        <v>2760</v>
      </c>
      <c r="D330" s="160">
        <v>2799546</v>
      </c>
      <c r="E330" s="160">
        <v>0</v>
      </c>
    </row>
    <row r="331" spans="3:5">
      <c r="C331" s="164" t="s">
        <v>815</v>
      </c>
      <c r="D331" s="160">
        <v>2799546</v>
      </c>
      <c r="E331" s="160">
        <v>0</v>
      </c>
    </row>
    <row r="332" spans="3:5">
      <c r="C332" s="163" t="s">
        <v>2883</v>
      </c>
      <c r="D332" s="160">
        <v>53000000</v>
      </c>
      <c r="E332" s="160">
        <v>0</v>
      </c>
    </row>
    <row r="333" spans="3:5">
      <c r="C333" s="164" t="s">
        <v>2882</v>
      </c>
      <c r="D333" s="160">
        <v>53000000</v>
      </c>
      <c r="E333" s="160">
        <v>0</v>
      </c>
    </row>
    <row r="334" spans="3:5">
      <c r="C334" s="163" t="s">
        <v>816</v>
      </c>
      <c r="D334" s="160">
        <v>4364944</v>
      </c>
      <c r="E334" s="160">
        <v>0</v>
      </c>
    </row>
    <row r="335" spans="3:5">
      <c r="C335" s="164" t="s">
        <v>817</v>
      </c>
      <c r="D335" s="160">
        <v>4364944</v>
      </c>
      <c r="E335" s="160">
        <v>0</v>
      </c>
    </row>
    <row r="336" spans="3:5">
      <c r="C336" s="163" t="s">
        <v>1931</v>
      </c>
      <c r="D336" s="160">
        <v>1256445</v>
      </c>
      <c r="E336" s="160">
        <v>0</v>
      </c>
    </row>
    <row r="337" spans="3:5">
      <c r="C337" s="164" t="s">
        <v>818</v>
      </c>
      <c r="D337" s="160">
        <v>1256445</v>
      </c>
      <c r="E337" s="160">
        <v>0</v>
      </c>
    </row>
    <row r="338" spans="3:5">
      <c r="C338" s="163" t="s">
        <v>2759</v>
      </c>
      <c r="D338" s="160">
        <v>24812074</v>
      </c>
      <c r="E338" s="160">
        <v>0</v>
      </c>
    </row>
    <row r="339" spans="3:5">
      <c r="C339" s="164" t="s">
        <v>1819</v>
      </c>
      <c r="D339" s="160">
        <v>24812074</v>
      </c>
      <c r="E339" s="160">
        <v>0</v>
      </c>
    </row>
    <row r="340" spans="3:5">
      <c r="C340" s="163" t="s">
        <v>819</v>
      </c>
      <c r="D340" s="160">
        <v>5309113</v>
      </c>
      <c r="E340" s="160">
        <v>0</v>
      </c>
    </row>
    <row r="341" spans="3:5">
      <c r="C341" s="164" t="s">
        <v>820</v>
      </c>
      <c r="D341" s="160">
        <v>5309113</v>
      </c>
      <c r="E341" s="160">
        <v>0</v>
      </c>
    </row>
    <row r="342" spans="3:5">
      <c r="C342" s="163" t="s">
        <v>2758</v>
      </c>
      <c r="D342" s="160">
        <v>44195541</v>
      </c>
      <c r="E342" s="160">
        <v>7908010</v>
      </c>
    </row>
    <row r="343" spans="3:5">
      <c r="C343" s="164" t="s">
        <v>1820</v>
      </c>
      <c r="D343" s="160">
        <v>44195541</v>
      </c>
      <c r="E343" s="160">
        <v>7908010</v>
      </c>
    </row>
    <row r="344" spans="3:5">
      <c r="C344" s="163" t="s">
        <v>2383</v>
      </c>
      <c r="D344" s="160">
        <v>40000000</v>
      </c>
      <c r="E344" s="160">
        <v>0</v>
      </c>
    </row>
    <row r="345" spans="3:5">
      <c r="C345" s="164" t="s">
        <v>2382</v>
      </c>
      <c r="D345" s="160">
        <v>40000000</v>
      </c>
      <c r="E345" s="160">
        <v>0</v>
      </c>
    </row>
    <row r="346" spans="3:5">
      <c r="C346" s="163" t="s">
        <v>2926</v>
      </c>
      <c r="D346" s="160">
        <v>17512384</v>
      </c>
      <c r="E346" s="160">
        <v>0</v>
      </c>
    </row>
    <row r="347" spans="3:5">
      <c r="C347" s="164" t="s">
        <v>2927</v>
      </c>
      <c r="D347" s="160">
        <v>17512384</v>
      </c>
      <c r="E347" s="160">
        <v>0</v>
      </c>
    </row>
    <row r="348" spans="3:5">
      <c r="C348" s="163" t="s">
        <v>289</v>
      </c>
      <c r="D348" s="160">
        <v>31386350</v>
      </c>
      <c r="E348" s="160">
        <v>0</v>
      </c>
    </row>
    <row r="349" spans="3:5">
      <c r="C349" s="164" t="s">
        <v>487</v>
      </c>
      <c r="D349" s="160">
        <v>31386350</v>
      </c>
      <c r="E349" s="160">
        <v>0</v>
      </c>
    </row>
    <row r="350" spans="3:5">
      <c r="C350" s="163" t="s">
        <v>1547</v>
      </c>
      <c r="D350" s="160">
        <v>10982339</v>
      </c>
      <c r="E350" s="160">
        <v>0</v>
      </c>
    </row>
    <row r="351" spans="3:5">
      <c r="C351" s="164" t="s">
        <v>1548</v>
      </c>
      <c r="D351" s="160">
        <v>10982339</v>
      </c>
      <c r="E351" s="160">
        <v>0</v>
      </c>
    </row>
    <row r="352" spans="3:5">
      <c r="C352" s="163" t="s">
        <v>1549</v>
      </c>
      <c r="D352" s="160">
        <v>4040505</v>
      </c>
      <c r="E352" s="160">
        <v>0</v>
      </c>
    </row>
    <row r="353" spans="3:5">
      <c r="C353" s="164" t="s">
        <v>1550</v>
      </c>
      <c r="D353" s="160">
        <v>4040505</v>
      </c>
      <c r="E353" s="160">
        <v>0</v>
      </c>
    </row>
    <row r="354" spans="3:5">
      <c r="C354" s="163" t="s">
        <v>1551</v>
      </c>
      <c r="D354" s="160">
        <v>19093002</v>
      </c>
      <c r="E354" s="160">
        <v>0</v>
      </c>
    </row>
    <row r="355" spans="3:5">
      <c r="C355" s="164" t="s">
        <v>1552</v>
      </c>
      <c r="D355" s="160">
        <v>19093002</v>
      </c>
      <c r="E355" s="160">
        <v>0</v>
      </c>
    </row>
    <row r="356" spans="3:5">
      <c r="C356" s="163" t="s">
        <v>1553</v>
      </c>
      <c r="D356" s="160">
        <v>6768144</v>
      </c>
      <c r="E356" s="160">
        <v>0</v>
      </c>
    </row>
    <row r="357" spans="3:5">
      <c r="C357" s="164" t="s">
        <v>1554</v>
      </c>
      <c r="D357" s="160">
        <v>6768144</v>
      </c>
      <c r="E357" s="160">
        <v>0</v>
      </c>
    </row>
    <row r="358" spans="3:5">
      <c r="C358" s="163" t="s">
        <v>1555</v>
      </c>
      <c r="D358" s="160">
        <v>1415865</v>
      </c>
      <c r="E358" s="160">
        <v>0</v>
      </c>
    </row>
    <row r="359" spans="3:5">
      <c r="C359" s="164" t="s">
        <v>1556</v>
      </c>
      <c r="D359" s="160">
        <v>1415865</v>
      </c>
      <c r="E359" s="160">
        <v>0</v>
      </c>
    </row>
    <row r="360" spans="3:5">
      <c r="C360" s="163" t="s">
        <v>1557</v>
      </c>
      <c r="D360" s="160">
        <v>3468356</v>
      </c>
      <c r="E360" s="160">
        <v>0</v>
      </c>
    </row>
    <row r="361" spans="3:5">
      <c r="C361" s="164" t="s">
        <v>1558</v>
      </c>
      <c r="D361" s="160">
        <v>3468356</v>
      </c>
      <c r="E361" s="160">
        <v>0</v>
      </c>
    </row>
    <row r="362" spans="3:5">
      <c r="C362" s="163" t="s">
        <v>1559</v>
      </c>
      <c r="D362" s="160">
        <v>19003156</v>
      </c>
      <c r="E362" s="160">
        <v>0</v>
      </c>
    </row>
    <row r="363" spans="3:5">
      <c r="C363" s="164" t="s">
        <v>1560</v>
      </c>
      <c r="D363" s="160">
        <v>19003156</v>
      </c>
      <c r="E363" s="160">
        <v>0</v>
      </c>
    </row>
    <row r="364" spans="3:5">
      <c r="C364" s="163" t="s">
        <v>2757</v>
      </c>
      <c r="D364" s="160">
        <v>9730988</v>
      </c>
      <c r="E364" s="160">
        <v>0</v>
      </c>
    </row>
    <row r="365" spans="3:5">
      <c r="C365" s="164" t="s">
        <v>1561</v>
      </c>
      <c r="D365" s="160">
        <v>9730988</v>
      </c>
      <c r="E365" s="160">
        <v>0</v>
      </c>
    </row>
    <row r="366" spans="3:5">
      <c r="C366" s="163" t="s">
        <v>290</v>
      </c>
      <c r="D366" s="160">
        <v>36143668</v>
      </c>
      <c r="E366" s="160">
        <v>0</v>
      </c>
    </row>
    <row r="367" spans="3:5">
      <c r="C367" s="164" t="s">
        <v>488</v>
      </c>
      <c r="D367" s="160">
        <v>36143668</v>
      </c>
      <c r="E367" s="160">
        <v>0</v>
      </c>
    </row>
    <row r="368" spans="3:5">
      <c r="C368" s="163" t="s">
        <v>1562</v>
      </c>
      <c r="D368" s="160">
        <v>5922790</v>
      </c>
      <c r="E368" s="160">
        <v>0</v>
      </c>
    </row>
    <row r="369" spans="3:5">
      <c r="C369" s="164" t="s">
        <v>1563</v>
      </c>
      <c r="D369" s="160">
        <v>5922790</v>
      </c>
      <c r="E369" s="160">
        <v>0</v>
      </c>
    </row>
    <row r="370" spans="3:5">
      <c r="C370" s="163" t="s">
        <v>1932</v>
      </c>
      <c r="D370" s="160">
        <v>2433363</v>
      </c>
      <c r="E370" s="160">
        <v>0</v>
      </c>
    </row>
    <row r="371" spans="3:5">
      <c r="C371" s="164" t="s">
        <v>1564</v>
      </c>
      <c r="D371" s="160">
        <v>2433363</v>
      </c>
      <c r="E371" s="160">
        <v>0</v>
      </c>
    </row>
    <row r="372" spans="3:5">
      <c r="C372" s="163" t="s">
        <v>2928</v>
      </c>
      <c r="D372" s="160">
        <v>20000000</v>
      </c>
      <c r="E372" s="160">
        <v>0</v>
      </c>
    </row>
    <row r="373" spans="3:5">
      <c r="C373" s="164" t="s">
        <v>2929</v>
      </c>
      <c r="D373" s="160">
        <v>20000000</v>
      </c>
      <c r="E373" s="160">
        <v>0</v>
      </c>
    </row>
    <row r="374" spans="3:5">
      <c r="C374" s="163" t="s">
        <v>2930</v>
      </c>
      <c r="D374" s="160">
        <v>20685034</v>
      </c>
      <c r="E374" s="160">
        <v>0</v>
      </c>
    </row>
    <row r="375" spans="3:5">
      <c r="C375" s="164" t="s">
        <v>2931</v>
      </c>
      <c r="D375" s="160">
        <v>20685034</v>
      </c>
      <c r="E375" s="160">
        <v>0</v>
      </c>
    </row>
    <row r="376" spans="3:5">
      <c r="C376" s="163" t="s">
        <v>1565</v>
      </c>
      <c r="D376" s="160">
        <v>2433461</v>
      </c>
      <c r="E376" s="160">
        <v>0</v>
      </c>
    </row>
    <row r="377" spans="3:5">
      <c r="C377" s="164" t="s">
        <v>1566</v>
      </c>
      <c r="D377" s="160">
        <v>2433461</v>
      </c>
      <c r="E377" s="160">
        <v>0</v>
      </c>
    </row>
    <row r="378" spans="3:5">
      <c r="C378" s="163" t="s">
        <v>2932</v>
      </c>
      <c r="D378" s="160">
        <v>21589475</v>
      </c>
      <c r="E378" s="160">
        <v>0</v>
      </c>
    </row>
    <row r="379" spans="3:5">
      <c r="C379" s="164" t="s">
        <v>2933</v>
      </c>
      <c r="D379" s="160">
        <v>21589475</v>
      </c>
      <c r="E379" s="160">
        <v>0</v>
      </c>
    </row>
    <row r="380" spans="3:5">
      <c r="C380" s="163" t="s">
        <v>2756</v>
      </c>
      <c r="D380" s="160">
        <v>76325759</v>
      </c>
      <c r="E380" s="160">
        <v>0</v>
      </c>
    </row>
    <row r="381" spans="3:5">
      <c r="C381" s="164" t="s">
        <v>1821</v>
      </c>
      <c r="D381" s="160">
        <v>76325759</v>
      </c>
      <c r="E381" s="160">
        <v>0</v>
      </c>
    </row>
    <row r="382" spans="3:5">
      <c r="C382" s="163" t="s">
        <v>1822</v>
      </c>
      <c r="D382" s="160">
        <v>32164869</v>
      </c>
      <c r="E382" s="160">
        <v>0</v>
      </c>
    </row>
    <row r="383" spans="3:5">
      <c r="C383" s="164" t="s">
        <v>1823</v>
      </c>
      <c r="D383" s="160">
        <v>32164869</v>
      </c>
      <c r="E383" s="160">
        <v>0</v>
      </c>
    </row>
    <row r="384" spans="3:5">
      <c r="C384" s="163" t="s">
        <v>740</v>
      </c>
      <c r="D384" s="160">
        <v>55847966</v>
      </c>
      <c r="E384" s="160">
        <v>0</v>
      </c>
    </row>
    <row r="385" spans="3:5">
      <c r="C385" s="164" t="s">
        <v>741</v>
      </c>
      <c r="D385" s="160">
        <v>55847966</v>
      </c>
      <c r="E385" s="160">
        <v>0</v>
      </c>
    </row>
    <row r="386" spans="3:5">
      <c r="C386" s="163" t="s">
        <v>2934</v>
      </c>
      <c r="D386" s="160">
        <v>2291849</v>
      </c>
      <c r="E386" s="160">
        <v>0</v>
      </c>
    </row>
    <row r="387" spans="3:5">
      <c r="C387" s="164" t="s">
        <v>2935</v>
      </c>
      <c r="D387" s="160">
        <v>2291849</v>
      </c>
      <c r="E387" s="160">
        <v>0</v>
      </c>
    </row>
    <row r="388" spans="3:5">
      <c r="C388" s="161" t="s">
        <v>253</v>
      </c>
      <c r="D388" s="162">
        <v>65353263</v>
      </c>
      <c r="E388" s="162">
        <v>6564556.3600000003</v>
      </c>
    </row>
    <row r="389" spans="3:5">
      <c r="C389" s="163" t="s">
        <v>2348</v>
      </c>
      <c r="D389" s="160">
        <v>65353263</v>
      </c>
      <c r="E389" s="160">
        <v>6564556.3600000003</v>
      </c>
    </row>
    <row r="390" spans="3:5">
      <c r="C390" s="164" t="s">
        <v>2347</v>
      </c>
      <c r="D390" s="160">
        <v>65353263</v>
      </c>
      <c r="E390" s="160">
        <v>6564556.3600000003</v>
      </c>
    </row>
    <row r="391" spans="3:5">
      <c r="C391" s="159" t="s">
        <v>256</v>
      </c>
      <c r="D391" s="160">
        <v>1994538093</v>
      </c>
      <c r="E391" s="160">
        <v>112448822.11</v>
      </c>
    </row>
    <row r="392" spans="3:5">
      <c r="C392" s="161" t="s">
        <v>251</v>
      </c>
      <c r="D392" s="162">
        <v>1543538092</v>
      </c>
      <c r="E392" s="162">
        <v>112448822.11</v>
      </c>
    </row>
    <row r="393" spans="3:5">
      <c r="C393" s="163" t="s">
        <v>2936</v>
      </c>
      <c r="D393" s="160">
        <v>18972995</v>
      </c>
      <c r="E393" s="160">
        <v>0</v>
      </c>
    </row>
    <row r="394" spans="3:5">
      <c r="C394" s="164" t="s">
        <v>2937</v>
      </c>
      <c r="D394" s="160">
        <v>18972995</v>
      </c>
      <c r="E394" s="160">
        <v>0</v>
      </c>
    </row>
    <row r="395" spans="3:5">
      <c r="C395" s="163" t="s">
        <v>291</v>
      </c>
      <c r="D395" s="160">
        <v>20000000</v>
      </c>
      <c r="E395" s="160">
        <v>0</v>
      </c>
    </row>
    <row r="396" spans="3:5">
      <c r="C396" s="164" t="s">
        <v>489</v>
      </c>
      <c r="D396" s="160">
        <v>20000000</v>
      </c>
      <c r="E396" s="160">
        <v>0</v>
      </c>
    </row>
    <row r="397" spans="3:5">
      <c r="C397" s="163" t="s">
        <v>2755</v>
      </c>
      <c r="D397" s="160">
        <v>77083282</v>
      </c>
      <c r="E397" s="160">
        <v>0</v>
      </c>
    </row>
    <row r="398" spans="3:5">
      <c r="C398" s="164" t="s">
        <v>1824</v>
      </c>
      <c r="D398" s="160">
        <v>77083282</v>
      </c>
      <c r="E398" s="160">
        <v>0</v>
      </c>
    </row>
    <row r="399" spans="3:5">
      <c r="C399" s="163" t="s">
        <v>292</v>
      </c>
      <c r="D399" s="160">
        <v>8195408</v>
      </c>
      <c r="E399" s="160">
        <v>0</v>
      </c>
    </row>
    <row r="400" spans="3:5">
      <c r="C400" s="164" t="s">
        <v>490</v>
      </c>
      <c r="D400" s="160">
        <v>8195408</v>
      </c>
      <c r="E400" s="160">
        <v>0</v>
      </c>
    </row>
    <row r="401" spans="3:5">
      <c r="C401" s="163" t="s">
        <v>2754</v>
      </c>
      <c r="D401" s="160">
        <v>57646988</v>
      </c>
      <c r="E401" s="160">
        <v>0</v>
      </c>
    </row>
    <row r="402" spans="3:5">
      <c r="C402" s="164" t="s">
        <v>1825</v>
      </c>
      <c r="D402" s="160">
        <v>57646988</v>
      </c>
      <c r="E402" s="160">
        <v>0</v>
      </c>
    </row>
    <row r="403" spans="3:5">
      <c r="C403" s="163" t="s">
        <v>2938</v>
      </c>
      <c r="D403" s="160">
        <v>82480910</v>
      </c>
      <c r="E403" s="160">
        <v>0</v>
      </c>
    </row>
    <row r="404" spans="3:5">
      <c r="C404" s="164" t="s">
        <v>2939</v>
      </c>
      <c r="D404" s="160">
        <v>82480910</v>
      </c>
      <c r="E404" s="160">
        <v>0</v>
      </c>
    </row>
    <row r="405" spans="3:5">
      <c r="C405" s="163" t="s">
        <v>2940</v>
      </c>
      <c r="D405" s="160">
        <v>1000000</v>
      </c>
      <c r="E405" s="160">
        <v>0</v>
      </c>
    </row>
    <row r="406" spans="3:5">
      <c r="C406" s="164" t="s">
        <v>2346</v>
      </c>
      <c r="D406" s="160">
        <v>1000000</v>
      </c>
      <c r="E406" s="160">
        <v>0</v>
      </c>
    </row>
    <row r="407" spans="3:5">
      <c r="C407" s="163" t="s">
        <v>1933</v>
      </c>
      <c r="D407" s="160">
        <v>5789992</v>
      </c>
      <c r="E407" s="160">
        <v>1325094.07</v>
      </c>
    </row>
    <row r="408" spans="3:5">
      <c r="C408" s="164" t="s">
        <v>693</v>
      </c>
      <c r="D408" s="160">
        <v>490770</v>
      </c>
      <c r="E408" s="160">
        <v>0</v>
      </c>
    </row>
    <row r="409" spans="3:5">
      <c r="C409" s="164" t="s">
        <v>2346</v>
      </c>
      <c r="D409" s="160">
        <v>5299222</v>
      </c>
      <c r="E409" s="160">
        <v>1325094.07</v>
      </c>
    </row>
    <row r="410" spans="3:5">
      <c r="C410" s="163" t="s">
        <v>2753</v>
      </c>
      <c r="D410" s="160">
        <v>35822391</v>
      </c>
      <c r="E410" s="160">
        <v>0</v>
      </c>
    </row>
    <row r="411" spans="3:5">
      <c r="C411" s="164" t="s">
        <v>491</v>
      </c>
      <c r="D411" s="160">
        <v>35822391</v>
      </c>
      <c r="E411" s="160">
        <v>0</v>
      </c>
    </row>
    <row r="412" spans="3:5">
      <c r="C412" s="163" t="s">
        <v>293</v>
      </c>
      <c r="D412" s="160">
        <v>100000000</v>
      </c>
      <c r="E412" s="160">
        <v>0</v>
      </c>
    </row>
    <row r="413" spans="3:5">
      <c r="C413" s="164" t="s">
        <v>492</v>
      </c>
      <c r="D413" s="160">
        <v>100000000</v>
      </c>
      <c r="E413" s="160">
        <v>0</v>
      </c>
    </row>
    <row r="414" spans="3:5">
      <c r="C414" s="163" t="s">
        <v>2381</v>
      </c>
      <c r="D414" s="160">
        <v>780209</v>
      </c>
      <c r="E414" s="160">
        <v>0</v>
      </c>
    </row>
    <row r="415" spans="3:5">
      <c r="C415" s="164" t="s">
        <v>2380</v>
      </c>
      <c r="D415" s="160">
        <v>780209</v>
      </c>
      <c r="E415" s="160">
        <v>0</v>
      </c>
    </row>
    <row r="416" spans="3:5">
      <c r="C416" s="163" t="s">
        <v>821</v>
      </c>
      <c r="D416" s="160">
        <v>1256445</v>
      </c>
      <c r="E416" s="160">
        <v>0</v>
      </c>
    </row>
    <row r="417" spans="3:5">
      <c r="C417" s="164" t="s">
        <v>822</v>
      </c>
      <c r="D417" s="160">
        <v>1256445</v>
      </c>
      <c r="E417" s="160">
        <v>0</v>
      </c>
    </row>
    <row r="418" spans="3:5">
      <c r="C418" s="163" t="s">
        <v>823</v>
      </c>
      <c r="D418" s="160">
        <v>10611201</v>
      </c>
      <c r="E418" s="160">
        <v>0</v>
      </c>
    </row>
    <row r="419" spans="3:5">
      <c r="C419" s="164" t="s">
        <v>824</v>
      </c>
      <c r="D419" s="160">
        <v>10611201</v>
      </c>
      <c r="E419" s="160">
        <v>0</v>
      </c>
    </row>
    <row r="420" spans="3:5">
      <c r="C420" s="163" t="s">
        <v>825</v>
      </c>
      <c r="D420" s="160">
        <v>10611201</v>
      </c>
      <c r="E420" s="160">
        <v>0</v>
      </c>
    </row>
    <row r="421" spans="3:5">
      <c r="C421" s="164" t="s">
        <v>826</v>
      </c>
      <c r="D421" s="160">
        <v>10611201</v>
      </c>
      <c r="E421" s="160">
        <v>0</v>
      </c>
    </row>
    <row r="422" spans="3:5">
      <c r="C422" s="163" t="s">
        <v>827</v>
      </c>
      <c r="D422" s="160">
        <v>11762182</v>
      </c>
      <c r="E422" s="160">
        <v>0</v>
      </c>
    </row>
    <row r="423" spans="3:5">
      <c r="C423" s="164" t="s">
        <v>828</v>
      </c>
      <c r="D423" s="160">
        <v>11762182</v>
      </c>
      <c r="E423" s="160">
        <v>0</v>
      </c>
    </row>
    <row r="424" spans="3:5">
      <c r="C424" s="163" t="s">
        <v>829</v>
      </c>
      <c r="D424" s="160">
        <v>2411805</v>
      </c>
      <c r="E424" s="160">
        <v>0</v>
      </c>
    </row>
    <row r="425" spans="3:5">
      <c r="C425" s="164" t="s">
        <v>830</v>
      </c>
      <c r="D425" s="160">
        <v>2411805</v>
      </c>
      <c r="E425" s="160">
        <v>0</v>
      </c>
    </row>
    <row r="426" spans="3:5">
      <c r="C426" s="163" t="s">
        <v>831</v>
      </c>
      <c r="D426" s="160">
        <v>4364944</v>
      </c>
      <c r="E426" s="160">
        <v>0</v>
      </c>
    </row>
    <row r="427" spans="3:5">
      <c r="C427" s="164" t="s">
        <v>832</v>
      </c>
      <c r="D427" s="160">
        <v>4364944</v>
      </c>
      <c r="E427" s="160">
        <v>0</v>
      </c>
    </row>
    <row r="428" spans="3:5">
      <c r="C428" s="163" t="s">
        <v>833</v>
      </c>
      <c r="D428" s="160">
        <v>4364944</v>
      </c>
      <c r="E428" s="160">
        <v>0</v>
      </c>
    </row>
    <row r="429" spans="3:5">
      <c r="C429" s="164" t="s">
        <v>834</v>
      </c>
      <c r="D429" s="160">
        <v>4364944</v>
      </c>
      <c r="E429" s="160">
        <v>0</v>
      </c>
    </row>
    <row r="430" spans="3:5">
      <c r="C430" s="163" t="s">
        <v>835</v>
      </c>
      <c r="D430" s="160">
        <v>2035527</v>
      </c>
      <c r="E430" s="160">
        <v>0</v>
      </c>
    </row>
    <row r="431" spans="3:5">
      <c r="C431" s="164" t="s">
        <v>836</v>
      </c>
      <c r="D431" s="160">
        <v>2035527</v>
      </c>
      <c r="E431" s="160">
        <v>0</v>
      </c>
    </row>
    <row r="432" spans="3:5">
      <c r="C432" s="163" t="s">
        <v>837</v>
      </c>
      <c r="D432" s="160">
        <v>4303741</v>
      </c>
      <c r="E432" s="160">
        <v>0</v>
      </c>
    </row>
    <row r="433" spans="3:5">
      <c r="C433" s="164" t="s">
        <v>838</v>
      </c>
      <c r="D433" s="160">
        <v>4303741</v>
      </c>
      <c r="E433" s="160">
        <v>0</v>
      </c>
    </row>
    <row r="434" spans="3:5">
      <c r="C434" s="163" t="s">
        <v>2752</v>
      </c>
      <c r="D434" s="160">
        <v>9546252</v>
      </c>
      <c r="E434" s="160">
        <v>0</v>
      </c>
    </row>
    <row r="435" spans="3:5">
      <c r="C435" s="164" t="s">
        <v>1002</v>
      </c>
      <c r="D435" s="160">
        <v>9546252</v>
      </c>
      <c r="E435" s="160">
        <v>0</v>
      </c>
    </row>
    <row r="436" spans="3:5">
      <c r="C436" s="163" t="s">
        <v>294</v>
      </c>
      <c r="D436" s="160">
        <v>5468175</v>
      </c>
      <c r="E436" s="160">
        <v>0</v>
      </c>
    </row>
    <row r="437" spans="3:5">
      <c r="C437" s="164" t="s">
        <v>493</v>
      </c>
      <c r="D437" s="160">
        <v>5468175</v>
      </c>
      <c r="E437" s="160">
        <v>0</v>
      </c>
    </row>
    <row r="438" spans="3:5">
      <c r="C438" s="163" t="s">
        <v>2751</v>
      </c>
      <c r="D438" s="160">
        <v>9754400</v>
      </c>
      <c r="E438" s="160">
        <v>0</v>
      </c>
    </row>
    <row r="439" spans="3:5">
      <c r="C439" s="164" t="s">
        <v>1003</v>
      </c>
      <c r="D439" s="160">
        <v>9754400</v>
      </c>
      <c r="E439" s="160">
        <v>0</v>
      </c>
    </row>
    <row r="440" spans="3:5">
      <c r="C440" s="163" t="s">
        <v>672</v>
      </c>
      <c r="D440" s="160">
        <v>68386280</v>
      </c>
      <c r="E440" s="160">
        <v>0</v>
      </c>
    </row>
    <row r="441" spans="3:5">
      <c r="C441" s="164" t="s">
        <v>673</v>
      </c>
      <c r="D441" s="160">
        <v>68386280</v>
      </c>
      <c r="E441" s="160">
        <v>0</v>
      </c>
    </row>
    <row r="442" spans="3:5">
      <c r="C442" s="163" t="s">
        <v>2750</v>
      </c>
      <c r="D442" s="160">
        <v>12217662</v>
      </c>
      <c r="E442" s="160">
        <v>0</v>
      </c>
    </row>
    <row r="443" spans="3:5">
      <c r="C443" s="164" t="s">
        <v>1004</v>
      </c>
      <c r="D443" s="160">
        <v>12217662</v>
      </c>
      <c r="E443" s="160">
        <v>0</v>
      </c>
    </row>
    <row r="444" spans="3:5">
      <c r="C444" s="163" t="s">
        <v>295</v>
      </c>
      <c r="D444" s="160">
        <v>49999368</v>
      </c>
      <c r="E444" s="160">
        <v>0</v>
      </c>
    </row>
    <row r="445" spans="3:5">
      <c r="C445" s="164" t="s">
        <v>494</v>
      </c>
      <c r="D445" s="160">
        <v>49999368</v>
      </c>
      <c r="E445" s="160">
        <v>0</v>
      </c>
    </row>
    <row r="446" spans="3:5">
      <c r="C446" s="163" t="s">
        <v>1005</v>
      </c>
      <c r="D446" s="160">
        <v>9754400</v>
      </c>
      <c r="E446" s="160">
        <v>0</v>
      </c>
    </row>
    <row r="447" spans="3:5">
      <c r="C447" s="164" t="s">
        <v>1006</v>
      </c>
      <c r="D447" s="160">
        <v>9754400</v>
      </c>
      <c r="E447" s="160">
        <v>0</v>
      </c>
    </row>
    <row r="448" spans="3:5">
      <c r="C448" s="163" t="s">
        <v>1007</v>
      </c>
      <c r="D448" s="160">
        <v>9754400</v>
      </c>
      <c r="E448" s="160">
        <v>0</v>
      </c>
    </row>
    <row r="449" spans="3:5">
      <c r="C449" s="164" t="s">
        <v>1008</v>
      </c>
      <c r="D449" s="160">
        <v>9754400</v>
      </c>
      <c r="E449" s="160">
        <v>0</v>
      </c>
    </row>
    <row r="450" spans="3:5">
      <c r="C450" s="163" t="s">
        <v>2749</v>
      </c>
      <c r="D450" s="160">
        <v>4114177</v>
      </c>
      <c r="E450" s="160">
        <v>0</v>
      </c>
    </row>
    <row r="451" spans="3:5">
      <c r="C451" s="164" t="s">
        <v>1009</v>
      </c>
      <c r="D451" s="160">
        <v>4114177</v>
      </c>
      <c r="E451" s="160">
        <v>0</v>
      </c>
    </row>
    <row r="452" spans="3:5">
      <c r="C452" s="163" t="s">
        <v>296</v>
      </c>
      <c r="D452" s="160">
        <v>25000000</v>
      </c>
      <c r="E452" s="160">
        <v>26965866.09</v>
      </c>
    </row>
    <row r="453" spans="3:5">
      <c r="C453" s="164" t="s">
        <v>495</v>
      </c>
      <c r="D453" s="160">
        <v>25000000</v>
      </c>
      <c r="E453" s="160">
        <v>26965866.09</v>
      </c>
    </row>
    <row r="454" spans="3:5">
      <c r="C454" s="163" t="s">
        <v>1010</v>
      </c>
      <c r="D454" s="160">
        <v>9618926</v>
      </c>
      <c r="E454" s="160">
        <v>0</v>
      </c>
    </row>
    <row r="455" spans="3:5">
      <c r="C455" s="164" t="s">
        <v>1011</v>
      </c>
      <c r="D455" s="160">
        <v>9618926</v>
      </c>
      <c r="E455" s="160">
        <v>0</v>
      </c>
    </row>
    <row r="456" spans="3:5">
      <c r="C456" s="163" t="s">
        <v>2748</v>
      </c>
      <c r="D456" s="160">
        <v>4114177</v>
      </c>
      <c r="E456" s="160">
        <v>0</v>
      </c>
    </row>
    <row r="457" spans="3:5">
      <c r="C457" s="164" t="s">
        <v>1012</v>
      </c>
      <c r="D457" s="160">
        <v>4114177</v>
      </c>
      <c r="E457" s="160">
        <v>0</v>
      </c>
    </row>
    <row r="458" spans="3:5">
      <c r="C458" s="163" t="s">
        <v>297</v>
      </c>
      <c r="D458" s="160">
        <v>299768860</v>
      </c>
      <c r="E458" s="160">
        <v>0</v>
      </c>
    </row>
    <row r="459" spans="3:5">
      <c r="C459" s="164" t="s">
        <v>496</v>
      </c>
      <c r="D459" s="160">
        <v>299768860</v>
      </c>
      <c r="E459" s="160">
        <v>0</v>
      </c>
    </row>
    <row r="460" spans="3:5">
      <c r="C460" s="163" t="s">
        <v>2747</v>
      </c>
      <c r="D460" s="160">
        <v>5969519</v>
      </c>
      <c r="E460" s="160">
        <v>0</v>
      </c>
    </row>
    <row r="461" spans="3:5">
      <c r="C461" s="164" t="s">
        <v>1013</v>
      </c>
      <c r="D461" s="160">
        <v>5969519</v>
      </c>
      <c r="E461" s="160">
        <v>0</v>
      </c>
    </row>
    <row r="462" spans="3:5">
      <c r="C462" s="163" t="s">
        <v>1567</v>
      </c>
      <c r="D462" s="160">
        <v>31500000</v>
      </c>
      <c r="E462" s="160">
        <v>0</v>
      </c>
    </row>
    <row r="463" spans="3:5">
      <c r="C463" s="164" t="s">
        <v>1568</v>
      </c>
      <c r="D463" s="160">
        <v>31500000</v>
      </c>
      <c r="E463" s="160">
        <v>0</v>
      </c>
    </row>
    <row r="464" spans="3:5">
      <c r="C464" s="163" t="s">
        <v>1014</v>
      </c>
      <c r="D464" s="160">
        <v>3730008</v>
      </c>
      <c r="E464" s="160">
        <v>0</v>
      </c>
    </row>
    <row r="465" spans="3:5">
      <c r="C465" s="164" t="s">
        <v>1015</v>
      </c>
      <c r="D465" s="160">
        <v>3730008</v>
      </c>
      <c r="E465" s="160">
        <v>0</v>
      </c>
    </row>
    <row r="466" spans="3:5">
      <c r="C466" s="163" t="s">
        <v>298</v>
      </c>
      <c r="D466" s="160">
        <v>97182538</v>
      </c>
      <c r="E466" s="160">
        <v>23668010.75</v>
      </c>
    </row>
    <row r="467" spans="3:5">
      <c r="C467" s="164" t="s">
        <v>497</v>
      </c>
      <c r="D467" s="160">
        <v>97182538</v>
      </c>
      <c r="E467" s="160">
        <v>23668010.75</v>
      </c>
    </row>
    <row r="468" spans="3:5">
      <c r="C468" s="163" t="s">
        <v>2941</v>
      </c>
      <c r="D468" s="160">
        <v>10000000</v>
      </c>
      <c r="E468" s="160">
        <v>0</v>
      </c>
    </row>
    <row r="469" spans="3:5">
      <c r="C469" s="164" t="s">
        <v>2481</v>
      </c>
      <c r="D469" s="160">
        <v>10000000</v>
      </c>
      <c r="E469" s="160">
        <v>0</v>
      </c>
    </row>
    <row r="470" spans="3:5">
      <c r="C470" s="163" t="s">
        <v>2942</v>
      </c>
      <c r="D470" s="160">
        <v>5000000</v>
      </c>
      <c r="E470" s="160">
        <v>0</v>
      </c>
    </row>
    <row r="471" spans="3:5">
      <c r="C471" s="164" t="s">
        <v>2031</v>
      </c>
      <c r="D471" s="160">
        <v>5000000</v>
      </c>
      <c r="E471" s="160">
        <v>0</v>
      </c>
    </row>
    <row r="472" spans="3:5">
      <c r="C472" s="163" t="s">
        <v>2746</v>
      </c>
      <c r="D472" s="160">
        <v>40765042</v>
      </c>
      <c r="E472" s="160">
        <v>0</v>
      </c>
    </row>
    <row r="473" spans="3:5">
      <c r="C473" s="164" t="s">
        <v>499</v>
      </c>
      <c r="D473" s="160">
        <v>40765042</v>
      </c>
      <c r="E473" s="160">
        <v>0</v>
      </c>
    </row>
    <row r="474" spans="3:5">
      <c r="C474" s="163" t="s">
        <v>300</v>
      </c>
      <c r="D474" s="160">
        <v>14527129</v>
      </c>
      <c r="E474" s="160">
        <v>0</v>
      </c>
    </row>
    <row r="475" spans="3:5">
      <c r="C475" s="164" t="s">
        <v>500</v>
      </c>
      <c r="D475" s="160">
        <v>14527129</v>
      </c>
      <c r="E475" s="160">
        <v>0</v>
      </c>
    </row>
    <row r="476" spans="3:5">
      <c r="C476" s="163" t="s">
        <v>2943</v>
      </c>
      <c r="D476" s="160">
        <v>5000000</v>
      </c>
      <c r="E476" s="160">
        <v>0</v>
      </c>
    </row>
    <row r="477" spans="3:5">
      <c r="C477" s="164" t="s">
        <v>2054</v>
      </c>
      <c r="D477" s="160">
        <v>5000000</v>
      </c>
      <c r="E477" s="160">
        <v>0</v>
      </c>
    </row>
    <row r="478" spans="3:5">
      <c r="C478" s="163" t="s">
        <v>2745</v>
      </c>
      <c r="D478" s="160">
        <v>5507427</v>
      </c>
      <c r="E478" s="160">
        <v>0</v>
      </c>
    </row>
    <row r="479" spans="3:5">
      <c r="C479" s="164" t="s">
        <v>501</v>
      </c>
      <c r="D479" s="160">
        <v>5507427</v>
      </c>
      <c r="E479" s="160">
        <v>0</v>
      </c>
    </row>
    <row r="480" spans="3:5">
      <c r="C480" s="163" t="s">
        <v>2744</v>
      </c>
      <c r="D480" s="160">
        <v>54873628</v>
      </c>
      <c r="E480" s="160">
        <v>0</v>
      </c>
    </row>
    <row r="481" spans="3:5">
      <c r="C481" s="164" t="s">
        <v>502</v>
      </c>
      <c r="D481" s="160">
        <v>54873628</v>
      </c>
      <c r="E481" s="160">
        <v>0</v>
      </c>
    </row>
    <row r="482" spans="3:5">
      <c r="C482" s="163" t="s">
        <v>2055</v>
      </c>
      <c r="D482" s="160">
        <v>5000000</v>
      </c>
      <c r="E482" s="160">
        <v>0</v>
      </c>
    </row>
    <row r="483" spans="3:5">
      <c r="C483" s="164" t="s">
        <v>2056</v>
      </c>
      <c r="D483" s="160">
        <v>5000000</v>
      </c>
      <c r="E483" s="160">
        <v>0</v>
      </c>
    </row>
    <row r="484" spans="3:5">
      <c r="C484" s="163" t="s">
        <v>2057</v>
      </c>
      <c r="D484" s="160">
        <v>5000000</v>
      </c>
      <c r="E484" s="160">
        <v>0</v>
      </c>
    </row>
    <row r="485" spans="3:5">
      <c r="C485" s="164" t="s">
        <v>2058</v>
      </c>
      <c r="D485" s="160">
        <v>5000000</v>
      </c>
      <c r="E485" s="160">
        <v>0</v>
      </c>
    </row>
    <row r="486" spans="3:5">
      <c r="C486" s="163" t="s">
        <v>2480</v>
      </c>
      <c r="D486" s="160">
        <v>5000000</v>
      </c>
      <c r="E486" s="160">
        <v>0</v>
      </c>
    </row>
    <row r="487" spans="3:5">
      <c r="C487" s="164" t="s">
        <v>2479</v>
      </c>
      <c r="D487" s="160">
        <v>5000000</v>
      </c>
      <c r="E487" s="160">
        <v>0</v>
      </c>
    </row>
    <row r="488" spans="3:5">
      <c r="C488" s="163" t="s">
        <v>301</v>
      </c>
      <c r="D488" s="160">
        <v>89300116</v>
      </c>
      <c r="E488" s="160">
        <v>0</v>
      </c>
    </row>
    <row r="489" spans="3:5">
      <c r="C489" s="164" t="s">
        <v>503</v>
      </c>
      <c r="D489" s="160">
        <v>89300116</v>
      </c>
      <c r="E489" s="160">
        <v>0</v>
      </c>
    </row>
    <row r="490" spans="3:5">
      <c r="C490" s="163" t="s">
        <v>302</v>
      </c>
      <c r="D490" s="160">
        <v>48148600</v>
      </c>
      <c r="E490" s="160">
        <v>0</v>
      </c>
    </row>
    <row r="491" spans="3:5">
      <c r="C491" s="164" t="s">
        <v>504</v>
      </c>
      <c r="D491" s="160">
        <v>48148600</v>
      </c>
      <c r="E491" s="160">
        <v>0</v>
      </c>
    </row>
    <row r="492" spans="3:5">
      <c r="C492" s="163" t="s">
        <v>742</v>
      </c>
      <c r="D492" s="160">
        <v>30749922</v>
      </c>
      <c r="E492" s="160">
        <v>0</v>
      </c>
    </row>
    <row r="493" spans="3:5">
      <c r="C493" s="164" t="s">
        <v>743</v>
      </c>
      <c r="D493" s="160">
        <v>30749922</v>
      </c>
      <c r="E493" s="160">
        <v>0</v>
      </c>
    </row>
    <row r="494" spans="3:5">
      <c r="C494" s="163" t="s">
        <v>1982</v>
      </c>
      <c r="D494" s="160">
        <v>79059020</v>
      </c>
      <c r="E494" s="160">
        <v>60489851.200000003</v>
      </c>
    </row>
    <row r="495" spans="3:5">
      <c r="C495" s="164" t="s">
        <v>1983</v>
      </c>
      <c r="D495" s="160">
        <v>79059020</v>
      </c>
      <c r="E495" s="160">
        <v>60489851.200000003</v>
      </c>
    </row>
    <row r="496" spans="3:5">
      <c r="C496" s="163" t="s">
        <v>2248</v>
      </c>
      <c r="D496" s="160">
        <v>27039993</v>
      </c>
      <c r="E496" s="160">
        <v>0</v>
      </c>
    </row>
    <row r="497" spans="3:5">
      <c r="C497" s="164" t="s">
        <v>2249</v>
      </c>
      <c r="D497" s="160">
        <v>27039993</v>
      </c>
      <c r="E497" s="160">
        <v>0</v>
      </c>
    </row>
    <row r="498" spans="3:5">
      <c r="C498" s="163" t="s">
        <v>2250</v>
      </c>
      <c r="D498" s="160">
        <v>1941168</v>
      </c>
      <c r="E498" s="160">
        <v>0</v>
      </c>
    </row>
    <row r="499" spans="3:5">
      <c r="C499" s="164" t="s">
        <v>2251</v>
      </c>
      <c r="D499" s="160">
        <v>1941168</v>
      </c>
      <c r="E499" s="160">
        <v>0</v>
      </c>
    </row>
    <row r="500" spans="3:5">
      <c r="C500" s="163" t="s">
        <v>2252</v>
      </c>
      <c r="D500" s="160">
        <v>498000</v>
      </c>
      <c r="E500" s="160">
        <v>0</v>
      </c>
    </row>
    <row r="501" spans="3:5">
      <c r="C501" s="164" t="s">
        <v>2253</v>
      </c>
      <c r="D501" s="160">
        <v>498000</v>
      </c>
      <c r="E501" s="160">
        <v>0</v>
      </c>
    </row>
    <row r="502" spans="3:5">
      <c r="C502" s="163" t="s">
        <v>2254</v>
      </c>
      <c r="D502" s="160">
        <v>754740</v>
      </c>
      <c r="E502" s="160">
        <v>0</v>
      </c>
    </row>
    <row r="503" spans="3:5">
      <c r="C503" s="164" t="s">
        <v>2255</v>
      </c>
      <c r="D503" s="160">
        <v>754740</v>
      </c>
      <c r="E503" s="160">
        <v>0</v>
      </c>
    </row>
    <row r="504" spans="3:5">
      <c r="C504" s="161" t="s">
        <v>253</v>
      </c>
      <c r="D504" s="162">
        <v>451000001</v>
      </c>
      <c r="E504" s="162">
        <v>0</v>
      </c>
    </row>
    <row r="505" spans="3:5">
      <c r="C505" s="163" t="s">
        <v>299</v>
      </c>
      <c r="D505" s="160">
        <v>1000000</v>
      </c>
      <c r="E505" s="160">
        <v>0</v>
      </c>
    </row>
    <row r="506" spans="3:5">
      <c r="C506" s="164" t="s">
        <v>498</v>
      </c>
      <c r="D506" s="160">
        <v>1000000</v>
      </c>
      <c r="E506" s="160">
        <v>0</v>
      </c>
    </row>
    <row r="507" spans="3:5">
      <c r="C507" s="163" t="s">
        <v>2283</v>
      </c>
      <c r="D507" s="160">
        <v>450000001</v>
      </c>
      <c r="E507" s="160">
        <v>0</v>
      </c>
    </row>
    <row r="508" spans="3:5">
      <c r="C508" s="164" t="s">
        <v>2284</v>
      </c>
      <c r="D508" s="160">
        <v>450000001</v>
      </c>
      <c r="E508" s="160">
        <v>0</v>
      </c>
    </row>
    <row r="509" spans="3:5">
      <c r="C509" s="159" t="s">
        <v>303</v>
      </c>
      <c r="D509" s="160">
        <v>1570957495</v>
      </c>
      <c r="E509" s="160">
        <v>125060116.81</v>
      </c>
    </row>
    <row r="510" spans="3:5">
      <c r="C510" s="161" t="s">
        <v>251</v>
      </c>
      <c r="D510" s="162">
        <v>1570957495</v>
      </c>
      <c r="E510" s="162">
        <v>125060116.81</v>
      </c>
    </row>
    <row r="511" spans="3:5">
      <c r="C511" s="163" t="s">
        <v>2944</v>
      </c>
      <c r="D511" s="160">
        <v>5000000</v>
      </c>
      <c r="E511" s="160">
        <v>0</v>
      </c>
    </row>
    <row r="512" spans="3:5">
      <c r="C512" s="164" t="s">
        <v>2945</v>
      </c>
      <c r="D512" s="160">
        <v>5000000</v>
      </c>
      <c r="E512" s="160">
        <v>0</v>
      </c>
    </row>
    <row r="513" spans="3:5">
      <c r="C513" s="163" t="s">
        <v>1934</v>
      </c>
      <c r="D513" s="160">
        <v>1000000000</v>
      </c>
      <c r="E513" s="160">
        <v>8845284.6999999993</v>
      </c>
    </row>
    <row r="514" spans="3:5">
      <c r="C514" s="164" t="s">
        <v>505</v>
      </c>
      <c r="D514" s="160">
        <v>1000000000</v>
      </c>
      <c r="E514" s="160">
        <v>8845284.6999999993</v>
      </c>
    </row>
    <row r="515" spans="3:5">
      <c r="C515" s="163" t="s">
        <v>694</v>
      </c>
      <c r="D515" s="160">
        <v>25000000</v>
      </c>
      <c r="E515" s="160">
        <v>6902644.2999999998</v>
      </c>
    </row>
    <row r="516" spans="3:5">
      <c r="C516" s="164" t="s">
        <v>695</v>
      </c>
      <c r="D516" s="160">
        <v>25000000</v>
      </c>
      <c r="E516" s="160">
        <v>6902644.2999999998</v>
      </c>
    </row>
    <row r="517" spans="3:5">
      <c r="C517" s="163" t="s">
        <v>2478</v>
      </c>
      <c r="D517" s="160">
        <v>35000000</v>
      </c>
      <c r="E517" s="160">
        <v>0</v>
      </c>
    </row>
    <row r="518" spans="3:5">
      <c r="C518" s="164" t="s">
        <v>2477</v>
      </c>
      <c r="D518" s="160">
        <v>35000000</v>
      </c>
      <c r="E518" s="160">
        <v>0</v>
      </c>
    </row>
    <row r="519" spans="3:5">
      <c r="C519" s="163" t="s">
        <v>2743</v>
      </c>
      <c r="D519" s="160">
        <v>42776437</v>
      </c>
      <c r="E519" s="160">
        <v>35781503</v>
      </c>
    </row>
    <row r="520" spans="3:5">
      <c r="C520" s="164" t="s">
        <v>1826</v>
      </c>
      <c r="D520" s="160">
        <v>42776437</v>
      </c>
      <c r="E520" s="160">
        <v>35781503</v>
      </c>
    </row>
    <row r="521" spans="3:5">
      <c r="C521" s="163" t="s">
        <v>839</v>
      </c>
      <c r="D521" s="160">
        <v>1256445</v>
      </c>
      <c r="E521" s="160">
        <v>0</v>
      </c>
    </row>
    <row r="522" spans="3:5">
      <c r="C522" s="164" t="s">
        <v>840</v>
      </c>
      <c r="D522" s="160">
        <v>1256445</v>
      </c>
      <c r="E522" s="160">
        <v>0</v>
      </c>
    </row>
    <row r="523" spans="3:5">
      <c r="C523" s="163" t="s">
        <v>841</v>
      </c>
      <c r="D523" s="160">
        <v>2035527</v>
      </c>
      <c r="E523" s="160">
        <v>0</v>
      </c>
    </row>
    <row r="524" spans="3:5">
      <c r="C524" s="164" t="s">
        <v>842</v>
      </c>
      <c r="D524" s="160">
        <v>2035527</v>
      </c>
      <c r="E524" s="160">
        <v>0</v>
      </c>
    </row>
    <row r="525" spans="3:5">
      <c r="C525" s="163" t="s">
        <v>2742</v>
      </c>
      <c r="D525" s="160">
        <v>43642562</v>
      </c>
      <c r="E525" s="160">
        <v>16810306</v>
      </c>
    </row>
    <row r="526" spans="3:5">
      <c r="C526" s="164" t="s">
        <v>1827</v>
      </c>
      <c r="D526" s="160">
        <v>43642562</v>
      </c>
      <c r="E526" s="160">
        <v>16810306</v>
      </c>
    </row>
    <row r="527" spans="3:5">
      <c r="C527" s="163" t="s">
        <v>843</v>
      </c>
      <c r="D527" s="160">
        <v>1615107</v>
      </c>
      <c r="E527" s="160">
        <v>0</v>
      </c>
    </row>
    <row r="528" spans="3:5">
      <c r="C528" s="164" t="s">
        <v>844</v>
      </c>
      <c r="D528" s="160">
        <v>1615107</v>
      </c>
      <c r="E528" s="160">
        <v>0</v>
      </c>
    </row>
    <row r="529" spans="3:5">
      <c r="C529" s="163" t="s">
        <v>304</v>
      </c>
      <c r="D529" s="160">
        <v>65000000</v>
      </c>
      <c r="E529" s="160">
        <v>0</v>
      </c>
    </row>
    <row r="530" spans="3:5">
      <c r="C530" s="164" t="s">
        <v>506</v>
      </c>
      <c r="D530" s="160">
        <v>65000000</v>
      </c>
      <c r="E530" s="160">
        <v>0</v>
      </c>
    </row>
    <row r="531" spans="3:5">
      <c r="C531" s="163" t="s">
        <v>2741</v>
      </c>
      <c r="D531" s="160">
        <v>31702983</v>
      </c>
      <c r="E531" s="160">
        <v>15040000</v>
      </c>
    </row>
    <row r="532" spans="3:5">
      <c r="C532" s="164" t="s">
        <v>1828</v>
      </c>
      <c r="D532" s="160">
        <v>31702983</v>
      </c>
      <c r="E532" s="160">
        <v>15040000</v>
      </c>
    </row>
    <row r="533" spans="3:5">
      <c r="C533" s="163" t="s">
        <v>1829</v>
      </c>
      <c r="D533" s="160">
        <v>40450972</v>
      </c>
      <c r="E533" s="160">
        <v>12686918.92</v>
      </c>
    </row>
    <row r="534" spans="3:5">
      <c r="C534" s="164" t="s">
        <v>1830</v>
      </c>
      <c r="D534" s="160">
        <v>40450972</v>
      </c>
      <c r="E534" s="160">
        <v>12686918.92</v>
      </c>
    </row>
    <row r="535" spans="3:5">
      <c r="C535" s="163" t="s">
        <v>2946</v>
      </c>
      <c r="D535" s="160">
        <v>10928434</v>
      </c>
      <c r="E535" s="160">
        <v>0</v>
      </c>
    </row>
    <row r="536" spans="3:5">
      <c r="C536" s="164" t="s">
        <v>2947</v>
      </c>
      <c r="D536" s="160">
        <v>10928434</v>
      </c>
      <c r="E536" s="160">
        <v>0</v>
      </c>
    </row>
    <row r="537" spans="3:5">
      <c r="C537" s="163" t="s">
        <v>2285</v>
      </c>
      <c r="D537" s="160">
        <v>10000000</v>
      </c>
      <c r="E537" s="160">
        <v>0</v>
      </c>
    </row>
    <row r="538" spans="3:5">
      <c r="C538" s="164" t="s">
        <v>2286</v>
      </c>
      <c r="D538" s="160">
        <v>10000000</v>
      </c>
      <c r="E538" s="160">
        <v>0</v>
      </c>
    </row>
    <row r="539" spans="3:5">
      <c r="C539" s="163" t="s">
        <v>2287</v>
      </c>
      <c r="D539" s="160">
        <v>5000000</v>
      </c>
      <c r="E539" s="160">
        <v>0</v>
      </c>
    </row>
    <row r="540" spans="3:5">
      <c r="C540" s="164" t="s">
        <v>2288</v>
      </c>
      <c r="D540" s="160">
        <v>5000000</v>
      </c>
      <c r="E540" s="160">
        <v>0</v>
      </c>
    </row>
    <row r="541" spans="3:5">
      <c r="C541" s="163" t="s">
        <v>1569</v>
      </c>
      <c r="D541" s="160">
        <v>1083448</v>
      </c>
      <c r="E541" s="160">
        <v>0</v>
      </c>
    </row>
    <row r="542" spans="3:5">
      <c r="C542" s="164" t="s">
        <v>1570</v>
      </c>
      <c r="D542" s="160">
        <v>1083448</v>
      </c>
      <c r="E542" s="160">
        <v>0</v>
      </c>
    </row>
    <row r="543" spans="3:5">
      <c r="C543" s="163" t="s">
        <v>1571</v>
      </c>
      <c r="D543" s="160">
        <v>763869</v>
      </c>
      <c r="E543" s="160">
        <v>0</v>
      </c>
    </row>
    <row r="544" spans="3:5">
      <c r="C544" s="164" t="s">
        <v>1572</v>
      </c>
      <c r="D544" s="160">
        <v>763869</v>
      </c>
      <c r="E544" s="160">
        <v>0</v>
      </c>
    </row>
    <row r="545" spans="3:5">
      <c r="C545" s="163" t="s">
        <v>1573</v>
      </c>
      <c r="D545" s="160">
        <v>1552536</v>
      </c>
      <c r="E545" s="160">
        <v>0</v>
      </c>
    </row>
    <row r="546" spans="3:5">
      <c r="C546" s="164" t="s">
        <v>1574</v>
      </c>
      <c r="D546" s="160">
        <v>1552536</v>
      </c>
      <c r="E546" s="160">
        <v>0</v>
      </c>
    </row>
    <row r="547" spans="3:5">
      <c r="C547" s="163" t="s">
        <v>2948</v>
      </c>
      <c r="D547" s="160">
        <v>42609614</v>
      </c>
      <c r="E547" s="160">
        <v>0</v>
      </c>
    </row>
    <row r="548" spans="3:5">
      <c r="C548" s="164" t="s">
        <v>2949</v>
      </c>
      <c r="D548" s="160">
        <v>42609614</v>
      </c>
      <c r="E548" s="160">
        <v>0</v>
      </c>
    </row>
    <row r="549" spans="3:5">
      <c r="C549" s="163" t="s">
        <v>2059</v>
      </c>
      <c r="D549" s="160">
        <v>7040167</v>
      </c>
      <c r="E549" s="160">
        <v>0</v>
      </c>
    </row>
    <row r="550" spans="3:5">
      <c r="C550" s="164" t="s">
        <v>2060</v>
      </c>
      <c r="D550" s="160">
        <v>7040167</v>
      </c>
      <c r="E550" s="160">
        <v>0</v>
      </c>
    </row>
    <row r="551" spans="3:5">
      <c r="C551" s="163" t="s">
        <v>744</v>
      </c>
      <c r="D551" s="160">
        <v>30011676</v>
      </c>
      <c r="E551" s="160">
        <v>18401981</v>
      </c>
    </row>
    <row r="552" spans="3:5">
      <c r="C552" s="164" t="s">
        <v>745</v>
      </c>
      <c r="D552" s="160">
        <v>30011676</v>
      </c>
      <c r="E552" s="160">
        <v>18401981</v>
      </c>
    </row>
    <row r="553" spans="3:5">
      <c r="C553" s="163" t="s">
        <v>305</v>
      </c>
      <c r="D553" s="160">
        <v>168487718</v>
      </c>
      <c r="E553" s="160">
        <v>10591478.890000001</v>
      </c>
    </row>
    <row r="554" spans="3:5">
      <c r="C554" s="164" t="s">
        <v>507</v>
      </c>
      <c r="D554" s="160">
        <v>168487718</v>
      </c>
      <c r="E554" s="160">
        <v>10591478.890000001</v>
      </c>
    </row>
    <row r="555" spans="3:5">
      <c r="C555" s="159" t="s">
        <v>257</v>
      </c>
      <c r="D555" s="160">
        <v>2226093904</v>
      </c>
      <c r="E555" s="160">
        <v>576317035.31000006</v>
      </c>
    </row>
    <row r="556" spans="3:5">
      <c r="C556" s="161" t="s">
        <v>251</v>
      </c>
      <c r="D556" s="162">
        <v>1744361889</v>
      </c>
      <c r="E556" s="162">
        <v>576317035.31000006</v>
      </c>
    </row>
    <row r="557" spans="3:5">
      <c r="C557" s="163" t="s">
        <v>2061</v>
      </c>
      <c r="D557" s="160">
        <v>5000000</v>
      </c>
      <c r="E557" s="160">
        <v>0</v>
      </c>
    </row>
    <row r="558" spans="3:5">
      <c r="C558" s="164" t="s">
        <v>2062</v>
      </c>
      <c r="D558" s="160">
        <v>5000000</v>
      </c>
      <c r="E558" s="160">
        <v>0</v>
      </c>
    </row>
    <row r="559" spans="3:5">
      <c r="C559" s="163" t="s">
        <v>2950</v>
      </c>
      <c r="D559" s="160">
        <v>43219709</v>
      </c>
      <c r="E559" s="160">
        <v>0</v>
      </c>
    </row>
    <row r="560" spans="3:5">
      <c r="C560" s="164" t="s">
        <v>2951</v>
      </c>
      <c r="D560" s="160">
        <v>43219709</v>
      </c>
      <c r="E560" s="160">
        <v>0</v>
      </c>
    </row>
    <row r="561" spans="3:5">
      <c r="C561" s="163" t="s">
        <v>2740</v>
      </c>
      <c r="D561" s="160">
        <v>2025413</v>
      </c>
      <c r="E561" s="160">
        <v>0</v>
      </c>
    </row>
    <row r="562" spans="3:5">
      <c r="C562" s="164" t="s">
        <v>845</v>
      </c>
      <c r="D562" s="160">
        <v>2025413</v>
      </c>
      <c r="E562" s="160">
        <v>0</v>
      </c>
    </row>
    <row r="563" spans="3:5">
      <c r="C563" s="163" t="s">
        <v>306</v>
      </c>
      <c r="D563" s="160">
        <v>10000000</v>
      </c>
      <c r="E563" s="160">
        <v>0</v>
      </c>
    </row>
    <row r="564" spans="3:5">
      <c r="C564" s="164" t="s">
        <v>508</v>
      </c>
      <c r="D564" s="160">
        <v>10000000</v>
      </c>
      <c r="E564" s="160">
        <v>0</v>
      </c>
    </row>
    <row r="565" spans="3:5">
      <c r="C565" s="163" t="s">
        <v>846</v>
      </c>
      <c r="D565" s="160">
        <v>3181309</v>
      </c>
      <c r="E565" s="160">
        <v>0</v>
      </c>
    </row>
    <row r="566" spans="3:5">
      <c r="C566" s="164" t="s">
        <v>847</v>
      </c>
      <c r="D566" s="160">
        <v>3181309</v>
      </c>
      <c r="E566" s="160">
        <v>0</v>
      </c>
    </row>
    <row r="567" spans="3:5">
      <c r="C567" s="163" t="s">
        <v>2739</v>
      </c>
      <c r="D567" s="160">
        <v>8367524</v>
      </c>
      <c r="E567" s="160">
        <v>0</v>
      </c>
    </row>
    <row r="568" spans="3:5">
      <c r="C568" s="164" t="s">
        <v>848</v>
      </c>
      <c r="D568" s="160">
        <v>8367524</v>
      </c>
      <c r="E568" s="160">
        <v>0</v>
      </c>
    </row>
    <row r="569" spans="3:5">
      <c r="C569" s="163" t="s">
        <v>307</v>
      </c>
      <c r="D569" s="160">
        <v>12214957</v>
      </c>
      <c r="E569" s="160">
        <v>0</v>
      </c>
    </row>
    <row r="570" spans="3:5">
      <c r="C570" s="164" t="s">
        <v>509</v>
      </c>
      <c r="D570" s="160">
        <v>12214957</v>
      </c>
      <c r="E570" s="160">
        <v>0</v>
      </c>
    </row>
    <row r="571" spans="3:5">
      <c r="C571" s="163" t="s">
        <v>2726</v>
      </c>
      <c r="D571" s="160">
        <v>11951551</v>
      </c>
      <c r="E571" s="160">
        <v>0</v>
      </c>
    </row>
    <row r="572" spans="3:5">
      <c r="C572" s="164" t="s">
        <v>510</v>
      </c>
      <c r="D572" s="160">
        <v>11951551</v>
      </c>
      <c r="E572" s="160">
        <v>0</v>
      </c>
    </row>
    <row r="573" spans="3:5">
      <c r="C573" s="163" t="s">
        <v>1935</v>
      </c>
      <c r="D573" s="160">
        <v>31844312</v>
      </c>
      <c r="E573" s="160">
        <v>0</v>
      </c>
    </row>
    <row r="574" spans="3:5">
      <c r="C574" s="164" t="s">
        <v>696</v>
      </c>
      <c r="D574" s="160">
        <v>31844312</v>
      </c>
      <c r="E574" s="160">
        <v>0</v>
      </c>
    </row>
    <row r="575" spans="3:5">
      <c r="C575" s="163" t="s">
        <v>308</v>
      </c>
      <c r="D575" s="160">
        <v>24467133</v>
      </c>
      <c r="E575" s="160">
        <v>0</v>
      </c>
    </row>
    <row r="576" spans="3:5">
      <c r="C576" s="164" t="s">
        <v>511</v>
      </c>
      <c r="D576" s="160">
        <v>24467133</v>
      </c>
      <c r="E576" s="160">
        <v>0</v>
      </c>
    </row>
    <row r="577" spans="3:5">
      <c r="C577" s="163" t="s">
        <v>309</v>
      </c>
      <c r="D577" s="160">
        <v>50000000</v>
      </c>
      <c r="E577" s="160">
        <v>29197406.870000001</v>
      </c>
    </row>
    <row r="578" spans="3:5">
      <c r="C578" s="164" t="s">
        <v>512</v>
      </c>
      <c r="D578" s="160">
        <v>50000000</v>
      </c>
      <c r="E578" s="160">
        <v>29197406.870000001</v>
      </c>
    </row>
    <row r="579" spans="3:5">
      <c r="C579" s="163" t="s">
        <v>1832</v>
      </c>
      <c r="D579" s="160">
        <v>38141743</v>
      </c>
      <c r="E579" s="160">
        <v>0</v>
      </c>
    </row>
    <row r="580" spans="3:5">
      <c r="C580" s="164" t="s">
        <v>1833</v>
      </c>
      <c r="D580" s="160">
        <v>33210573</v>
      </c>
      <c r="E580" s="160">
        <v>0</v>
      </c>
    </row>
    <row r="581" spans="3:5">
      <c r="C581" s="164" t="s">
        <v>2063</v>
      </c>
      <c r="D581" s="160">
        <v>4931170</v>
      </c>
      <c r="E581" s="160">
        <v>0</v>
      </c>
    </row>
    <row r="582" spans="3:5">
      <c r="C582" s="163" t="s">
        <v>1984</v>
      </c>
      <c r="D582" s="160">
        <v>31500968</v>
      </c>
      <c r="E582" s="160">
        <v>0</v>
      </c>
    </row>
    <row r="583" spans="3:5">
      <c r="C583" s="164" t="s">
        <v>1985</v>
      </c>
      <c r="D583" s="160">
        <v>31500968</v>
      </c>
      <c r="E583" s="160">
        <v>0</v>
      </c>
    </row>
    <row r="584" spans="3:5">
      <c r="C584" s="163" t="s">
        <v>1278</v>
      </c>
      <c r="D584" s="160">
        <v>2355166</v>
      </c>
      <c r="E584" s="160">
        <v>0</v>
      </c>
    </row>
    <row r="585" spans="3:5">
      <c r="C585" s="164" t="s">
        <v>1279</v>
      </c>
      <c r="D585" s="160">
        <v>2355166</v>
      </c>
      <c r="E585" s="160">
        <v>0</v>
      </c>
    </row>
    <row r="586" spans="3:5">
      <c r="C586" s="163" t="s">
        <v>2738</v>
      </c>
      <c r="D586" s="160">
        <v>5000000</v>
      </c>
      <c r="E586" s="160">
        <v>0</v>
      </c>
    </row>
    <row r="587" spans="3:5">
      <c r="C587" s="164" t="s">
        <v>2064</v>
      </c>
      <c r="D587" s="160">
        <v>5000000</v>
      </c>
      <c r="E587" s="160">
        <v>0</v>
      </c>
    </row>
    <row r="588" spans="3:5">
      <c r="C588" s="163" t="s">
        <v>1280</v>
      </c>
      <c r="D588" s="160">
        <v>8311329</v>
      </c>
      <c r="E588" s="160">
        <v>0</v>
      </c>
    </row>
    <row r="589" spans="3:5">
      <c r="C589" s="164" t="s">
        <v>1281</v>
      </c>
      <c r="D589" s="160">
        <v>8311329</v>
      </c>
      <c r="E589" s="160">
        <v>0</v>
      </c>
    </row>
    <row r="590" spans="3:5">
      <c r="C590" s="163" t="s">
        <v>1282</v>
      </c>
      <c r="D590" s="160">
        <v>4224748</v>
      </c>
      <c r="E590" s="160">
        <v>0</v>
      </c>
    </row>
    <row r="591" spans="3:5">
      <c r="C591" s="164" t="s">
        <v>1283</v>
      </c>
      <c r="D591" s="160">
        <v>4224748</v>
      </c>
      <c r="E591" s="160">
        <v>0</v>
      </c>
    </row>
    <row r="592" spans="3:5">
      <c r="C592" s="163" t="s">
        <v>1936</v>
      </c>
      <c r="D592" s="160">
        <v>8311369</v>
      </c>
      <c r="E592" s="160">
        <v>0</v>
      </c>
    </row>
    <row r="593" spans="3:5">
      <c r="C593" s="164" t="s">
        <v>1284</v>
      </c>
      <c r="D593" s="160">
        <v>8311369</v>
      </c>
      <c r="E593" s="160">
        <v>0</v>
      </c>
    </row>
    <row r="594" spans="3:5">
      <c r="C594" s="163" t="s">
        <v>1285</v>
      </c>
      <c r="D594" s="160">
        <v>3026487</v>
      </c>
      <c r="E594" s="160">
        <v>0</v>
      </c>
    </row>
    <row r="595" spans="3:5">
      <c r="C595" s="164" t="s">
        <v>1286</v>
      </c>
      <c r="D595" s="160">
        <v>3026487</v>
      </c>
      <c r="E595" s="160">
        <v>0</v>
      </c>
    </row>
    <row r="596" spans="3:5">
      <c r="C596" s="163" t="s">
        <v>1287</v>
      </c>
      <c r="D596" s="160">
        <v>3026487</v>
      </c>
      <c r="E596" s="160">
        <v>0</v>
      </c>
    </row>
    <row r="597" spans="3:5">
      <c r="C597" s="164" t="s">
        <v>1288</v>
      </c>
      <c r="D597" s="160">
        <v>3026487</v>
      </c>
      <c r="E597" s="160">
        <v>0</v>
      </c>
    </row>
    <row r="598" spans="3:5">
      <c r="C598" s="163" t="s">
        <v>2737</v>
      </c>
      <c r="D598" s="160">
        <v>3448179</v>
      </c>
      <c r="E598" s="160">
        <v>0</v>
      </c>
    </row>
    <row r="599" spans="3:5">
      <c r="C599" s="164" t="s">
        <v>1289</v>
      </c>
      <c r="D599" s="160">
        <v>3448179</v>
      </c>
      <c r="E599" s="160">
        <v>0</v>
      </c>
    </row>
    <row r="600" spans="3:5">
      <c r="C600" s="163" t="s">
        <v>310</v>
      </c>
      <c r="D600" s="160">
        <v>27191764</v>
      </c>
      <c r="E600" s="160">
        <v>0</v>
      </c>
    </row>
    <row r="601" spans="3:5">
      <c r="C601" s="164" t="s">
        <v>513</v>
      </c>
      <c r="D601" s="160">
        <v>27191764</v>
      </c>
      <c r="E601" s="160">
        <v>0</v>
      </c>
    </row>
    <row r="602" spans="3:5">
      <c r="C602" s="163" t="s">
        <v>1290</v>
      </c>
      <c r="D602" s="160">
        <v>5879038</v>
      </c>
      <c r="E602" s="160">
        <v>0</v>
      </c>
    </row>
    <row r="603" spans="3:5">
      <c r="C603" s="164" t="s">
        <v>1291</v>
      </c>
      <c r="D603" s="160">
        <v>5879038</v>
      </c>
      <c r="E603" s="160">
        <v>0</v>
      </c>
    </row>
    <row r="604" spans="3:5">
      <c r="C604" s="163" t="s">
        <v>2736</v>
      </c>
      <c r="D604" s="160">
        <v>5879038</v>
      </c>
      <c r="E604" s="160">
        <v>0</v>
      </c>
    </row>
    <row r="605" spans="3:5">
      <c r="C605" s="164" t="s">
        <v>1292</v>
      </c>
      <c r="D605" s="160">
        <v>5879038</v>
      </c>
      <c r="E605" s="160">
        <v>0</v>
      </c>
    </row>
    <row r="606" spans="3:5">
      <c r="C606" s="163" t="s">
        <v>697</v>
      </c>
      <c r="D606" s="160">
        <v>42655051</v>
      </c>
      <c r="E606" s="160">
        <v>4524022.34</v>
      </c>
    </row>
    <row r="607" spans="3:5">
      <c r="C607" s="164" t="s">
        <v>698</v>
      </c>
      <c r="D607" s="160">
        <v>42655051</v>
      </c>
      <c r="E607" s="160">
        <v>4524022.34</v>
      </c>
    </row>
    <row r="608" spans="3:5">
      <c r="C608" s="163" t="s">
        <v>1937</v>
      </c>
      <c r="D608" s="160">
        <v>8722081</v>
      </c>
      <c r="E608" s="160">
        <v>0</v>
      </c>
    </row>
    <row r="609" spans="3:5">
      <c r="C609" s="164" t="s">
        <v>1293</v>
      </c>
      <c r="D609" s="160">
        <v>8722081</v>
      </c>
      <c r="E609" s="160">
        <v>0</v>
      </c>
    </row>
    <row r="610" spans="3:5">
      <c r="C610" s="163" t="s">
        <v>1294</v>
      </c>
      <c r="D610" s="160">
        <v>3448179</v>
      </c>
      <c r="E610" s="160">
        <v>0</v>
      </c>
    </row>
    <row r="611" spans="3:5">
      <c r="C611" s="164" t="s">
        <v>1295</v>
      </c>
      <c r="D611" s="160">
        <v>3448179</v>
      </c>
      <c r="E611" s="160">
        <v>0</v>
      </c>
    </row>
    <row r="612" spans="3:5">
      <c r="C612" s="163" t="s">
        <v>2735</v>
      </c>
      <c r="D612" s="160">
        <v>9542834</v>
      </c>
      <c r="E612" s="160">
        <v>0</v>
      </c>
    </row>
    <row r="613" spans="3:5">
      <c r="C613" s="164" t="s">
        <v>2065</v>
      </c>
      <c r="D613" s="160">
        <v>9542834</v>
      </c>
      <c r="E613" s="160">
        <v>0</v>
      </c>
    </row>
    <row r="614" spans="3:5">
      <c r="C614" s="163" t="s">
        <v>1296</v>
      </c>
      <c r="D614" s="160">
        <v>4550604</v>
      </c>
      <c r="E614" s="160">
        <v>0</v>
      </c>
    </row>
    <row r="615" spans="3:5">
      <c r="C615" s="164" t="s">
        <v>1297</v>
      </c>
      <c r="D615" s="160">
        <v>4550604</v>
      </c>
      <c r="E615" s="160">
        <v>0</v>
      </c>
    </row>
    <row r="616" spans="3:5">
      <c r="C616" s="163" t="s">
        <v>699</v>
      </c>
      <c r="D616" s="160">
        <v>20000000</v>
      </c>
      <c r="E616" s="160">
        <v>0</v>
      </c>
    </row>
    <row r="617" spans="3:5">
      <c r="C617" s="164" t="s">
        <v>700</v>
      </c>
      <c r="D617" s="160">
        <v>20000000</v>
      </c>
      <c r="E617" s="160">
        <v>0</v>
      </c>
    </row>
    <row r="618" spans="3:5">
      <c r="C618" s="163" t="s">
        <v>1298</v>
      </c>
      <c r="D618" s="160">
        <v>13139317</v>
      </c>
      <c r="E618" s="160">
        <v>0</v>
      </c>
    </row>
    <row r="619" spans="3:5">
      <c r="C619" s="164" t="s">
        <v>1299</v>
      </c>
      <c r="D619" s="160">
        <v>13139317</v>
      </c>
      <c r="E619" s="160">
        <v>0</v>
      </c>
    </row>
    <row r="620" spans="3:5">
      <c r="C620" s="163" t="s">
        <v>2734</v>
      </c>
      <c r="D620" s="160">
        <v>40000000</v>
      </c>
      <c r="E620" s="160">
        <v>0</v>
      </c>
    </row>
    <row r="621" spans="3:5">
      <c r="C621" s="164" t="s">
        <v>1834</v>
      </c>
      <c r="D621" s="160">
        <v>40000000</v>
      </c>
      <c r="E621" s="160">
        <v>0</v>
      </c>
    </row>
    <row r="622" spans="3:5">
      <c r="C622" s="163" t="s">
        <v>2733</v>
      </c>
      <c r="D622" s="160">
        <v>30000000</v>
      </c>
      <c r="E622" s="160">
        <v>0</v>
      </c>
    </row>
    <row r="623" spans="3:5">
      <c r="C623" s="164" t="s">
        <v>1831</v>
      </c>
      <c r="D623" s="160">
        <v>30000000</v>
      </c>
      <c r="E623" s="160">
        <v>0</v>
      </c>
    </row>
    <row r="624" spans="3:5">
      <c r="C624" s="163" t="s">
        <v>1300</v>
      </c>
      <c r="D624" s="160">
        <v>7286083</v>
      </c>
      <c r="E624" s="160">
        <v>0</v>
      </c>
    </row>
    <row r="625" spans="3:5">
      <c r="C625" s="164" t="s">
        <v>1301</v>
      </c>
      <c r="D625" s="160">
        <v>7286083</v>
      </c>
      <c r="E625" s="160">
        <v>0</v>
      </c>
    </row>
    <row r="626" spans="3:5">
      <c r="C626" s="163" t="s">
        <v>2732</v>
      </c>
      <c r="D626" s="160">
        <v>6021071</v>
      </c>
      <c r="E626" s="160">
        <v>0</v>
      </c>
    </row>
    <row r="627" spans="3:5">
      <c r="C627" s="164" t="s">
        <v>1302</v>
      </c>
      <c r="D627" s="160">
        <v>6021071</v>
      </c>
      <c r="E627" s="160">
        <v>0</v>
      </c>
    </row>
    <row r="628" spans="3:5">
      <c r="C628" s="163" t="s">
        <v>2952</v>
      </c>
      <c r="D628" s="160">
        <v>10000000</v>
      </c>
      <c r="E628" s="160">
        <v>0</v>
      </c>
    </row>
    <row r="629" spans="3:5">
      <c r="C629" s="164" t="s">
        <v>2066</v>
      </c>
      <c r="D629" s="160">
        <v>10000000</v>
      </c>
      <c r="E629" s="160">
        <v>0</v>
      </c>
    </row>
    <row r="630" spans="3:5">
      <c r="C630" s="163" t="s">
        <v>311</v>
      </c>
      <c r="D630" s="160">
        <v>15376092</v>
      </c>
      <c r="E630" s="160">
        <v>0</v>
      </c>
    </row>
    <row r="631" spans="3:5">
      <c r="C631" s="164" t="s">
        <v>514</v>
      </c>
      <c r="D631" s="160">
        <v>15376092</v>
      </c>
      <c r="E631" s="160">
        <v>0</v>
      </c>
    </row>
    <row r="632" spans="3:5">
      <c r="C632" s="163" t="s">
        <v>2731</v>
      </c>
      <c r="D632" s="160">
        <v>5103175</v>
      </c>
      <c r="E632" s="160">
        <v>0</v>
      </c>
    </row>
    <row r="633" spans="3:5">
      <c r="C633" s="164" t="s">
        <v>1303</v>
      </c>
      <c r="D633" s="160">
        <v>5103175</v>
      </c>
      <c r="E633" s="160">
        <v>0</v>
      </c>
    </row>
    <row r="634" spans="3:5">
      <c r="C634" s="163" t="s">
        <v>2730</v>
      </c>
      <c r="D634" s="160">
        <v>75940047</v>
      </c>
      <c r="E634" s="160">
        <v>0</v>
      </c>
    </row>
    <row r="635" spans="3:5">
      <c r="C635" s="164" t="s">
        <v>2067</v>
      </c>
      <c r="D635" s="160">
        <v>75940047</v>
      </c>
      <c r="E635" s="160">
        <v>0</v>
      </c>
    </row>
    <row r="636" spans="3:5">
      <c r="C636" s="163" t="s">
        <v>1304</v>
      </c>
      <c r="D636" s="160">
        <v>7330508</v>
      </c>
      <c r="E636" s="160">
        <v>0</v>
      </c>
    </row>
    <row r="637" spans="3:5">
      <c r="C637" s="164" t="s">
        <v>1305</v>
      </c>
      <c r="D637" s="160">
        <v>7330508</v>
      </c>
      <c r="E637" s="160">
        <v>0</v>
      </c>
    </row>
    <row r="638" spans="3:5">
      <c r="C638" s="163" t="s">
        <v>1306</v>
      </c>
      <c r="D638" s="160">
        <v>7330508</v>
      </c>
      <c r="E638" s="160">
        <v>0</v>
      </c>
    </row>
    <row r="639" spans="3:5">
      <c r="C639" s="164" t="s">
        <v>1307</v>
      </c>
      <c r="D639" s="160">
        <v>7330508</v>
      </c>
      <c r="E639" s="160">
        <v>0</v>
      </c>
    </row>
    <row r="640" spans="3:5">
      <c r="C640" s="163" t="s">
        <v>1308</v>
      </c>
      <c r="D640" s="160">
        <v>761695</v>
      </c>
      <c r="E640" s="160">
        <v>0</v>
      </c>
    </row>
    <row r="641" spans="3:5">
      <c r="C641" s="164" t="s">
        <v>1309</v>
      </c>
      <c r="D641" s="160">
        <v>761695</v>
      </c>
      <c r="E641" s="160">
        <v>0</v>
      </c>
    </row>
    <row r="642" spans="3:5">
      <c r="C642" s="163" t="s">
        <v>1310</v>
      </c>
      <c r="D642" s="160">
        <v>761695</v>
      </c>
      <c r="E642" s="160">
        <v>0</v>
      </c>
    </row>
    <row r="643" spans="3:5">
      <c r="C643" s="164" t="s">
        <v>1311</v>
      </c>
      <c r="D643" s="160">
        <v>761695</v>
      </c>
      <c r="E643" s="160">
        <v>0</v>
      </c>
    </row>
    <row r="644" spans="3:5">
      <c r="C644" s="163" t="s">
        <v>1938</v>
      </c>
      <c r="D644" s="160">
        <v>1384399</v>
      </c>
      <c r="E644" s="160">
        <v>0</v>
      </c>
    </row>
    <row r="645" spans="3:5">
      <c r="C645" s="164" t="s">
        <v>1312</v>
      </c>
      <c r="D645" s="160">
        <v>1384399</v>
      </c>
      <c r="E645" s="160">
        <v>0</v>
      </c>
    </row>
    <row r="646" spans="3:5">
      <c r="C646" s="163" t="s">
        <v>1313</v>
      </c>
      <c r="D646" s="160">
        <v>761695</v>
      </c>
      <c r="E646" s="160">
        <v>0</v>
      </c>
    </row>
    <row r="647" spans="3:5">
      <c r="C647" s="164" t="s">
        <v>1314</v>
      </c>
      <c r="D647" s="160">
        <v>761695</v>
      </c>
      <c r="E647" s="160">
        <v>0</v>
      </c>
    </row>
    <row r="648" spans="3:5">
      <c r="C648" s="163" t="s">
        <v>1315</v>
      </c>
      <c r="D648" s="160">
        <v>7233108</v>
      </c>
      <c r="E648" s="160">
        <v>0</v>
      </c>
    </row>
    <row r="649" spans="3:5">
      <c r="C649" s="164" t="s">
        <v>1316</v>
      </c>
      <c r="D649" s="160">
        <v>7233108</v>
      </c>
      <c r="E649" s="160">
        <v>0</v>
      </c>
    </row>
    <row r="650" spans="3:5">
      <c r="C650" s="163" t="s">
        <v>2729</v>
      </c>
      <c r="D650" s="160">
        <v>12167387</v>
      </c>
      <c r="E650" s="160">
        <v>0</v>
      </c>
    </row>
    <row r="651" spans="3:5">
      <c r="C651" s="164" t="s">
        <v>1317</v>
      </c>
      <c r="D651" s="160">
        <v>12167387</v>
      </c>
      <c r="E651" s="160">
        <v>0</v>
      </c>
    </row>
    <row r="652" spans="3:5">
      <c r="C652" s="163" t="s">
        <v>2953</v>
      </c>
      <c r="D652" s="160">
        <v>10000000</v>
      </c>
      <c r="E652" s="160">
        <v>0</v>
      </c>
    </row>
    <row r="653" spans="3:5">
      <c r="C653" s="164" t="s">
        <v>2068</v>
      </c>
      <c r="D653" s="160">
        <v>10000000</v>
      </c>
      <c r="E653" s="160">
        <v>0</v>
      </c>
    </row>
    <row r="654" spans="3:5">
      <c r="C654" s="163" t="s">
        <v>312</v>
      </c>
      <c r="D654" s="160">
        <v>53185650</v>
      </c>
      <c r="E654" s="160">
        <v>19300000</v>
      </c>
    </row>
    <row r="655" spans="3:5">
      <c r="C655" s="164" t="s">
        <v>515</v>
      </c>
      <c r="D655" s="160">
        <v>53185650</v>
      </c>
      <c r="E655" s="160">
        <v>19300000</v>
      </c>
    </row>
    <row r="656" spans="3:5">
      <c r="C656" s="163" t="s">
        <v>1318</v>
      </c>
      <c r="D656" s="160">
        <v>12167387</v>
      </c>
      <c r="E656" s="160">
        <v>0</v>
      </c>
    </row>
    <row r="657" spans="3:5">
      <c r="C657" s="164" t="s">
        <v>1319</v>
      </c>
      <c r="D657" s="160">
        <v>12167387</v>
      </c>
      <c r="E657" s="160">
        <v>0</v>
      </c>
    </row>
    <row r="658" spans="3:5">
      <c r="C658" s="163" t="s">
        <v>1320</v>
      </c>
      <c r="D658" s="160">
        <v>12167387</v>
      </c>
      <c r="E658" s="160">
        <v>0</v>
      </c>
    </row>
    <row r="659" spans="3:5">
      <c r="C659" s="164" t="s">
        <v>1321</v>
      </c>
      <c r="D659" s="160">
        <v>12167387</v>
      </c>
      <c r="E659" s="160">
        <v>0</v>
      </c>
    </row>
    <row r="660" spans="3:5">
      <c r="C660" s="163" t="s">
        <v>1322</v>
      </c>
      <c r="D660" s="160">
        <v>5098639</v>
      </c>
      <c r="E660" s="160">
        <v>0</v>
      </c>
    </row>
    <row r="661" spans="3:5">
      <c r="C661" s="164" t="s">
        <v>1323</v>
      </c>
      <c r="D661" s="160">
        <v>5098639</v>
      </c>
      <c r="E661" s="160">
        <v>0</v>
      </c>
    </row>
    <row r="662" spans="3:5">
      <c r="C662" s="163" t="s">
        <v>2728</v>
      </c>
      <c r="D662" s="160">
        <v>20929582</v>
      </c>
      <c r="E662" s="160">
        <v>0</v>
      </c>
    </row>
    <row r="663" spans="3:5">
      <c r="C663" s="164" t="s">
        <v>2069</v>
      </c>
      <c r="D663" s="160">
        <v>20929582</v>
      </c>
      <c r="E663" s="160">
        <v>0</v>
      </c>
    </row>
    <row r="664" spans="3:5">
      <c r="C664" s="163" t="s">
        <v>1324</v>
      </c>
      <c r="D664" s="160">
        <v>5098639</v>
      </c>
      <c r="E664" s="160">
        <v>0</v>
      </c>
    </row>
    <row r="665" spans="3:5">
      <c r="C665" s="164" t="s">
        <v>1325</v>
      </c>
      <c r="D665" s="160">
        <v>5098639</v>
      </c>
      <c r="E665" s="160">
        <v>0</v>
      </c>
    </row>
    <row r="666" spans="3:5">
      <c r="C666" s="163" t="s">
        <v>1326</v>
      </c>
      <c r="D666" s="160">
        <v>5098639</v>
      </c>
      <c r="E666" s="160">
        <v>0</v>
      </c>
    </row>
    <row r="667" spans="3:5">
      <c r="C667" s="164" t="s">
        <v>1327</v>
      </c>
      <c r="D667" s="160">
        <v>5098639</v>
      </c>
      <c r="E667" s="160">
        <v>0</v>
      </c>
    </row>
    <row r="668" spans="3:5">
      <c r="C668" s="163" t="s">
        <v>313</v>
      </c>
      <c r="D668" s="160">
        <v>361715383</v>
      </c>
      <c r="E668" s="160">
        <v>399600343.80000001</v>
      </c>
    </row>
    <row r="669" spans="3:5">
      <c r="C669" s="164" t="s">
        <v>516</v>
      </c>
      <c r="D669" s="160">
        <v>361715383</v>
      </c>
      <c r="E669" s="160">
        <v>399600343.80000001</v>
      </c>
    </row>
    <row r="670" spans="3:5">
      <c r="C670" s="163" t="s">
        <v>2072</v>
      </c>
      <c r="D670" s="160">
        <v>8572349</v>
      </c>
      <c r="E670" s="160">
        <v>0</v>
      </c>
    </row>
    <row r="671" spans="3:5">
      <c r="C671" s="164" t="s">
        <v>2073</v>
      </c>
      <c r="D671" s="160">
        <v>8572349</v>
      </c>
      <c r="E671" s="160">
        <v>0</v>
      </c>
    </row>
    <row r="672" spans="3:5">
      <c r="C672" s="163" t="s">
        <v>1986</v>
      </c>
      <c r="D672" s="160">
        <v>45982468</v>
      </c>
      <c r="E672" s="160">
        <v>30000000</v>
      </c>
    </row>
    <row r="673" spans="3:5">
      <c r="C673" s="164" t="s">
        <v>1987</v>
      </c>
      <c r="D673" s="160">
        <v>45982468</v>
      </c>
      <c r="E673" s="160">
        <v>30000000</v>
      </c>
    </row>
    <row r="674" spans="3:5">
      <c r="C674" s="163" t="s">
        <v>1835</v>
      </c>
      <c r="D674" s="160">
        <v>41691694</v>
      </c>
      <c r="E674" s="160">
        <v>21000000</v>
      </c>
    </row>
    <row r="675" spans="3:5">
      <c r="C675" s="164" t="s">
        <v>1836</v>
      </c>
      <c r="D675" s="160">
        <v>41691694</v>
      </c>
      <c r="E675" s="160">
        <v>21000000</v>
      </c>
    </row>
    <row r="676" spans="3:5">
      <c r="C676" s="163" t="s">
        <v>2727</v>
      </c>
      <c r="D676" s="160">
        <v>4120000</v>
      </c>
      <c r="E676" s="160">
        <v>0</v>
      </c>
    </row>
    <row r="677" spans="3:5">
      <c r="C677" s="164" t="s">
        <v>2411</v>
      </c>
      <c r="D677" s="160">
        <v>4120000</v>
      </c>
      <c r="E677" s="160">
        <v>0</v>
      </c>
    </row>
    <row r="678" spans="3:5">
      <c r="C678" s="163" t="s">
        <v>1837</v>
      </c>
      <c r="D678" s="160">
        <v>105141182</v>
      </c>
      <c r="E678" s="160">
        <v>20999283.739999998</v>
      </c>
    </row>
    <row r="679" spans="3:5">
      <c r="C679" s="164" t="s">
        <v>1838</v>
      </c>
      <c r="D679" s="160">
        <v>105141182</v>
      </c>
      <c r="E679" s="160">
        <v>20999283.739999998</v>
      </c>
    </row>
    <row r="680" spans="3:5">
      <c r="C680" s="163" t="s">
        <v>2074</v>
      </c>
      <c r="D680" s="160">
        <v>1000000</v>
      </c>
      <c r="E680" s="160">
        <v>0</v>
      </c>
    </row>
    <row r="681" spans="3:5">
      <c r="C681" s="164" t="s">
        <v>2075</v>
      </c>
      <c r="D681" s="160">
        <v>1000000</v>
      </c>
      <c r="E681" s="160">
        <v>0</v>
      </c>
    </row>
    <row r="682" spans="3:5">
      <c r="C682" s="163" t="s">
        <v>314</v>
      </c>
      <c r="D682" s="160">
        <v>40000000</v>
      </c>
      <c r="E682" s="160">
        <v>35177341.609999999</v>
      </c>
    </row>
    <row r="683" spans="3:5">
      <c r="C683" s="164" t="s">
        <v>517</v>
      </c>
      <c r="D683" s="160">
        <v>40000000</v>
      </c>
      <c r="E683" s="160">
        <v>35177341.609999999</v>
      </c>
    </row>
    <row r="684" spans="3:5">
      <c r="C684" s="163" t="s">
        <v>2867</v>
      </c>
      <c r="D684" s="160">
        <v>58295592</v>
      </c>
      <c r="E684" s="160">
        <v>0</v>
      </c>
    </row>
    <row r="685" spans="3:5">
      <c r="C685" s="164" t="s">
        <v>2866</v>
      </c>
      <c r="D685" s="160">
        <v>58295592</v>
      </c>
      <c r="E685" s="160">
        <v>0</v>
      </c>
    </row>
    <row r="686" spans="3:5">
      <c r="C686" s="163" t="s">
        <v>2256</v>
      </c>
      <c r="D686" s="160">
        <v>30074683</v>
      </c>
      <c r="E686" s="160">
        <v>0</v>
      </c>
    </row>
    <row r="687" spans="3:5">
      <c r="C687" s="164" t="s">
        <v>2257</v>
      </c>
      <c r="D687" s="160">
        <v>30074683</v>
      </c>
      <c r="E687" s="160">
        <v>0</v>
      </c>
    </row>
    <row r="688" spans="3:5">
      <c r="C688" s="163" t="s">
        <v>2954</v>
      </c>
      <c r="D688" s="160">
        <v>33000000</v>
      </c>
      <c r="E688" s="160">
        <v>0</v>
      </c>
    </row>
    <row r="689" spans="3:5">
      <c r="C689" s="164" t="s">
        <v>2865</v>
      </c>
      <c r="D689" s="160">
        <v>33000000</v>
      </c>
      <c r="E689" s="160">
        <v>0</v>
      </c>
    </row>
    <row r="690" spans="3:5">
      <c r="C690" s="163" t="s">
        <v>2955</v>
      </c>
      <c r="D690" s="160">
        <v>129753211</v>
      </c>
      <c r="E690" s="160">
        <v>0</v>
      </c>
    </row>
    <row r="691" spans="3:5">
      <c r="C691" s="164" t="s">
        <v>2956</v>
      </c>
      <c r="D691" s="160">
        <v>129753211</v>
      </c>
      <c r="E691" s="160">
        <v>0</v>
      </c>
    </row>
    <row r="692" spans="3:5">
      <c r="C692" s="163" t="s">
        <v>746</v>
      </c>
      <c r="D692" s="160">
        <v>83185651</v>
      </c>
      <c r="E692" s="160">
        <v>16518636.949999999</v>
      </c>
    </row>
    <row r="693" spans="3:5">
      <c r="C693" s="164" t="s">
        <v>747</v>
      </c>
      <c r="D693" s="160">
        <v>83185651</v>
      </c>
      <c r="E693" s="160">
        <v>16518636.949999999</v>
      </c>
    </row>
    <row r="694" spans="3:5">
      <c r="C694" s="161" t="s">
        <v>253</v>
      </c>
      <c r="D694" s="162">
        <v>98434809</v>
      </c>
      <c r="E694" s="162">
        <v>0</v>
      </c>
    </row>
    <row r="695" spans="3:5">
      <c r="C695" s="163" t="s">
        <v>2957</v>
      </c>
      <c r="D695" s="160">
        <v>3922442</v>
      </c>
      <c r="E695" s="160">
        <v>0</v>
      </c>
    </row>
    <row r="696" spans="3:5">
      <c r="C696" s="164" t="s">
        <v>2958</v>
      </c>
      <c r="D696" s="160">
        <v>3922442</v>
      </c>
      <c r="E696" s="160">
        <v>0</v>
      </c>
    </row>
    <row r="697" spans="3:5">
      <c r="C697" s="163" t="s">
        <v>1786</v>
      </c>
      <c r="D697" s="160">
        <v>355985</v>
      </c>
      <c r="E697" s="160">
        <v>0</v>
      </c>
    </row>
    <row r="698" spans="3:5">
      <c r="C698" s="164" t="s">
        <v>1787</v>
      </c>
      <c r="D698" s="160">
        <v>355985</v>
      </c>
      <c r="E698" s="160">
        <v>0</v>
      </c>
    </row>
    <row r="699" spans="3:5">
      <c r="C699" s="163" t="s">
        <v>2959</v>
      </c>
      <c r="D699" s="160">
        <v>5000000</v>
      </c>
      <c r="E699" s="160">
        <v>0</v>
      </c>
    </row>
    <row r="700" spans="3:5">
      <c r="C700" s="164" t="s">
        <v>2868</v>
      </c>
      <c r="D700" s="160">
        <v>5000000</v>
      </c>
      <c r="E700" s="160">
        <v>0</v>
      </c>
    </row>
    <row r="701" spans="3:5">
      <c r="C701" s="163" t="s">
        <v>2070</v>
      </c>
      <c r="D701" s="160">
        <v>43156382</v>
      </c>
      <c r="E701" s="160">
        <v>0</v>
      </c>
    </row>
    <row r="702" spans="3:5">
      <c r="C702" s="164" t="s">
        <v>2071</v>
      </c>
      <c r="D702" s="160">
        <v>43156382</v>
      </c>
      <c r="E702" s="160">
        <v>0</v>
      </c>
    </row>
    <row r="703" spans="3:5">
      <c r="C703" s="163" t="s">
        <v>1986</v>
      </c>
      <c r="D703" s="160">
        <v>45000000</v>
      </c>
      <c r="E703" s="160">
        <v>0</v>
      </c>
    </row>
    <row r="704" spans="3:5">
      <c r="C704" s="164" t="s">
        <v>2379</v>
      </c>
      <c r="D704" s="160">
        <v>45000000</v>
      </c>
      <c r="E704" s="160">
        <v>0</v>
      </c>
    </row>
    <row r="705" spans="3:5">
      <c r="C705" s="163" t="s">
        <v>2955</v>
      </c>
      <c r="D705" s="160">
        <v>1000000</v>
      </c>
      <c r="E705" s="160">
        <v>0</v>
      </c>
    </row>
    <row r="706" spans="3:5">
      <c r="C706" s="164" t="s">
        <v>2076</v>
      </c>
      <c r="D706" s="160">
        <v>1000000</v>
      </c>
      <c r="E706" s="160">
        <v>0</v>
      </c>
    </row>
    <row r="707" spans="3:5">
      <c r="C707" s="161" t="s">
        <v>254</v>
      </c>
      <c r="D707" s="162">
        <v>237320066</v>
      </c>
      <c r="E707" s="162">
        <v>0</v>
      </c>
    </row>
    <row r="708" spans="3:5">
      <c r="C708" s="163" t="s">
        <v>2726</v>
      </c>
      <c r="D708" s="160">
        <v>237320066</v>
      </c>
      <c r="E708" s="160">
        <v>0</v>
      </c>
    </row>
    <row r="709" spans="3:5">
      <c r="C709" s="164" t="s">
        <v>510</v>
      </c>
      <c r="D709" s="160">
        <v>237320066</v>
      </c>
      <c r="E709" s="160">
        <v>0</v>
      </c>
    </row>
    <row r="710" spans="3:5">
      <c r="C710" s="161" t="s">
        <v>255</v>
      </c>
      <c r="D710" s="162">
        <v>145977140</v>
      </c>
      <c r="E710" s="162">
        <v>0</v>
      </c>
    </row>
    <row r="711" spans="3:5">
      <c r="C711" s="163" t="s">
        <v>307</v>
      </c>
      <c r="D711" s="160">
        <v>79372140</v>
      </c>
      <c r="E711" s="160">
        <v>0</v>
      </c>
    </row>
    <row r="712" spans="3:5">
      <c r="C712" s="164" t="s">
        <v>509</v>
      </c>
      <c r="D712" s="160">
        <v>79372140</v>
      </c>
      <c r="E712" s="160">
        <v>0</v>
      </c>
    </row>
    <row r="713" spans="3:5">
      <c r="C713" s="163" t="s">
        <v>2726</v>
      </c>
      <c r="D713" s="160">
        <v>66605000</v>
      </c>
      <c r="E713" s="160">
        <v>0</v>
      </c>
    </row>
    <row r="714" spans="3:5">
      <c r="C714" s="164" t="s">
        <v>510</v>
      </c>
      <c r="D714" s="160">
        <v>66605000</v>
      </c>
      <c r="E714" s="160">
        <v>0</v>
      </c>
    </row>
    <row r="715" spans="3:5">
      <c r="C715" s="159" t="s">
        <v>315</v>
      </c>
      <c r="D715" s="160">
        <v>542758310</v>
      </c>
      <c r="E715" s="160">
        <v>56993343.390000001</v>
      </c>
    </row>
    <row r="716" spans="3:5">
      <c r="C716" s="161" t="s">
        <v>251</v>
      </c>
      <c r="D716" s="162">
        <v>522690848</v>
      </c>
      <c r="E716" s="162">
        <v>56993343.390000001</v>
      </c>
    </row>
    <row r="717" spans="3:5">
      <c r="C717" s="163" t="s">
        <v>1939</v>
      </c>
      <c r="D717" s="160">
        <v>35501007</v>
      </c>
      <c r="E717" s="160">
        <v>0</v>
      </c>
    </row>
    <row r="718" spans="3:5">
      <c r="C718" s="164" t="s">
        <v>1839</v>
      </c>
      <c r="D718" s="160">
        <v>35501007</v>
      </c>
      <c r="E718" s="160">
        <v>0</v>
      </c>
    </row>
    <row r="719" spans="3:5">
      <c r="C719" s="163" t="s">
        <v>2725</v>
      </c>
      <c r="D719" s="160">
        <v>24367708</v>
      </c>
      <c r="E719" s="160">
        <v>0</v>
      </c>
    </row>
    <row r="720" spans="3:5">
      <c r="C720" s="164" t="s">
        <v>2316</v>
      </c>
      <c r="D720" s="160">
        <v>24367708</v>
      </c>
      <c r="E720" s="160">
        <v>0</v>
      </c>
    </row>
    <row r="721" spans="3:5">
      <c r="C721" s="163" t="s">
        <v>2724</v>
      </c>
      <c r="D721" s="160">
        <v>37821946</v>
      </c>
      <c r="E721" s="160">
        <v>0</v>
      </c>
    </row>
    <row r="722" spans="3:5">
      <c r="C722" s="164" t="s">
        <v>1840</v>
      </c>
      <c r="D722" s="160">
        <v>37821946</v>
      </c>
      <c r="E722" s="160">
        <v>0</v>
      </c>
    </row>
    <row r="723" spans="3:5">
      <c r="C723" s="163" t="s">
        <v>849</v>
      </c>
      <c r="D723" s="160">
        <v>7036873</v>
      </c>
      <c r="E723" s="160">
        <v>0</v>
      </c>
    </row>
    <row r="724" spans="3:5">
      <c r="C724" s="164" t="s">
        <v>850</v>
      </c>
      <c r="D724" s="160">
        <v>7036873</v>
      </c>
      <c r="E724" s="160">
        <v>0</v>
      </c>
    </row>
    <row r="725" spans="3:5">
      <c r="C725" s="163" t="s">
        <v>851</v>
      </c>
      <c r="D725" s="160">
        <v>2400521</v>
      </c>
      <c r="E725" s="160">
        <v>0</v>
      </c>
    </row>
    <row r="726" spans="3:5">
      <c r="C726" s="164" t="s">
        <v>852</v>
      </c>
      <c r="D726" s="160">
        <v>2400521</v>
      </c>
      <c r="E726" s="160">
        <v>0</v>
      </c>
    </row>
    <row r="727" spans="3:5">
      <c r="C727" s="163" t="s">
        <v>1016</v>
      </c>
      <c r="D727" s="160">
        <v>2200407</v>
      </c>
      <c r="E727" s="160">
        <v>0</v>
      </c>
    </row>
    <row r="728" spans="3:5">
      <c r="C728" s="164" t="s">
        <v>1017</v>
      </c>
      <c r="D728" s="160">
        <v>2200407</v>
      </c>
      <c r="E728" s="160">
        <v>0</v>
      </c>
    </row>
    <row r="729" spans="3:5">
      <c r="C729" s="163" t="s">
        <v>1018</v>
      </c>
      <c r="D729" s="160">
        <v>5848496</v>
      </c>
      <c r="E729" s="160">
        <v>0</v>
      </c>
    </row>
    <row r="730" spans="3:5">
      <c r="C730" s="164" t="s">
        <v>1019</v>
      </c>
      <c r="D730" s="160">
        <v>5848496</v>
      </c>
      <c r="E730" s="160">
        <v>0</v>
      </c>
    </row>
    <row r="731" spans="3:5">
      <c r="C731" s="163" t="s">
        <v>316</v>
      </c>
      <c r="D731" s="160">
        <v>57660333</v>
      </c>
      <c r="E731" s="160">
        <v>0</v>
      </c>
    </row>
    <row r="732" spans="3:5">
      <c r="C732" s="164" t="s">
        <v>518</v>
      </c>
      <c r="D732" s="160">
        <v>57660333</v>
      </c>
      <c r="E732" s="160">
        <v>0</v>
      </c>
    </row>
    <row r="733" spans="3:5">
      <c r="C733" s="163" t="s">
        <v>2395</v>
      </c>
      <c r="D733" s="160">
        <v>30000000</v>
      </c>
      <c r="E733" s="160">
        <v>0</v>
      </c>
    </row>
    <row r="734" spans="3:5">
      <c r="C734" s="164" t="s">
        <v>2394</v>
      </c>
      <c r="D734" s="160">
        <v>30000000</v>
      </c>
      <c r="E734" s="160">
        <v>0</v>
      </c>
    </row>
    <row r="735" spans="3:5">
      <c r="C735" s="163" t="s">
        <v>317</v>
      </c>
      <c r="D735" s="160">
        <v>55000000</v>
      </c>
      <c r="E735" s="160">
        <v>55000000</v>
      </c>
    </row>
    <row r="736" spans="3:5">
      <c r="C736" s="164" t="s">
        <v>519</v>
      </c>
      <c r="D736" s="160">
        <v>55000000</v>
      </c>
      <c r="E736" s="160">
        <v>55000000</v>
      </c>
    </row>
    <row r="737" spans="3:5">
      <c r="C737" s="163" t="s">
        <v>318</v>
      </c>
      <c r="D737" s="160">
        <v>2000000</v>
      </c>
      <c r="E737" s="160">
        <v>0</v>
      </c>
    </row>
    <row r="738" spans="3:5">
      <c r="C738" s="164" t="s">
        <v>520</v>
      </c>
      <c r="D738" s="160">
        <v>2000000</v>
      </c>
      <c r="E738" s="160">
        <v>0</v>
      </c>
    </row>
    <row r="739" spans="3:5">
      <c r="C739" s="163" t="s">
        <v>1067</v>
      </c>
      <c r="D739" s="160">
        <v>7331935</v>
      </c>
      <c r="E739" s="160">
        <v>0</v>
      </c>
    </row>
    <row r="740" spans="3:5">
      <c r="C740" s="164" t="s">
        <v>1068</v>
      </c>
      <c r="D740" s="160">
        <v>7331935</v>
      </c>
      <c r="E740" s="160">
        <v>0</v>
      </c>
    </row>
    <row r="741" spans="3:5">
      <c r="C741" s="163" t="s">
        <v>2790</v>
      </c>
      <c r="D741" s="160">
        <v>30000000</v>
      </c>
      <c r="E741" s="160">
        <v>0</v>
      </c>
    </row>
    <row r="742" spans="3:5">
      <c r="C742" s="164" t="s">
        <v>2789</v>
      </c>
      <c r="D742" s="160">
        <v>30000000</v>
      </c>
      <c r="E742" s="160">
        <v>0</v>
      </c>
    </row>
    <row r="743" spans="3:5">
      <c r="C743" s="163" t="s">
        <v>1988</v>
      </c>
      <c r="D743" s="160">
        <v>30581085</v>
      </c>
      <c r="E743" s="160">
        <v>0</v>
      </c>
    </row>
    <row r="744" spans="3:5">
      <c r="C744" s="164" t="s">
        <v>1989</v>
      </c>
      <c r="D744" s="160">
        <v>30581085</v>
      </c>
      <c r="E744" s="160">
        <v>0</v>
      </c>
    </row>
    <row r="745" spans="3:5">
      <c r="C745" s="163" t="s">
        <v>1990</v>
      </c>
      <c r="D745" s="160">
        <v>33147489</v>
      </c>
      <c r="E745" s="160">
        <v>0</v>
      </c>
    </row>
    <row r="746" spans="3:5">
      <c r="C746" s="164" t="s">
        <v>1991</v>
      </c>
      <c r="D746" s="160">
        <v>33147489</v>
      </c>
      <c r="E746" s="160">
        <v>0</v>
      </c>
    </row>
    <row r="747" spans="3:5">
      <c r="C747" s="163" t="s">
        <v>1992</v>
      </c>
      <c r="D747" s="160">
        <v>42313597</v>
      </c>
      <c r="E747" s="160">
        <v>0</v>
      </c>
    </row>
    <row r="748" spans="3:5">
      <c r="C748" s="164" t="s">
        <v>1993</v>
      </c>
      <c r="D748" s="160">
        <v>42313597</v>
      </c>
      <c r="E748" s="160">
        <v>0</v>
      </c>
    </row>
    <row r="749" spans="3:5">
      <c r="C749" s="163" t="s">
        <v>2723</v>
      </c>
      <c r="D749" s="160">
        <v>9114710</v>
      </c>
      <c r="E749" s="160">
        <v>1993343.39</v>
      </c>
    </row>
    <row r="750" spans="3:5">
      <c r="C750" s="164" t="s">
        <v>2077</v>
      </c>
      <c r="D750" s="160">
        <v>9114710</v>
      </c>
      <c r="E750" s="160">
        <v>1993343.39</v>
      </c>
    </row>
    <row r="751" spans="3:5">
      <c r="C751" s="163" t="s">
        <v>2078</v>
      </c>
      <c r="D751" s="160">
        <v>1388002</v>
      </c>
      <c r="E751" s="160">
        <v>0</v>
      </c>
    </row>
    <row r="752" spans="3:5">
      <c r="C752" s="164" t="s">
        <v>2079</v>
      </c>
      <c r="D752" s="160">
        <v>1388002</v>
      </c>
      <c r="E752" s="160">
        <v>0</v>
      </c>
    </row>
    <row r="753" spans="3:5">
      <c r="C753" s="163" t="s">
        <v>2476</v>
      </c>
      <c r="D753" s="160">
        <v>714679</v>
      </c>
      <c r="E753" s="160">
        <v>0</v>
      </c>
    </row>
    <row r="754" spans="3:5">
      <c r="C754" s="164" t="s">
        <v>2475</v>
      </c>
      <c r="D754" s="160">
        <v>714679</v>
      </c>
      <c r="E754" s="160">
        <v>0</v>
      </c>
    </row>
    <row r="755" spans="3:5">
      <c r="C755" s="163" t="s">
        <v>748</v>
      </c>
      <c r="D755" s="160">
        <v>83038632</v>
      </c>
      <c r="E755" s="160">
        <v>0</v>
      </c>
    </row>
    <row r="756" spans="3:5">
      <c r="C756" s="164" t="s">
        <v>749</v>
      </c>
      <c r="D756" s="160">
        <v>83038632</v>
      </c>
      <c r="E756" s="160">
        <v>0</v>
      </c>
    </row>
    <row r="757" spans="3:5">
      <c r="C757" s="163" t="s">
        <v>319</v>
      </c>
      <c r="D757" s="160">
        <v>25223428</v>
      </c>
      <c r="E757" s="160">
        <v>0</v>
      </c>
    </row>
    <row r="758" spans="3:5">
      <c r="C758" s="164" t="s">
        <v>521</v>
      </c>
      <c r="D758" s="160">
        <v>25223428</v>
      </c>
      <c r="E758" s="160">
        <v>0</v>
      </c>
    </row>
    <row r="759" spans="3:5">
      <c r="C759" s="161" t="s">
        <v>253</v>
      </c>
      <c r="D759" s="162">
        <v>20067462</v>
      </c>
      <c r="E759" s="162">
        <v>0</v>
      </c>
    </row>
    <row r="760" spans="3:5">
      <c r="C760" s="163" t="s">
        <v>2722</v>
      </c>
      <c r="D760" s="160">
        <v>67462</v>
      </c>
      <c r="E760" s="160">
        <v>0</v>
      </c>
    </row>
    <row r="761" spans="3:5">
      <c r="C761" s="164" t="s">
        <v>1788</v>
      </c>
      <c r="D761" s="160">
        <v>67462</v>
      </c>
      <c r="E761" s="160">
        <v>0</v>
      </c>
    </row>
    <row r="762" spans="3:5">
      <c r="C762" s="163" t="s">
        <v>319</v>
      </c>
      <c r="D762" s="160">
        <v>20000000</v>
      </c>
      <c r="E762" s="160">
        <v>0</v>
      </c>
    </row>
    <row r="763" spans="3:5">
      <c r="C763" s="164" t="s">
        <v>521</v>
      </c>
      <c r="D763" s="160">
        <v>20000000</v>
      </c>
      <c r="E763" s="160">
        <v>0</v>
      </c>
    </row>
    <row r="764" spans="3:5">
      <c r="C764" s="159" t="s">
        <v>258</v>
      </c>
      <c r="D764" s="160">
        <v>1835873973</v>
      </c>
      <c r="E764" s="160">
        <v>103161125.59999999</v>
      </c>
    </row>
    <row r="765" spans="3:5">
      <c r="C765" s="161" t="s">
        <v>251</v>
      </c>
      <c r="D765" s="162">
        <v>1691564330</v>
      </c>
      <c r="E765" s="162">
        <v>103161125.59999999</v>
      </c>
    </row>
    <row r="766" spans="3:5">
      <c r="C766" s="163" t="s">
        <v>2864</v>
      </c>
      <c r="D766" s="160">
        <v>53828367</v>
      </c>
      <c r="E766" s="160">
        <v>0</v>
      </c>
    </row>
    <row r="767" spans="3:5">
      <c r="C767" s="164" t="s">
        <v>2863</v>
      </c>
      <c r="D767" s="160">
        <v>53828367</v>
      </c>
      <c r="E767" s="160">
        <v>0</v>
      </c>
    </row>
    <row r="768" spans="3:5">
      <c r="C768" s="163" t="s">
        <v>1789</v>
      </c>
      <c r="D768" s="160">
        <v>73520872</v>
      </c>
      <c r="E768" s="160">
        <v>0</v>
      </c>
    </row>
    <row r="769" spans="3:5">
      <c r="C769" s="164" t="s">
        <v>1790</v>
      </c>
      <c r="D769" s="160">
        <v>73520872</v>
      </c>
      <c r="E769" s="160">
        <v>0</v>
      </c>
    </row>
    <row r="770" spans="3:5">
      <c r="C770" s="163" t="s">
        <v>2289</v>
      </c>
      <c r="D770" s="160">
        <v>5000000</v>
      </c>
      <c r="E770" s="160">
        <v>0</v>
      </c>
    </row>
    <row r="771" spans="3:5">
      <c r="C771" s="164" t="s">
        <v>2290</v>
      </c>
      <c r="D771" s="160">
        <v>5000000</v>
      </c>
      <c r="E771" s="160">
        <v>0</v>
      </c>
    </row>
    <row r="772" spans="3:5">
      <c r="C772" s="163" t="s">
        <v>2960</v>
      </c>
      <c r="D772" s="160">
        <v>11814538</v>
      </c>
      <c r="E772" s="160">
        <v>0</v>
      </c>
    </row>
    <row r="773" spans="3:5">
      <c r="C773" s="164" t="s">
        <v>2961</v>
      </c>
      <c r="D773" s="160">
        <v>11814538</v>
      </c>
      <c r="E773" s="160">
        <v>0</v>
      </c>
    </row>
    <row r="774" spans="3:5">
      <c r="C774" s="163" t="s">
        <v>2862</v>
      </c>
      <c r="D774" s="160">
        <v>16115496</v>
      </c>
      <c r="E774" s="160">
        <v>0</v>
      </c>
    </row>
    <row r="775" spans="3:5">
      <c r="C775" s="164" t="s">
        <v>2861</v>
      </c>
      <c r="D775" s="160">
        <v>16115496</v>
      </c>
      <c r="E775" s="160">
        <v>0</v>
      </c>
    </row>
    <row r="776" spans="3:5">
      <c r="C776" s="163" t="s">
        <v>2474</v>
      </c>
      <c r="D776" s="160">
        <v>260000000</v>
      </c>
      <c r="E776" s="160">
        <v>0</v>
      </c>
    </row>
    <row r="777" spans="3:5">
      <c r="C777" s="164" t="s">
        <v>2473</v>
      </c>
      <c r="D777" s="160">
        <v>260000000</v>
      </c>
      <c r="E777" s="160">
        <v>0</v>
      </c>
    </row>
    <row r="778" spans="3:5">
      <c r="C778" s="163" t="s">
        <v>2345</v>
      </c>
      <c r="D778" s="160">
        <v>2335247</v>
      </c>
      <c r="E778" s="160">
        <v>0</v>
      </c>
    </row>
    <row r="779" spans="3:5">
      <c r="C779" s="164" t="s">
        <v>2344</v>
      </c>
      <c r="D779" s="160">
        <v>2335247</v>
      </c>
      <c r="E779" s="160">
        <v>0</v>
      </c>
    </row>
    <row r="780" spans="3:5">
      <c r="C780" s="163" t="s">
        <v>2472</v>
      </c>
      <c r="D780" s="160">
        <v>119460239</v>
      </c>
      <c r="E780" s="160">
        <v>0</v>
      </c>
    </row>
    <row r="781" spans="3:5">
      <c r="C781" s="164" t="s">
        <v>2471</v>
      </c>
      <c r="D781" s="160">
        <v>119460239</v>
      </c>
      <c r="E781" s="160">
        <v>0</v>
      </c>
    </row>
    <row r="782" spans="3:5">
      <c r="C782" s="163" t="s">
        <v>853</v>
      </c>
      <c r="D782" s="160">
        <v>7306888</v>
      </c>
      <c r="E782" s="160">
        <v>0</v>
      </c>
    </row>
    <row r="783" spans="3:5">
      <c r="C783" s="164" t="s">
        <v>854</v>
      </c>
      <c r="D783" s="160">
        <v>7306888</v>
      </c>
      <c r="E783" s="160">
        <v>0</v>
      </c>
    </row>
    <row r="784" spans="3:5">
      <c r="C784" s="163" t="s">
        <v>2860</v>
      </c>
      <c r="D784" s="160">
        <v>56778348</v>
      </c>
      <c r="E784" s="160">
        <v>45020954.729999997</v>
      </c>
    </row>
    <row r="785" spans="3:5">
      <c r="C785" s="164" t="s">
        <v>2859</v>
      </c>
      <c r="D785" s="160">
        <v>56778348</v>
      </c>
      <c r="E785" s="160">
        <v>45020954.729999997</v>
      </c>
    </row>
    <row r="786" spans="3:5">
      <c r="C786" s="163" t="s">
        <v>855</v>
      </c>
      <c r="D786" s="160">
        <v>2030470</v>
      </c>
      <c r="E786" s="160">
        <v>0</v>
      </c>
    </row>
    <row r="787" spans="3:5">
      <c r="C787" s="164" t="s">
        <v>856</v>
      </c>
      <c r="D787" s="160">
        <v>2030470</v>
      </c>
      <c r="E787" s="160">
        <v>0</v>
      </c>
    </row>
    <row r="788" spans="3:5">
      <c r="C788" s="163" t="s">
        <v>2858</v>
      </c>
      <c r="D788" s="160">
        <v>7851414</v>
      </c>
      <c r="E788" s="160">
        <v>0</v>
      </c>
    </row>
    <row r="789" spans="3:5">
      <c r="C789" s="164" t="s">
        <v>2857</v>
      </c>
      <c r="D789" s="160">
        <v>7851414</v>
      </c>
      <c r="E789" s="160">
        <v>0</v>
      </c>
    </row>
    <row r="790" spans="3:5">
      <c r="C790" s="163" t="s">
        <v>857</v>
      </c>
      <c r="D790" s="160">
        <v>2030470</v>
      </c>
      <c r="E790" s="160">
        <v>0</v>
      </c>
    </row>
    <row r="791" spans="3:5">
      <c r="C791" s="164" t="s">
        <v>858</v>
      </c>
      <c r="D791" s="160">
        <v>2030470</v>
      </c>
      <c r="E791" s="160">
        <v>0</v>
      </c>
    </row>
    <row r="792" spans="3:5">
      <c r="C792" s="163" t="s">
        <v>2856</v>
      </c>
      <c r="D792" s="160">
        <v>1340925</v>
      </c>
      <c r="E792" s="160">
        <v>0</v>
      </c>
    </row>
    <row r="793" spans="3:5">
      <c r="C793" s="164" t="s">
        <v>2855</v>
      </c>
      <c r="D793" s="160">
        <v>1340925</v>
      </c>
      <c r="E793" s="160">
        <v>0</v>
      </c>
    </row>
    <row r="794" spans="3:5">
      <c r="C794" s="163" t="s">
        <v>1069</v>
      </c>
      <c r="D794" s="160">
        <v>1394931</v>
      </c>
      <c r="E794" s="160">
        <v>0</v>
      </c>
    </row>
    <row r="795" spans="3:5">
      <c r="C795" s="164" t="s">
        <v>1070</v>
      </c>
      <c r="D795" s="160">
        <v>1394931</v>
      </c>
      <c r="E795" s="160">
        <v>0</v>
      </c>
    </row>
    <row r="796" spans="3:5">
      <c r="C796" s="163" t="s">
        <v>2962</v>
      </c>
      <c r="D796" s="160">
        <v>20000000</v>
      </c>
      <c r="E796" s="160">
        <v>0</v>
      </c>
    </row>
    <row r="797" spans="3:5">
      <c r="C797" s="164" t="s">
        <v>2801</v>
      </c>
      <c r="D797" s="160">
        <v>20000000</v>
      </c>
      <c r="E797" s="160">
        <v>0</v>
      </c>
    </row>
    <row r="798" spans="3:5">
      <c r="C798" s="163" t="s">
        <v>2963</v>
      </c>
      <c r="D798" s="160">
        <v>20000000</v>
      </c>
      <c r="E798" s="160">
        <v>0</v>
      </c>
    </row>
    <row r="799" spans="3:5">
      <c r="C799" s="164" t="s">
        <v>2800</v>
      </c>
      <c r="D799" s="160">
        <v>20000000</v>
      </c>
      <c r="E799" s="160">
        <v>0</v>
      </c>
    </row>
    <row r="800" spans="3:5">
      <c r="C800" s="163" t="s">
        <v>2080</v>
      </c>
      <c r="D800" s="160">
        <v>145075093</v>
      </c>
      <c r="E800" s="160">
        <v>0</v>
      </c>
    </row>
    <row r="801" spans="3:5">
      <c r="C801" s="164" t="s">
        <v>2081</v>
      </c>
      <c r="D801" s="160">
        <v>145075093</v>
      </c>
      <c r="E801" s="160">
        <v>0</v>
      </c>
    </row>
    <row r="802" spans="3:5">
      <c r="C802" s="163" t="s">
        <v>2082</v>
      </c>
      <c r="D802" s="160">
        <v>20000000</v>
      </c>
      <c r="E802" s="160">
        <v>0</v>
      </c>
    </row>
    <row r="803" spans="3:5">
      <c r="C803" s="164" t="s">
        <v>2083</v>
      </c>
      <c r="D803" s="160">
        <v>20000000</v>
      </c>
      <c r="E803" s="160">
        <v>0</v>
      </c>
    </row>
    <row r="804" spans="3:5">
      <c r="C804" s="163" t="s">
        <v>320</v>
      </c>
      <c r="D804" s="160">
        <v>85571997</v>
      </c>
      <c r="E804" s="160">
        <v>0</v>
      </c>
    </row>
    <row r="805" spans="3:5">
      <c r="C805" s="164" t="s">
        <v>522</v>
      </c>
      <c r="D805" s="160">
        <v>85571997</v>
      </c>
      <c r="E805" s="160">
        <v>0</v>
      </c>
    </row>
    <row r="806" spans="3:5">
      <c r="C806" s="163" t="s">
        <v>701</v>
      </c>
      <c r="D806" s="160">
        <v>12438836</v>
      </c>
      <c r="E806" s="160">
        <v>6912572.6699999999</v>
      </c>
    </row>
    <row r="807" spans="3:5">
      <c r="C807" s="164" t="s">
        <v>702</v>
      </c>
      <c r="D807" s="160">
        <v>12438836</v>
      </c>
      <c r="E807" s="160">
        <v>6912572.6699999999</v>
      </c>
    </row>
    <row r="808" spans="3:5">
      <c r="C808" s="163" t="s">
        <v>1841</v>
      </c>
      <c r="D808" s="160">
        <v>100453305</v>
      </c>
      <c r="E808" s="160">
        <v>39999999.869999997</v>
      </c>
    </row>
    <row r="809" spans="3:5">
      <c r="C809" s="164" t="s">
        <v>1842</v>
      </c>
      <c r="D809" s="160">
        <v>100453305</v>
      </c>
      <c r="E809" s="160">
        <v>39999999.869999997</v>
      </c>
    </row>
    <row r="810" spans="3:5">
      <c r="C810" s="163" t="s">
        <v>1843</v>
      </c>
      <c r="D810" s="160">
        <v>83357913</v>
      </c>
      <c r="E810" s="160">
        <v>11227598.33</v>
      </c>
    </row>
    <row r="811" spans="3:5">
      <c r="C811" s="164" t="s">
        <v>1844</v>
      </c>
      <c r="D811" s="160">
        <v>83357913</v>
      </c>
      <c r="E811" s="160">
        <v>11227598.33</v>
      </c>
    </row>
    <row r="812" spans="3:5">
      <c r="C812" s="163" t="s">
        <v>2258</v>
      </c>
      <c r="D812" s="160">
        <v>354098605</v>
      </c>
      <c r="E812" s="160">
        <v>0</v>
      </c>
    </row>
    <row r="813" spans="3:5">
      <c r="C813" s="164" t="s">
        <v>2259</v>
      </c>
      <c r="D813" s="160">
        <v>354098605</v>
      </c>
      <c r="E813" s="160">
        <v>0</v>
      </c>
    </row>
    <row r="814" spans="3:5">
      <c r="C814" s="163" t="s">
        <v>2084</v>
      </c>
      <c r="D814" s="160">
        <v>8000000</v>
      </c>
      <c r="E814" s="160">
        <v>0</v>
      </c>
    </row>
    <row r="815" spans="3:5">
      <c r="C815" s="164" t="s">
        <v>2085</v>
      </c>
      <c r="D815" s="160">
        <v>8000000</v>
      </c>
      <c r="E815" s="160">
        <v>0</v>
      </c>
    </row>
    <row r="816" spans="3:5">
      <c r="C816" s="163" t="s">
        <v>2721</v>
      </c>
      <c r="D816" s="160">
        <v>10217612</v>
      </c>
      <c r="E816" s="160">
        <v>0</v>
      </c>
    </row>
    <row r="817" spans="3:5">
      <c r="C817" s="164" t="s">
        <v>2086</v>
      </c>
      <c r="D817" s="160">
        <v>10217612</v>
      </c>
      <c r="E817" s="160">
        <v>0</v>
      </c>
    </row>
    <row r="818" spans="3:5">
      <c r="C818" s="163" t="s">
        <v>2964</v>
      </c>
      <c r="D818" s="160">
        <v>90994893</v>
      </c>
      <c r="E818" s="160">
        <v>0</v>
      </c>
    </row>
    <row r="819" spans="3:5">
      <c r="C819" s="164" t="s">
        <v>2965</v>
      </c>
      <c r="D819" s="160">
        <v>90994893</v>
      </c>
      <c r="E819" s="160">
        <v>0</v>
      </c>
    </row>
    <row r="820" spans="3:5">
      <c r="C820" s="163" t="s">
        <v>2032</v>
      </c>
      <c r="D820" s="160">
        <v>42029812</v>
      </c>
      <c r="E820" s="160">
        <v>0</v>
      </c>
    </row>
    <row r="821" spans="3:5">
      <c r="C821" s="164" t="s">
        <v>2033</v>
      </c>
      <c r="D821" s="160">
        <v>42029812</v>
      </c>
      <c r="E821" s="160">
        <v>0</v>
      </c>
    </row>
    <row r="822" spans="3:5">
      <c r="C822" s="163" t="s">
        <v>2087</v>
      </c>
      <c r="D822" s="160">
        <v>18486497</v>
      </c>
      <c r="E822" s="160">
        <v>0</v>
      </c>
    </row>
    <row r="823" spans="3:5">
      <c r="C823" s="164" t="s">
        <v>2088</v>
      </c>
      <c r="D823" s="160">
        <v>18486497</v>
      </c>
      <c r="E823" s="160">
        <v>0</v>
      </c>
    </row>
    <row r="824" spans="3:5">
      <c r="C824" s="163" t="s">
        <v>2089</v>
      </c>
      <c r="D824" s="160">
        <v>10000000</v>
      </c>
      <c r="E824" s="160">
        <v>0</v>
      </c>
    </row>
    <row r="825" spans="3:5">
      <c r="C825" s="164" t="s">
        <v>2090</v>
      </c>
      <c r="D825" s="160">
        <v>10000000</v>
      </c>
      <c r="E825" s="160">
        <v>0</v>
      </c>
    </row>
    <row r="826" spans="3:5">
      <c r="C826" s="163" t="s">
        <v>321</v>
      </c>
      <c r="D826" s="160">
        <v>50031562</v>
      </c>
      <c r="E826" s="160">
        <v>0</v>
      </c>
    </row>
    <row r="827" spans="3:5">
      <c r="C827" s="164" t="s">
        <v>523</v>
      </c>
      <c r="D827" s="160">
        <v>50031562</v>
      </c>
      <c r="E827" s="160">
        <v>0</v>
      </c>
    </row>
    <row r="828" spans="3:5">
      <c r="C828" s="161" t="s">
        <v>253</v>
      </c>
      <c r="D828" s="162">
        <v>144309643</v>
      </c>
      <c r="E828" s="162">
        <v>0</v>
      </c>
    </row>
    <row r="829" spans="3:5">
      <c r="C829" s="163" t="s">
        <v>2720</v>
      </c>
      <c r="D829" s="160">
        <v>19999999</v>
      </c>
      <c r="E829" s="160">
        <v>0</v>
      </c>
    </row>
    <row r="830" spans="3:5">
      <c r="C830" s="164" t="s">
        <v>1797</v>
      </c>
      <c r="D830" s="160">
        <v>19999999</v>
      </c>
      <c r="E830" s="160">
        <v>0</v>
      </c>
    </row>
    <row r="831" spans="3:5">
      <c r="C831" s="163" t="s">
        <v>2719</v>
      </c>
      <c r="D831" s="160">
        <v>41000000</v>
      </c>
      <c r="E831" s="160">
        <v>0</v>
      </c>
    </row>
    <row r="832" spans="3:5">
      <c r="C832" s="164" t="s">
        <v>2291</v>
      </c>
      <c r="D832" s="160">
        <v>41000000</v>
      </c>
      <c r="E832" s="160">
        <v>0</v>
      </c>
    </row>
    <row r="833" spans="3:5">
      <c r="C833" s="163" t="s">
        <v>2087</v>
      </c>
      <c r="D833" s="160">
        <v>83309644</v>
      </c>
      <c r="E833" s="160">
        <v>0</v>
      </c>
    </row>
    <row r="834" spans="3:5">
      <c r="C834" s="164" t="s">
        <v>2088</v>
      </c>
      <c r="D834" s="160">
        <v>83309644</v>
      </c>
      <c r="E834" s="160">
        <v>0</v>
      </c>
    </row>
    <row r="835" spans="3:5">
      <c r="C835" s="159" t="s">
        <v>322</v>
      </c>
      <c r="D835" s="160">
        <v>491426007</v>
      </c>
      <c r="E835" s="160">
        <v>143841318.98000002</v>
      </c>
    </row>
    <row r="836" spans="3:5">
      <c r="C836" s="161" t="s">
        <v>251</v>
      </c>
      <c r="D836" s="162">
        <v>471426007</v>
      </c>
      <c r="E836" s="162">
        <v>143841318.98000002</v>
      </c>
    </row>
    <row r="837" spans="3:5">
      <c r="C837" s="163" t="s">
        <v>2718</v>
      </c>
      <c r="D837" s="160">
        <v>4603072</v>
      </c>
      <c r="E837" s="160">
        <v>0</v>
      </c>
    </row>
    <row r="838" spans="3:5">
      <c r="C838" s="164" t="s">
        <v>859</v>
      </c>
      <c r="D838" s="160">
        <v>4603072</v>
      </c>
      <c r="E838" s="160">
        <v>0</v>
      </c>
    </row>
    <row r="839" spans="3:5">
      <c r="C839" s="163" t="s">
        <v>323</v>
      </c>
      <c r="D839" s="160">
        <v>48240000</v>
      </c>
      <c r="E839" s="160">
        <v>7081395.4499999993</v>
      </c>
    </row>
    <row r="840" spans="3:5">
      <c r="C840" s="164" t="s">
        <v>524</v>
      </c>
      <c r="D840" s="160">
        <v>48240000</v>
      </c>
      <c r="E840" s="160">
        <v>7081395.4499999993</v>
      </c>
    </row>
    <row r="841" spans="3:5">
      <c r="C841" s="163" t="s">
        <v>860</v>
      </c>
      <c r="D841" s="160">
        <v>789735</v>
      </c>
      <c r="E841" s="160">
        <v>0</v>
      </c>
    </row>
    <row r="842" spans="3:5">
      <c r="C842" s="164" t="s">
        <v>861</v>
      </c>
      <c r="D842" s="160">
        <v>789735</v>
      </c>
      <c r="E842" s="160">
        <v>0</v>
      </c>
    </row>
    <row r="843" spans="3:5">
      <c r="C843" s="163" t="s">
        <v>862</v>
      </c>
      <c r="D843" s="160">
        <v>4810533</v>
      </c>
      <c r="E843" s="160">
        <v>0</v>
      </c>
    </row>
    <row r="844" spans="3:5">
      <c r="C844" s="164" t="s">
        <v>863</v>
      </c>
      <c r="D844" s="160">
        <v>4810533</v>
      </c>
      <c r="E844" s="160">
        <v>0</v>
      </c>
    </row>
    <row r="845" spans="3:5">
      <c r="C845" s="163" t="s">
        <v>324</v>
      </c>
      <c r="D845" s="160">
        <v>62021281</v>
      </c>
      <c r="E845" s="160">
        <v>0</v>
      </c>
    </row>
    <row r="846" spans="3:5">
      <c r="C846" s="164" t="s">
        <v>525</v>
      </c>
      <c r="D846" s="160">
        <v>62021281</v>
      </c>
      <c r="E846" s="160">
        <v>0</v>
      </c>
    </row>
    <row r="847" spans="3:5">
      <c r="C847" s="163" t="s">
        <v>703</v>
      </c>
      <c r="D847" s="160">
        <v>20787154</v>
      </c>
      <c r="E847" s="160">
        <v>0</v>
      </c>
    </row>
    <row r="848" spans="3:5">
      <c r="C848" s="164" t="s">
        <v>704</v>
      </c>
      <c r="D848" s="160">
        <v>20787154</v>
      </c>
      <c r="E848" s="160">
        <v>0</v>
      </c>
    </row>
    <row r="849" spans="3:5">
      <c r="C849" s="163" t="s">
        <v>1071</v>
      </c>
      <c r="D849" s="160">
        <v>2523769</v>
      </c>
      <c r="E849" s="160">
        <v>0</v>
      </c>
    </row>
    <row r="850" spans="3:5">
      <c r="C850" s="164" t="s">
        <v>1072</v>
      </c>
      <c r="D850" s="160">
        <v>2523769</v>
      </c>
      <c r="E850" s="160">
        <v>0</v>
      </c>
    </row>
    <row r="851" spans="3:5">
      <c r="C851" s="163" t="s">
        <v>2717</v>
      </c>
      <c r="D851" s="160">
        <v>10947984</v>
      </c>
      <c r="E851" s="160">
        <v>3181189.17</v>
      </c>
    </row>
    <row r="852" spans="3:5">
      <c r="C852" s="164" t="s">
        <v>2470</v>
      </c>
      <c r="D852" s="160">
        <v>10947984</v>
      </c>
      <c r="E852" s="160">
        <v>3181189.17</v>
      </c>
    </row>
    <row r="853" spans="3:5">
      <c r="C853" s="163" t="s">
        <v>2716</v>
      </c>
      <c r="D853" s="160">
        <v>97282052</v>
      </c>
      <c r="E853" s="160">
        <v>70992529.920000002</v>
      </c>
    </row>
    <row r="854" spans="3:5">
      <c r="C854" s="164" t="s">
        <v>1845</v>
      </c>
      <c r="D854" s="160">
        <v>97282052</v>
      </c>
      <c r="E854" s="160">
        <v>70992529.920000002</v>
      </c>
    </row>
    <row r="855" spans="3:5">
      <c r="C855" s="163" t="s">
        <v>1073</v>
      </c>
      <c r="D855" s="160">
        <v>6944551</v>
      </c>
      <c r="E855" s="160">
        <v>0</v>
      </c>
    </row>
    <row r="856" spans="3:5">
      <c r="C856" s="164" t="s">
        <v>1074</v>
      </c>
      <c r="D856" s="160">
        <v>6944551</v>
      </c>
      <c r="E856" s="160">
        <v>0</v>
      </c>
    </row>
    <row r="857" spans="3:5">
      <c r="C857" s="163" t="s">
        <v>2715</v>
      </c>
      <c r="D857" s="160">
        <v>45173787</v>
      </c>
      <c r="E857" s="160">
        <v>18502101.010000002</v>
      </c>
    </row>
    <row r="858" spans="3:5">
      <c r="C858" s="164" t="s">
        <v>1846</v>
      </c>
      <c r="D858" s="160">
        <v>45173787</v>
      </c>
      <c r="E858" s="160">
        <v>18502101.010000002</v>
      </c>
    </row>
    <row r="859" spans="3:5">
      <c r="C859" s="163" t="s">
        <v>2714</v>
      </c>
      <c r="D859" s="160">
        <v>6944551</v>
      </c>
      <c r="E859" s="160">
        <v>0</v>
      </c>
    </row>
    <row r="860" spans="3:5">
      <c r="C860" s="164" t="s">
        <v>1075</v>
      </c>
      <c r="D860" s="160">
        <v>6944551</v>
      </c>
      <c r="E860" s="160">
        <v>0</v>
      </c>
    </row>
    <row r="861" spans="3:5">
      <c r="C861" s="163" t="s">
        <v>2713</v>
      </c>
      <c r="D861" s="160">
        <v>955159</v>
      </c>
      <c r="E861" s="160">
        <v>0</v>
      </c>
    </row>
    <row r="862" spans="3:5">
      <c r="C862" s="164" t="s">
        <v>2469</v>
      </c>
      <c r="D862" s="160">
        <v>955159</v>
      </c>
      <c r="E862" s="160">
        <v>0</v>
      </c>
    </row>
    <row r="863" spans="3:5">
      <c r="C863" s="163" t="s">
        <v>325</v>
      </c>
      <c r="D863" s="160">
        <v>10000000</v>
      </c>
      <c r="E863" s="160">
        <v>0</v>
      </c>
    </row>
    <row r="864" spans="3:5">
      <c r="C864" s="164" t="s">
        <v>526</v>
      </c>
      <c r="D864" s="160">
        <v>10000000</v>
      </c>
      <c r="E864" s="160">
        <v>0</v>
      </c>
    </row>
    <row r="865" spans="3:5">
      <c r="C865" s="163" t="s">
        <v>326</v>
      </c>
      <c r="D865" s="160">
        <v>32379976</v>
      </c>
      <c r="E865" s="160">
        <v>9919051.4299999997</v>
      </c>
    </row>
    <row r="866" spans="3:5">
      <c r="C866" s="164" t="s">
        <v>527</v>
      </c>
      <c r="D866" s="160">
        <v>32379976</v>
      </c>
      <c r="E866" s="160">
        <v>9919051.4299999997</v>
      </c>
    </row>
    <row r="867" spans="3:5">
      <c r="C867" s="163" t="s">
        <v>2712</v>
      </c>
      <c r="D867" s="160">
        <v>8081935</v>
      </c>
      <c r="E867" s="160">
        <v>0</v>
      </c>
    </row>
    <row r="868" spans="3:5">
      <c r="C868" s="164" t="s">
        <v>2292</v>
      </c>
      <c r="D868" s="160">
        <v>8081935</v>
      </c>
      <c r="E868" s="160">
        <v>0</v>
      </c>
    </row>
    <row r="869" spans="3:5">
      <c r="C869" s="163" t="s">
        <v>1940</v>
      </c>
      <c r="D869" s="160">
        <v>43776923</v>
      </c>
      <c r="E869" s="160">
        <v>0</v>
      </c>
    </row>
    <row r="870" spans="3:5">
      <c r="C870" s="164" t="s">
        <v>750</v>
      </c>
      <c r="D870" s="160">
        <v>43776923</v>
      </c>
      <c r="E870" s="160">
        <v>0</v>
      </c>
    </row>
    <row r="871" spans="3:5">
      <c r="C871" s="163" t="s">
        <v>1847</v>
      </c>
      <c r="D871" s="160">
        <v>30998493</v>
      </c>
      <c r="E871" s="160">
        <v>0</v>
      </c>
    </row>
    <row r="872" spans="3:5">
      <c r="C872" s="164" t="s">
        <v>1848</v>
      </c>
      <c r="D872" s="160">
        <v>30998493</v>
      </c>
      <c r="E872" s="160">
        <v>0</v>
      </c>
    </row>
    <row r="873" spans="3:5">
      <c r="C873" s="163" t="s">
        <v>2966</v>
      </c>
      <c r="D873" s="160">
        <v>34165052</v>
      </c>
      <c r="E873" s="160">
        <v>34165052</v>
      </c>
    </row>
    <row r="874" spans="3:5">
      <c r="C874" s="164" t="s">
        <v>2260</v>
      </c>
      <c r="D874" s="160">
        <v>34165052</v>
      </c>
      <c r="E874" s="160">
        <v>34165052</v>
      </c>
    </row>
    <row r="875" spans="3:5">
      <c r="C875" s="161" t="s">
        <v>253</v>
      </c>
      <c r="D875" s="162">
        <v>20000000</v>
      </c>
      <c r="E875" s="162">
        <v>0</v>
      </c>
    </row>
    <row r="876" spans="3:5">
      <c r="C876" s="163" t="s">
        <v>2034</v>
      </c>
      <c r="D876" s="160">
        <v>20000000</v>
      </c>
      <c r="E876" s="160">
        <v>0</v>
      </c>
    </row>
    <row r="877" spans="3:5">
      <c r="C877" s="164" t="s">
        <v>2035</v>
      </c>
      <c r="D877" s="160">
        <v>20000000</v>
      </c>
      <c r="E877" s="160">
        <v>0</v>
      </c>
    </row>
    <row r="878" spans="3:5">
      <c r="C878" s="159" t="s">
        <v>259</v>
      </c>
      <c r="D878" s="160">
        <v>464694984</v>
      </c>
      <c r="E878" s="160">
        <v>24273366.899999999</v>
      </c>
    </row>
    <row r="879" spans="3:5">
      <c r="C879" s="161" t="s">
        <v>251</v>
      </c>
      <c r="D879" s="162">
        <v>464694984</v>
      </c>
      <c r="E879" s="162">
        <v>24273366.899999999</v>
      </c>
    </row>
    <row r="880" spans="3:5">
      <c r="C880" s="163" t="s">
        <v>1941</v>
      </c>
      <c r="D880" s="160">
        <v>2799546</v>
      </c>
      <c r="E880" s="160">
        <v>0</v>
      </c>
    </row>
    <row r="881" spans="3:5">
      <c r="C881" s="164" t="s">
        <v>864</v>
      </c>
      <c r="D881" s="160">
        <v>2799546</v>
      </c>
      <c r="E881" s="160">
        <v>0</v>
      </c>
    </row>
    <row r="882" spans="3:5">
      <c r="C882" s="163" t="s">
        <v>865</v>
      </c>
      <c r="D882" s="160">
        <v>1256445</v>
      </c>
      <c r="E882" s="160">
        <v>0</v>
      </c>
    </row>
    <row r="883" spans="3:5">
      <c r="C883" s="164" t="s">
        <v>866</v>
      </c>
      <c r="D883" s="160">
        <v>1256445</v>
      </c>
      <c r="E883" s="160">
        <v>0</v>
      </c>
    </row>
    <row r="884" spans="3:5">
      <c r="C884" s="163" t="s">
        <v>2711</v>
      </c>
      <c r="D884" s="160">
        <v>2799546</v>
      </c>
      <c r="E884" s="160">
        <v>0</v>
      </c>
    </row>
    <row r="885" spans="3:5">
      <c r="C885" s="164" t="s">
        <v>867</v>
      </c>
      <c r="D885" s="160">
        <v>2799546</v>
      </c>
      <c r="E885" s="160">
        <v>0</v>
      </c>
    </row>
    <row r="886" spans="3:5">
      <c r="C886" s="163" t="s">
        <v>327</v>
      </c>
      <c r="D886" s="160">
        <v>15000000</v>
      </c>
      <c r="E886" s="160">
        <v>7032201.9199999999</v>
      </c>
    </row>
    <row r="887" spans="3:5">
      <c r="C887" s="164" t="s">
        <v>528</v>
      </c>
      <c r="D887" s="160">
        <v>15000000</v>
      </c>
      <c r="E887" s="160">
        <v>7032201.9199999999</v>
      </c>
    </row>
    <row r="888" spans="3:5">
      <c r="C888" s="163" t="s">
        <v>868</v>
      </c>
      <c r="D888" s="160">
        <v>10611201</v>
      </c>
      <c r="E888" s="160">
        <v>0</v>
      </c>
    </row>
    <row r="889" spans="3:5">
      <c r="C889" s="164" t="s">
        <v>869</v>
      </c>
      <c r="D889" s="160">
        <v>10611201</v>
      </c>
      <c r="E889" s="160">
        <v>0</v>
      </c>
    </row>
    <row r="890" spans="3:5">
      <c r="C890" s="163" t="s">
        <v>1849</v>
      </c>
      <c r="D890" s="160">
        <v>29646707</v>
      </c>
      <c r="E890" s="160">
        <v>0</v>
      </c>
    </row>
    <row r="891" spans="3:5">
      <c r="C891" s="164" t="s">
        <v>1850</v>
      </c>
      <c r="D891" s="160">
        <v>29646707</v>
      </c>
      <c r="E891" s="160">
        <v>0</v>
      </c>
    </row>
    <row r="892" spans="3:5">
      <c r="C892" s="163" t="s">
        <v>2468</v>
      </c>
      <c r="D892" s="160">
        <v>425768</v>
      </c>
      <c r="E892" s="160">
        <v>0</v>
      </c>
    </row>
    <row r="893" spans="3:5">
      <c r="C893" s="164" t="s">
        <v>2467</v>
      </c>
      <c r="D893" s="160">
        <v>425768</v>
      </c>
      <c r="E893" s="160">
        <v>0</v>
      </c>
    </row>
    <row r="894" spans="3:5">
      <c r="C894" s="163" t="s">
        <v>328</v>
      </c>
      <c r="D894" s="160">
        <v>37397609</v>
      </c>
      <c r="E894" s="160">
        <v>0</v>
      </c>
    </row>
    <row r="895" spans="3:5">
      <c r="C895" s="164" t="s">
        <v>529</v>
      </c>
      <c r="D895" s="160">
        <v>37397609</v>
      </c>
      <c r="E895" s="160">
        <v>0</v>
      </c>
    </row>
    <row r="896" spans="3:5">
      <c r="C896" s="163" t="s">
        <v>1575</v>
      </c>
      <c r="D896" s="160">
        <v>4920242</v>
      </c>
      <c r="E896" s="160">
        <v>0</v>
      </c>
    </row>
    <row r="897" spans="3:5">
      <c r="C897" s="164" t="s">
        <v>1576</v>
      </c>
      <c r="D897" s="160">
        <v>4920242</v>
      </c>
      <c r="E897" s="160">
        <v>0</v>
      </c>
    </row>
    <row r="898" spans="3:5">
      <c r="C898" s="163" t="s">
        <v>1577</v>
      </c>
      <c r="D898" s="160">
        <v>18284533</v>
      </c>
      <c r="E898" s="160">
        <v>0</v>
      </c>
    </row>
    <row r="899" spans="3:5">
      <c r="C899" s="164" t="s">
        <v>1578</v>
      </c>
      <c r="D899" s="160">
        <v>18284533</v>
      </c>
      <c r="E899" s="160">
        <v>0</v>
      </c>
    </row>
    <row r="900" spans="3:5">
      <c r="C900" s="163" t="s">
        <v>1579</v>
      </c>
      <c r="D900" s="160">
        <v>6106338</v>
      </c>
      <c r="E900" s="160">
        <v>0</v>
      </c>
    </row>
    <row r="901" spans="3:5">
      <c r="C901" s="164" t="s">
        <v>1580</v>
      </c>
      <c r="D901" s="160">
        <v>6106338</v>
      </c>
      <c r="E901" s="160">
        <v>0</v>
      </c>
    </row>
    <row r="902" spans="3:5">
      <c r="C902" s="163" t="s">
        <v>1581</v>
      </c>
      <c r="D902" s="160">
        <v>7364658</v>
      </c>
      <c r="E902" s="160">
        <v>0</v>
      </c>
    </row>
    <row r="903" spans="3:5">
      <c r="C903" s="164" t="s">
        <v>1582</v>
      </c>
      <c r="D903" s="160">
        <v>7364658</v>
      </c>
      <c r="E903" s="160">
        <v>0</v>
      </c>
    </row>
    <row r="904" spans="3:5">
      <c r="C904" s="163" t="s">
        <v>1583</v>
      </c>
      <c r="D904" s="160">
        <v>5129592</v>
      </c>
      <c r="E904" s="160">
        <v>0</v>
      </c>
    </row>
    <row r="905" spans="3:5">
      <c r="C905" s="164" t="s">
        <v>1584</v>
      </c>
      <c r="D905" s="160">
        <v>5129592</v>
      </c>
      <c r="E905" s="160">
        <v>0</v>
      </c>
    </row>
    <row r="906" spans="3:5">
      <c r="C906" s="163" t="s">
        <v>1585</v>
      </c>
      <c r="D906" s="160">
        <v>13752724</v>
      </c>
      <c r="E906" s="160">
        <v>0</v>
      </c>
    </row>
    <row r="907" spans="3:5">
      <c r="C907" s="164" t="s">
        <v>1586</v>
      </c>
      <c r="D907" s="160">
        <v>13752724</v>
      </c>
      <c r="E907" s="160">
        <v>0</v>
      </c>
    </row>
    <row r="908" spans="3:5">
      <c r="C908" s="163" t="s">
        <v>1587</v>
      </c>
      <c r="D908" s="160">
        <v>7379600</v>
      </c>
      <c r="E908" s="160">
        <v>0</v>
      </c>
    </row>
    <row r="909" spans="3:5">
      <c r="C909" s="164" t="s">
        <v>1588</v>
      </c>
      <c r="D909" s="160">
        <v>7379600</v>
      </c>
      <c r="E909" s="160">
        <v>0</v>
      </c>
    </row>
    <row r="910" spans="3:5">
      <c r="C910" s="163" t="s">
        <v>1589</v>
      </c>
      <c r="D910" s="160">
        <v>23744168</v>
      </c>
      <c r="E910" s="160">
        <v>0</v>
      </c>
    </row>
    <row r="911" spans="3:5">
      <c r="C911" s="164" t="s">
        <v>1590</v>
      </c>
      <c r="D911" s="160">
        <v>23744168</v>
      </c>
      <c r="E911" s="160">
        <v>0</v>
      </c>
    </row>
    <row r="912" spans="3:5">
      <c r="C912" s="163" t="s">
        <v>2710</v>
      </c>
      <c r="D912" s="160">
        <v>13421241</v>
      </c>
      <c r="E912" s="160">
        <v>0</v>
      </c>
    </row>
    <row r="913" spans="3:5">
      <c r="C913" s="164" t="s">
        <v>2091</v>
      </c>
      <c r="D913" s="160">
        <v>13421241</v>
      </c>
      <c r="E913" s="160">
        <v>0</v>
      </c>
    </row>
    <row r="914" spans="3:5">
      <c r="C914" s="163" t="s">
        <v>2709</v>
      </c>
      <c r="D914" s="160">
        <v>5137508</v>
      </c>
      <c r="E914" s="160">
        <v>0</v>
      </c>
    </row>
    <row r="915" spans="3:5">
      <c r="C915" s="164" t="s">
        <v>1591</v>
      </c>
      <c r="D915" s="160">
        <v>5137508</v>
      </c>
      <c r="E915" s="160">
        <v>0</v>
      </c>
    </row>
    <row r="916" spans="3:5">
      <c r="C916" s="163" t="s">
        <v>1592</v>
      </c>
      <c r="D916" s="160">
        <v>15774478</v>
      </c>
      <c r="E916" s="160">
        <v>0</v>
      </c>
    </row>
    <row r="917" spans="3:5">
      <c r="C917" s="164" t="s">
        <v>1593</v>
      </c>
      <c r="D917" s="160">
        <v>15774478</v>
      </c>
      <c r="E917" s="160">
        <v>0</v>
      </c>
    </row>
    <row r="918" spans="3:5">
      <c r="C918" s="163" t="s">
        <v>2967</v>
      </c>
      <c r="D918" s="160">
        <v>65464844</v>
      </c>
      <c r="E918" s="160">
        <v>0</v>
      </c>
    </row>
    <row r="919" spans="3:5">
      <c r="C919" s="164" t="s">
        <v>2968</v>
      </c>
      <c r="D919" s="160">
        <v>65464844</v>
      </c>
      <c r="E919" s="160">
        <v>0</v>
      </c>
    </row>
    <row r="920" spans="3:5">
      <c r="C920" s="163" t="s">
        <v>2293</v>
      </c>
      <c r="D920" s="160">
        <v>5000000</v>
      </c>
      <c r="E920" s="160">
        <v>0</v>
      </c>
    </row>
    <row r="921" spans="3:5">
      <c r="C921" s="164" t="s">
        <v>2294</v>
      </c>
      <c r="D921" s="160">
        <v>5000000</v>
      </c>
      <c r="E921" s="160">
        <v>0</v>
      </c>
    </row>
    <row r="922" spans="3:5">
      <c r="C922" s="163" t="s">
        <v>1851</v>
      </c>
      <c r="D922" s="160">
        <v>32081839</v>
      </c>
      <c r="E922" s="160">
        <v>0</v>
      </c>
    </row>
    <row r="923" spans="3:5">
      <c r="C923" s="164" t="s">
        <v>1852</v>
      </c>
      <c r="D923" s="160">
        <v>32081839</v>
      </c>
      <c r="E923" s="160">
        <v>0</v>
      </c>
    </row>
    <row r="924" spans="3:5">
      <c r="C924" s="163" t="s">
        <v>751</v>
      </c>
      <c r="D924" s="160">
        <v>102065877</v>
      </c>
      <c r="E924" s="160">
        <v>17241164.98</v>
      </c>
    </row>
    <row r="925" spans="3:5">
      <c r="C925" s="164" t="s">
        <v>752</v>
      </c>
      <c r="D925" s="160">
        <v>62935357</v>
      </c>
      <c r="E925" s="160">
        <v>0</v>
      </c>
    </row>
    <row r="926" spans="3:5">
      <c r="C926" s="164" t="s">
        <v>1853</v>
      </c>
      <c r="D926" s="160">
        <v>39130520</v>
      </c>
      <c r="E926" s="160">
        <v>17241164.98</v>
      </c>
    </row>
    <row r="927" spans="3:5">
      <c r="C927" s="163" t="s">
        <v>1854</v>
      </c>
      <c r="D927" s="160">
        <v>39130520</v>
      </c>
      <c r="E927" s="160">
        <v>0</v>
      </c>
    </row>
    <row r="928" spans="3:5">
      <c r="C928" s="164" t="s">
        <v>1855</v>
      </c>
      <c r="D928" s="160">
        <v>39130520</v>
      </c>
      <c r="E928" s="160">
        <v>0</v>
      </c>
    </row>
    <row r="929" spans="3:5">
      <c r="C929" s="161" t="s">
        <v>253</v>
      </c>
      <c r="D929" s="162">
        <v>0</v>
      </c>
      <c r="E929" s="162">
        <v>0</v>
      </c>
    </row>
    <row r="930" spans="3:5">
      <c r="C930" s="163" t="s">
        <v>3112</v>
      </c>
      <c r="D930" s="160">
        <v>0</v>
      </c>
      <c r="E930" s="160">
        <v>0</v>
      </c>
    </row>
    <row r="931" spans="3:5">
      <c r="C931" s="164" t="s">
        <v>3113</v>
      </c>
      <c r="D931" s="160">
        <v>0</v>
      </c>
      <c r="E931" s="160">
        <v>0</v>
      </c>
    </row>
    <row r="932" spans="3:5">
      <c r="C932" s="159" t="s">
        <v>260</v>
      </c>
      <c r="D932" s="160">
        <v>1838115789</v>
      </c>
      <c r="E932" s="160">
        <v>289441683.87999994</v>
      </c>
    </row>
    <row r="933" spans="3:5">
      <c r="C933" s="161" t="s">
        <v>251</v>
      </c>
      <c r="D933" s="162">
        <v>1587700010</v>
      </c>
      <c r="E933" s="162">
        <v>283258742.16999996</v>
      </c>
    </row>
    <row r="934" spans="3:5">
      <c r="C934" s="163" t="s">
        <v>870</v>
      </c>
      <c r="D934" s="160">
        <v>2030470</v>
      </c>
      <c r="E934" s="160">
        <v>0</v>
      </c>
    </row>
    <row r="935" spans="3:5">
      <c r="C935" s="164" t="s">
        <v>871</v>
      </c>
      <c r="D935" s="160">
        <v>2030470</v>
      </c>
      <c r="E935" s="160">
        <v>0</v>
      </c>
    </row>
    <row r="936" spans="3:5">
      <c r="C936" s="163" t="s">
        <v>2708</v>
      </c>
      <c r="D936" s="160">
        <v>4127067</v>
      </c>
      <c r="E936" s="160">
        <v>0</v>
      </c>
    </row>
    <row r="937" spans="3:5">
      <c r="C937" s="164" t="s">
        <v>872</v>
      </c>
      <c r="D937" s="160">
        <v>4127067</v>
      </c>
      <c r="E937" s="160">
        <v>0</v>
      </c>
    </row>
    <row r="938" spans="3:5">
      <c r="C938" s="163" t="s">
        <v>873</v>
      </c>
      <c r="D938" s="160">
        <v>1253439</v>
      </c>
      <c r="E938" s="160">
        <v>0</v>
      </c>
    </row>
    <row r="939" spans="3:5">
      <c r="C939" s="164" t="s">
        <v>874</v>
      </c>
      <c r="D939" s="160">
        <v>1253439</v>
      </c>
      <c r="E939" s="160">
        <v>0</v>
      </c>
    </row>
    <row r="940" spans="3:5">
      <c r="C940" s="163" t="s">
        <v>2969</v>
      </c>
      <c r="D940" s="160">
        <v>44422301</v>
      </c>
      <c r="E940" s="160">
        <v>0</v>
      </c>
    </row>
    <row r="941" spans="3:5">
      <c r="C941" s="164" t="s">
        <v>2970</v>
      </c>
      <c r="D941" s="160">
        <v>44422301</v>
      </c>
      <c r="E941" s="160">
        <v>0</v>
      </c>
    </row>
    <row r="942" spans="3:5">
      <c r="C942" s="163" t="s">
        <v>875</v>
      </c>
      <c r="D942" s="160">
        <v>2030470</v>
      </c>
      <c r="E942" s="160">
        <v>0</v>
      </c>
    </row>
    <row r="943" spans="3:5">
      <c r="C943" s="164" t="s">
        <v>876</v>
      </c>
      <c r="D943" s="160">
        <v>2030470</v>
      </c>
      <c r="E943" s="160">
        <v>0</v>
      </c>
    </row>
    <row r="944" spans="3:5">
      <c r="C944" s="163" t="s">
        <v>2707</v>
      </c>
      <c r="D944" s="160">
        <v>73589468</v>
      </c>
      <c r="E944" s="160">
        <v>0</v>
      </c>
    </row>
    <row r="945" spans="3:5">
      <c r="C945" s="164" t="s">
        <v>2343</v>
      </c>
      <c r="D945" s="160">
        <v>73589468</v>
      </c>
      <c r="E945" s="160">
        <v>0</v>
      </c>
    </row>
    <row r="946" spans="3:5">
      <c r="C946" s="163" t="s">
        <v>877</v>
      </c>
      <c r="D946" s="160">
        <v>791841</v>
      </c>
      <c r="E946" s="160">
        <v>0</v>
      </c>
    </row>
    <row r="947" spans="3:5">
      <c r="C947" s="164" t="s">
        <v>878</v>
      </c>
      <c r="D947" s="160">
        <v>791841</v>
      </c>
      <c r="E947" s="160">
        <v>0</v>
      </c>
    </row>
    <row r="948" spans="3:5">
      <c r="C948" s="163" t="s">
        <v>879</v>
      </c>
      <c r="D948" s="160">
        <v>481336</v>
      </c>
      <c r="E948" s="160">
        <v>0</v>
      </c>
    </row>
    <row r="949" spans="3:5">
      <c r="C949" s="164" t="s">
        <v>880</v>
      </c>
      <c r="D949" s="160">
        <v>481336</v>
      </c>
      <c r="E949" s="160">
        <v>0</v>
      </c>
    </row>
    <row r="950" spans="3:5">
      <c r="C950" s="163" t="s">
        <v>329</v>
      </c>
      <c r="D950" s="160">
        <v>10909446</v>
      </c>
      <c r="E950" s="160">
        <v>0</v>
      </c>
    </row>
    <row r="951" spans="3:5">
      <c r="C951" s="164" t="s">
        <v>530</v>
      </c>
      <c r="D951" s="160">
        <v>10909446</v>
      </c>
      <c r="E951" s="160">
        <v>0</v>
      </c>
    </row>
    <row r="952" spans="3:5">
      <c r="C952" s="163" t="s">
        <v>2700</v>
      </c>
      <c r="D952" s="160">
        <v>20000000</v>
      </c>
      <c r="E952" s="160">
        <v>0</v>
      </c>
    </row>
    <row r="953" spans="3:5">
      <c r="C953" s="164" t="s">
        <v>2092</v>
      </c>
      <c r="D953" s="160">
        <v>20000000</v>
      </c>
      <c r="E953" s="160">
        <v>0</v>
      </c>
    </row>
    <row r="954" spans="3:5">
      <c r="C954" s="163" t="s">
        <v>2706</v>
      </c>
      <c r="D954" s="160">
        <v>2088607</v>
      </c>
      <c r="E954" s="160">
        <v>0</v>
      </c>
    </row>
    <row r="955" spans="3:5">
      <c r="C955" s="164" t="s">
        <v>881</v>
      </c>
      <c r="D955" s="160">
        <v>2088607</v>
      </c>
      <c r="E955" s="160">
        <v>0</v>
      </c>
    </row>
    <row r="956" spans="3:5">
      <c r="C956" s="163" t="s">
        <v>330</v>
      </c>
      <c r="D956" s="160">
        <v>93000000</v>
      </c>
      <c r="E956" s="160">
        <v>0</v>
      </c>
    </row>
    <row r="957" spans="3:5">
      <c r="C957" s="164" t="s">
        <v>531</v>
      </c>
      <c r="D957" s="160">
        <v>93000000</v>
      </c>
      <c r="E957" s="160">
        <v>0</v>
      </c>
    </row>
    <row r="958" spans="3:5">
      <c r="C958" s="163" t="s">
        <v>2705</v>
      </c>
      <c r="D958" s="160">
        <v>3614249</v>
      </c>
      <c r="E958" s="160">
        <v>0</v>
      </c>
    </row>
    <row r="959" spans="3:5">
      <c r="C959" s="164" t="s">
        <v>2420</v>
      </c>
      <c r="D959" s="160">
        <v>3614249</v>
      </c>
      <c r="E959" s="160">
        <v>0</v>
      </c>
    </row>
    <row r="960" spans="3:5">
      <c r="C960" s="163" t="s">
        <v>2704</v>
      </c>
      <c r="D960" s="160">
        <v>20000000</v>
      </c>
      <c r="E960" s="160">
        <v>20000000</v>
      </c>
    </row>
    <row r="961" spans="3:5">
      <c r="C961" s="164" t="s">
        <v>2093</v>
      </c>
      <c r="D961" s="160">
        <v>20000000</v>
      </c>
      <c r="E961" s="160">
        <v>20000000</v>
      </c>
    </row>
    <row r="962" spans="3:5">
      <c r="C962" s="163" t="s">
        <v>882</v>
      </c>
      <c r="D962" s="160">
        <v>791841</v>
      </c>
      <c r="E962" s="160">
        <v>0</v>
      </c>
    </row>
    <row r="963" spans="3:5">
      <c r="C963" s="164" t="s">
        <v>883</v>
      </c>
      <c r="D963" s="160">
        <v>791841</v>
      </c>
      <c r="E963" s="160">
        <v>0</v>
      </c>
    </row>
    <row r="964" spans="3:5">
      <c r="C964" s="163" t="s">
        <v>2696</v>
      </c>
      <c r="D964" s="160">
        <v>20000000</v>
      </c>
      <c r="E964" s="160">
        <v>0</v>
      </c>
    </row>
    <row r="965" spans="3:5">
      <c r="C965" s="164" t="s">
        <v>2036</v>
      </c>
      <c r="D965" s="160">
        <v>20000000</v>
      </c>
      <c r="E965" s="160">
        <v>0</v>
      </c>
    </row>
    <row r="966" spans="3:5">
      <c r="C966" s="163" t="s">
        <v>884</v>
      </c>
      <c r="D966" s="160">
        <v>2753439</v>
      </c>
      <c r="E966" s="160">
        <v>0</v>
      </c>
    </row>
    <row r="967" spans="3:5">
      <c r="C967" s="164" t="s">
        <v>885</v>
      </c>
      <c r="D967" s="160">
        <v>2753439</v>
      </c>
      <c r="E967" s="160">
        <v>0</v>
      </c>
    </row>
    <row r="968" spans="3:5">
      <c r="C968" s="163" t="s">
        <v>2703</v>
      </c>
      <c r="D968" s="160">
        <v>20000000</v>
      </c>
      <c r="E968" s="160">
        <v>20000000</v>
      </c>
    </row>
    <row r="969" spans="3:5">
      <c r="C969" s="164" t="s">
        <v>2094</v>
      </c>
      <c r="D969" s="160">
        <v>20000000</v>
      </c>
      <c r="E969" s="160">
        <v>20000000</v>
      </c>
    </row>
    <row r="970" spans="3:5">
      <c r="C970" s="163" t="s">
        <v>2854</v>
      </c>
      <c r="D970" s="160">
        <v>141167282</v>
      </c>
      <c r="E970" s="160">
        <v>0</v>
      </c>
    </row>
    <row r="971" spans="3:5">
      <c r="C971" s="164" t="s">
        <v>2853</v>
      </c>
      <c r="D971" s="160">
        <v>141167282</v>
      </c>
      <c r="E971" s="160">
        <v>0</v>
      </c>
    </row>
    <row r="972" spans="3:5">
      <c r="C972" s="163" t="s">
        <v>331</v>
      </c>
      <c r="D972" s="160">
        <v>29000000</v>
      </c>
      <c r="E972" s="160">
        <v>0</v>
      </c>
    </row>
    <row r="973" spans="3:5">
      <c r="C973" s="164" t="s">
        <v>532</v>
      </c>
      <c r="D973" s="160">
        <v>29000000</v>
      </c>
      <c r="E973" s="160">
        <v>0</v>
      </c>
    </row>
    <row r="974" spans="3:5">
      <c r="C974" s="163" t="s">
        <v>2971</v>
      </c>
      <c r="D974" s="160">
        <v>9467926</v>
      </c>
      <c r="E974" s="160">
        <v>0</v>
      </c>
    </row>
    <row r="975" spans="3:5">
      <c r="C975" s="164" t="s">
        <v>2972</v>
      </c>
      <c r="D975" s="160">
        <v>9467926</v>
      </c>
      <c r="E975" s="160">
        <v>0</v>
      </c>
    </row>
    <row r="976" spans="3:5">
      <c r="C976" s="163" t="s">
        <v>332</v>
      </c>
      <c r="D976" s="160">
        <v>261078074</v>
      </c>
      <c r="E976" s="160">
        <v>0</v>
      </c>
    </row>
    <row r="977" spans="3:5">
      <c r="C977" s="164" t="s">
        <v>533</v>
      </c>
      <c r="D977" s="160">
        <v>261078074</v>
      </c>
      <c r="E977" s="160">
        <v>0</v>
      </c>
    </row>
    <row r="978" spans="3:5">
      <c r="C978" s="163" t="s">
        <v>1328</v>
      </c>
      <c r="D978" s="160">
        <v>20000000</v>
      </c>
      <c r="E978" s="160">
        <v>20000000</v>
      </c>
    </row>
    <row r="979" spans="3:5">
      <c r="C979" s="164" t="s">
        <v>1329</v>
      </c>
      <c r="D979" s="160">
        <v>20000000</v>
      </c>
      <c r="E979" s="160">
        <v>20000000</v>
      </c>
    </row>
    <row r="980" spans="3:5">
      <c r="C980" s="163" t="s">
        <v>2695</v>
      </c>
      <c r="D980" s="160">
        <v>10000000</v>
      </c>
      <c r="E980" s="160">
        <v>0</v>
      </c>
    </row>
    <row r="981" spans="3:5">
      <c r="C981" s="164" t="s">
        <v>2378</v>
      </c>
      <c r="D981" s="160">
        <v>10000000</v>
      </c>
      <c r="E981" s="160">
        <v>0</v>
      </c>
    </row>
    <row r="982" spans="3:5">
      <c r="C982" s="163" t="s">
        <v>2095</v>
      </c>
      <c r="D982" s="160">
        <v>52764804</v>
      </c>
      <c r="E982" s="160">
        <v>8563663.9299999997</v>
      </c>
    </row>
    <row r="983" spans="3:5">
      <c r="C983" s="164" t="s">
        <v>2096</v>
      </c>
      <c r="D983" s="160">
        <v>52764804</v>
      </c>
      <c r="E983" s="160">
        <v>8563663.9299999997</v>
      </c>
    </row>
    <row r="984" spans="3:5">
      <c r="C984" s="163" t="s">
        <v>2097</v>
      </c>
      <c r="D984" s="160">
        <v>5000000</v>
      </c>
      <c r="E984" s="160">
        <v>0</v>
      </c>
    </row>
    <row r="985" spans="3:5">
      <c r="C985" s="164" t="s">
        <v>2098</v>
      </c>
      <c r="D985" s="160">
        <v>5000000</v>
      </c>
      <c r="E985" s="160">
        <v>0</v>
      </c>
    </row>
    <row r="986" spans="3:5">
      <c r="C986" s="163" t="s">
        <v>333</v>
      </c>
      <c r="D986" s="160">
        <v>23291774</v>
      </c>
      <c r="E986" s="160">
        <v>0</v>
      </c>
    </row>
    <row r="987" spans="3:5">
      <c r="C987" s="164" t="s">
        <v>534</v>
      </c>
      <c r="D987" s="160">
        <v>23291774</v>
      </c>
      <c r="E987" s="160">
        <v>0</v>
      </c>
    </row>
    <row r="988" spans="3:5">
      <c r="C988" s="163" t="s">
        <v>334</v>
      </c>
      <c r="D988" s="160">
        <v>124198927</v>
      </c>
      <c r="E988" s="160">
        <v>108712524.39</v>
      </c>
    </row>
    <row r="989" spans="3:5">
      <c r="C989" s="164" t="s">
        <v>535</v>
      </c>
      <c r="D989" s="160">
        <v>124198927</v>
      </c>
      <c r="E989" s="160">
        <v>108712524.39</v>
      </c>
    </row>
    <row r="990" spans="3:5">
      <c r="C990" s="163" t="s">
        <v>2702</v>
      </c>
      <c r="D990" s="160">
        <v>165440861</v>
      </c>
      <c r="E990" s="160">
        <v>81100897.329999998</v>
      </c>
    </row>
    <row r="991" spans="3:5">
      <c r="C991" s="164" t="s">
        <v>536</v>
      </c>
      <c r="D991" s="160">
        <v>165440861</v>
      </c>
      <c r="E991" s="160">
        <v>81100897.329999998</v>
      </c>
    </row>
    <row r="992" spans="3:5">
      <c r="C992" s="163" t="s">
        <v>2099</v>
      </c>
      <c r="D992" s="160">
        <v>10000000</v>
      </c>
      <c r="E992" s="160">
        <v>10000000</v>
      </c>
    </row>
    <row r="993" spans="3:5">
      <c r="C993" s="164" t="s">
        <v>2100</v>
      </c>
      <c r="D993" s="160">
        <v>10000000</v>
      </c>
      <c r="E993" s="160">
        <v>10000000</v>
      </c>
    </row>
    <row r="994" spans="3:5">
      <c r="C994" s="163" t="s">
        <v>2101</v>
      </c>
      <c r="D994" s="160">
        <v>14508081</v>
      </c>
      <c r="E994" s="160">
        <v>3294886.39</v>
      </c>
    </row>
    <row r="995" spans="3:5">
      <c r="C995" s="164" t="s">
        <v>2102</v>
      </c>
      <c r="D995" s="160">
        <v>14508081</v>
      </c>
      <c r="E995" s="160">
        <v>3294886.39</v>
      </c>
    </row>
    <row r="996" spans="3:5">
      <c r="C996" s="163" t="s">
        <v>1856</v>
      </c>
      <c r="D996" s="160">
        <v>73950835</v>
      </c>
      <c r="E996" s="160">
        <v>0</v>
      </c>
    </row>
    <row r="997" spans="3:5">
      <c r="C997" s="164" t="s">
        <v>1857</v>
      </c>
      <c r="D997" s="160">
        <v>73950835</v>
      </c>
      <c r="E997" s="160">
        <v>0</v>
      </c>
    </row>
    <row r="998" spans="3:5">
      <c r="C998" s="163" t="s">
        <v>1330</v>
      </c>
      <c r="D998" s="160">
        <v>19889640</v>
      </c>
      <c r="E998" s="160">
        <v>4462456.12</v>
      </c>
    </row>
    <row r="999" spans="3:5">
      <c r="C999" s="164" t="s">
        <v>1331</v>
      </c>
      <c r="D999" s="160">
        <v>19889640</v>
      </c>
      <c r="E999" s="160">
        <v>4462456.12</v>
      </c>
    </row>
    <row r="1000" spans="3:5">
      <c r="C1000" s="163" t="s">
        <v>2103</v>
      </c>
      <c r="D1000" s="160">
        <v>20159965</v>
      </c>
      <c r="E1000" s="160">
        <v>0</v>
      </c>
    </row>
    <row r="1001" spans="3:5">
      <c r="C1001" s="164" t="s">
        <v>2104</v>
      </c>
      <c r="D1001" s="160">
        <v>20159965</v>
      </c>
      <c r="E1001" s="160">
        <v>0</v>
      </c>
    </row>
    <row r="1002" spans="3:5">
      <c r="C1002" s="163" t="s">
        <v>2973</v>
      </c>
      <c r="D1002" s="160">
        <v>77445249</v>
      </c>
      <c r="E1002" s="160">
        <v>0</v>
      </c>
    </row>
    <row r="1003" spans="3:5">
      <c r="C1003" s="164" t="s">
        <v>2974</v>
      </c>
      <c r="D1003" s="160">
        <v>77445249</v>
      </c>
      <c r="E1003" s="160">
        <v>0</v>
      </c>
    </row>
    <row r="1004" spans="3:5">
      <c r="C1004" s="163" t="s">
        <v>2295</v>
      </c>
      <c r="D1004" s="160">
        <v>2000000</v>
      </c>
      <c r="E1004" s="160">
        <v>0</v>
      </c>
    </row>
    <row r="1005" spans="3:5">
      <c r="C1005" s="164" t="s">
        <v>2296</v>
      </c>
      <c r="D1005" s="160">
        <v>2000000</v>
      </c>
      <c r="E1005" s="160">
        <v>0</v>
      </c>
    </row>
    <row r="1006" spans="3:5">
      <c r="C1006" s="163" t="s">
        <v>2701</v>
      </c>
      <c r="D1006" s="160">
        <v>10000000</v>
      </c>
      <c r="E1006" s="160">
        <v>0</v>
      </c>
    </row>
    <row r="1007" spans="3:5">
      <c r="C1007" s="164" t="s">
        <v>2466</v>
      </c>
      <c r="D1007" s="160">
        <v>10000000</v>
      </c>
      <c r="E1007" s="160">
        <v>0</v>
      </c>
    </row>
    <row r="1008" spans="3:5">
      <c r="C1008" s="163" t="s">
        <v>2297</v>
      </c>
      <c r="D1008" s="160">
        <v>2000000</v>
      </c>
      <c r="E1008" s="160">
        <v>0</v>
      </c>
    </row>
    <row r="1009" spans="3:5">
      <c r="C1009" s="164" t="s">
        <v>2298</v>
      </c>
      <c r="D1009" s="160">
        <v>2000000</v>
      </c>
      <c r="E1009" s="160">
        <v>0</v>
      </c>
    </row>
    <row r="1010" spans="3:5">
      <c r="C1010" s="163" t="s">
        <v>335</v>
      </c>
      <c r="D1010" s="160">
        <v>85653451</v>
      </c>
      <c r="E1010" s="160">
        <v>0</v>
      </c>
    </row>
    <row r="1011" spans="3:5">
      <c r="C1011" s="164" t="s">
        <v>537</v>
      </c>
      <c r="D1011" s="160">
        <v>85653451</v>
      </c>
      <c r="E1011" s="160">
        <v>0</v>
      </c>
    </row>
    <row r="1012" spans="3:5">
      <c r="C1012" s="163" t="s">
        <v>2975</v>
      </c>
      <c r="D1012" s="160">
        <v>35520682</v>
      </c>
      <c r="E1012" s="160">
        <v>0</v>
      </c>
    </row>
    <row r="1013" spans="3:5">
      <c r="C1013" s="164" t="s">
        <v>2976</v>
      </c>
      <c r="D1013" s="160">
        <v>35520682</v>
      </c>
      <c r="E1013" s="160">
        <v>0</v>
      </c>
    </row>
    <row r="1014" spans="3:5">
      <c r="C1014" s="163" t="s">
        <v>2977</v>
      </c>
      <c r="D1014" s="160">
        <v>16689757</v>
      </c>
      <c r="E1014" s="160">
        <v>0</v>
      </c>
    </row>
    <row r="1015" spans="3:5">
      <c r="C1015" s="164" t="s">
        <v>2978</v>
      </c>
      <c r="D1015" s="160">
        <v>16689757</v>
      </c>
      <c r="E1015" s="160">
        <v>0</v>
      </c>
    </row>
    <row r="1016" spans="3:5">
      <c r="C1016" s="163" t="s">
        <v>2694</v>
      </c>
      <c r="D1016" s="160">
        <v>56588728</v>
      </c>
      <c r="E1016" s="160">
        <v>7124314.0099999998</v>
      </c>
    </row>
    <row r="1017" spans="3:5">
      <c r="C1017" s="164" t="s">
        <v>2377</v>
      </c>
      <c r="D1017" s="160">
        <v>56588728</v>
      </c>
      <c r="E1017" s="160">
        <v>7124314.0099999998</v>
      </c>
    </row>
    <row r="1018" spans="3:5">
      <c r="C1018" s="161" t="s">
        <v>253</v>
      </c>
      <c r="D1018" s="162">
        <v>250415779</v>
      </c>
      <c r="E1018" s="162">
        <v>6182941.71</v>
      </c>
    </row>
    <row r="1019" spans="3:5">
      <c r="C1019" s="163" t="s">
        <v>2697</v>
      </c>
      <c r="D1019" s="160">
        <v>162716893</v>
      </c>
      <c r="E1019" s="160">
        <v>0</v>
      </c>
    </row>
    <row r="1020" spans="3:5">
      <c r="C1020" s="164" t="s">
        <v>2106</v>
      </c>
      <c r="D1020" s="160">
        <v>162716893</v>
      </c>
      <c r="E1020" s="160">
        <v>0</v>
      </c>
    </row>
    <row r="1021" spans="3:5">
      <c r="C1021" s="163" t="s">
        <v>2105</v>
      </c>
      <c r="D1021" s="160">
        <v>7797132</v>
      </c>
      <c r="E1021" s="160">
        <v>0</v>
      </c>
    </row>
    <row r="1022" spans="3:5">
      <c r="C1022" s="164" t="s">
        <v>1791</v>
      </c>
      <c r="D1022" s="160">
        <v>7797132</v>
      </c>
      <c r="E1022" s="160">
        <v>0</v>
      </c>
    </row>
    <row r="1023" spans="3:5">
      <c r="C1023" s="163" t="s">
        <v>2699</v>
      </c>
      <c r="D1023" s="160">
        <v>40125835</v>
      </c>
      <c r="E1023" s="160">
        <v>6182941.71</v>
      </c>
    </row>
    <row r="1024" spans="3:5">
      <c r="C1024" s="164" t="s">
        <v>1794</v>
      </c>
      <c r="D1024" s="160">
        <v>40125835</v>
      </c>
      <c r="E1024" s="160">
        <v>6182941.71</v>
      </c>
    </row>
    <row r="1025" spans="3:5">
      <c r="C1025" s="163" t="s">
        <v>2698</v>
      </c>
      <c r="D1025" s="160">
        <v>924915</v>
      </c>
      <c r="E1025" s="160">
        <v>0</v>
      </c>
    </row>
    <row r="1026" spans="3:5">
      <c r="C1026" s="164" t="s">
        <v>1795</v>
      </c>
      <c r="D1026" s="160">
        <v>924915</v>
      </c>
      <c r="E1026" s="160">
        <v>0</v>
      </c>
    </row>
    <row r="1027" spans="3:5">
      <c r="C1027" s="163" t="s">
        <v>1798</v>
      </c>
      <c r="D1027" s="160">
        <v>38851004</v>
      </c>
      <c r="E1027" s="160">
        <v>0</v>
      </c>
    </row>
    <row r="1028" spans="3:5">
      <c r="C1028" s="164" t="s">
        <v>1799</v>
      </c>
      <c r="D1028" s="160">
        <v>38851004</v>
      </c>
      <c r="E1028" s="160">
        <v>0</v>
      </c>
    </row>
    <row r="1029" spans="3:5">
      <c r="C1029" s="163" t="s">
        <v>3114</v>
      </c>
      <c r="D1029" s="160">
        <v>0</v>
      </c>
      <c r="E1029" s="160">
        <v>0</v>
      </c>
    </row>
    <row r="1030" spans="3:5">
      <c r="C1030" s="164" t="s">
        <v>3115</v>
      </c>
      <c r="D1030" s="160">
        <v>0</v>
      </c>
      <c r="E1030" s="160">
        <v>0</v>
      </c>
    </row>
    <row r="1031" spans="3:5">
      <c r="C1031" s="159" t="s">
        <v>336</v>
      </c>
      <c r="D1031" s="160">
        <v>590800924</v>
      </c>
      <c r="E1031" s="160">
        <v>231754074.84</v>
      </c>
    </row>
    <row r="1032" spans="3:5">
      <c r="C1032" s="161" t="s">
        <v>251</v>
      </c>
      <c r="D1032" s="162">
        <v>432160924</v>
      </c>
      <c r="E1032" s="162">
        <v>231754074.84</v>
      </c>
    </row>
    <row r="1033" spans="3:5">
      <c r="C1033" s="163" t="s">
        <v>2979</v>
      </c>
      <c r="D1033" s="160">
        <v>10954464</v>
      </c>
      <c r="E1033" s="160">
        <v>0</v>
      </c>
    </row>
    <row r="1034" spans="3:5">
      <c r="C1034" s="164" t="s">
        <v>2980</v>
      </c>
      <c r="D1034" s="160">
        <v>10954464</v>
      </c>
      <c r="E1034" s="160">
        <v>0</v>
      </c>
    </row>
    <row r="1035" spans="3:5">
      <c r="C1035" s="163" t="s">
        <v>337</v>
      </c>
      <c r="D1035" s="160">
        <v>15000000</v>
      </c>
      <c r="E1035" s="160">
        <v>0</v>
      </c>
    </row>
    <row r="1036" spans="3:5">
      <c r="C1036" s="164" t="s">
        <v>538</v>
      </c>
      <c r="D1036" s="160">
        <v>15000000</v>
      </c>
      <c r="E1036" s="160">
        <v>0</v>
      </c>
    </row>
    <row r="1037" spans="3:5">
      <c r="C1037" s="163" t="s">
        <v>2299</v>
      </c>
      <c r="D1037" s="160">
        <v>5000000</v>
      </c>
      <c r="E1037" s="160">
        <v>0</v>
      </c>
    </row>
    <row r="1038" spans="3:5">
      <c r="C1038" s="164" t="s">
        <v>2300</v>
      </c>
      <c r="D1038" s="160">
        <v>5000000</v>
      </c>
      <c r="E1038" s="160">
        <v>0</v>
      </c>
    </row>
    <row r="1039" spans="3:5">
      <c r="C1039" s="163" t="s">
        <v>886</v>
      </c>
      <c r="D1039" s="160">
        <v>783418</v>
      </c>
      <c r="E1039" s="160">
        <v>0</v>
      </c>
    </row>
    <row r="1040" spans="3:5">
      <c r="C1040" s="164" t="s">
        <v>887</v>
      </c>
      <c r="D1040" s="160">
        <v>783418</v>
      </c>
      <c r="E1040" s="160">
        <v>0</v>
      </c>
    </row>
    <row r="1041" spans="3:5">
      <c r="C1041" s="163" t="s">
        <v>888</v>
      </c>
      <c r="D1041" s="160">
        <v>6726364</v>
      </c>
      <c r="E1041" s="160">
        <v>0</v>
      </c>
    </row>
    <row r="1042" spans="3:5">
      <c r="C1042" s="164" t="s">
        <v>889</v>
      </c>
      <c r="D1042" s="160">
        <v>6726364</v>
      </c>
      <c r="E1042" s="160">
        <v>0</v>
      </c>
    </row>
    <row r="1043" spans="3:5">
      <c r="C1043" s="163" t="s">
        <v>1942</v>
      </c>
      <c r="D1043" s="160">
        <v>783417</v>
      </c>
      <c r="E1043" s="160">
        <v>0</v>
      </c>
    </row>
    <row r="1044" spans="3:5">
      <c r="C1044" s="164" t="s">
        <v>890</v>
      </c>
      <c r="D1044" s="160">
        <v>783417</v>
      </c>
      <c r="E1044" s="160">
        <v>0</v>
      </c>
    </row>
    <row r="1045" spans="3:5">
      <c r="C1045" s="163" t="s">
        <v>1076</v>
      </c>
      <c r="D1045" s="160">
        <v>12066015</v>
      </c>
      <c r="E1045" s="160">
        <v>0</v>
      </c>
    </row>
    <row r="1046" spans="3:5">
      <c r="C1046" s="164" t="s">
        <v>1077</v>
      </c>
      <c r="D1046" s="160">
        <v>12066015</v>
      </c>
      <c r="E1046" s="160">
        <v>0</v>
      </c>
    </row>
    <row r="1047" spans="3:5">
      <c r="C1047" s="163" t="s">
        <v>2693</v>
      </c>
      <c r="D1047" s="160">
        <v>3417914</v>
      </c>
      <c r="E1047" s="160">
        <v>0</v>
      </c>
    </row>
    <row r="1048" spans="3:5">
      <c r="C1048" s="164" t="s">
        <v>1078</v>
      </c>
      <c r="D1048" s="160">
        <v>3417914</v>
      </c>
      <c r="E1048" s="160">
        <v>0</v>
      </c>
    </row>
    <row r="1049" spans="3:5">
      <c r="C1049" s="163" t="s">
        <v>1943</v>
      </c>
      <c r="D1049" s="160">
        <v>21182604</v>
      </c>
      <c r="E1049" s="160">
        <v>0</v>
      </c>
    </row>
    <row r="1050" spans="3:5">
      <c r="C1050" s="164" t="s">
        <v>539</v>
      </c>
      <c r="D1050" s="160">
        <v>21182604</v>
      </c>
      <c r="E1050" s="160">
        <v>0</v>
      </c>
    </row>
    <row r="1051" spans="3:5">
      <c r="C1051" s="163" t="s">
        <v>753</v>
      </c>
      <c r="D1051" s="160">
        <v>184848771</v>
      </c>
      <c r="E1051" s="160">
        <v>106423099.95</v>
      </c>
    </row>
    <row r="1052" spans="3:5">
      <c r="C1052" s="164" t="s">
        <v>754</v>
      </c>
      <c r="D1052" s="160">
        <v>184848771</v>
      </c>
      <c r="E1052" s="160">
        <v>106423099.95</v>
      </c>
    </row>
    <row r="1053" spans="3:5">
      <c r="C1053" s="163" t="s">
        <v>1858</v>
      </c>
      <c r="D1053" s="160">
        <v>55372480</v>
      </c>
      <c r="E1053" s="160">
        <v>42578067.140000001</v>
      </c>
    </row>
    <row r="1054" spans="3:5">
      <c r="C1054" s="164" t="s">
        <v>1859</v>
      </c>
      <c r="D1054" s="160">
        <v>55372480</v>
      </c>
      <c r="E1054" s="160">
        <v>42578067.140000001</v>
      </c>
    </row>
    <row r="1055" spans="3:5">
      <c r="C1055" s="163" t="s">
        <v>1860</v>
      </c>
      <c r="D1055" s="160">
        <v>81505429</v>
      </c>
      <c r="E1055" s="160">
        <v>61774717.82</v>
      </c>
    </row>
    <row r="1056" spans="3:5">
      <c r="C1056" s="164" t="s">
        <v>1861</v>
      </c>
      <c r="D1056" s="160">
        <v>81505429</v>
      </c>
      <c r="E1056" s="160">
        <v>61774717.82</v>
      </c>
    </row>
    <row r="1057" spans="3:5">
      <c r="C1057" s="163" t="s">
        <v>2107</v>
      </c>
      <c r="D1057" s="160">
        <v>2792904</v>
      </c>
      <c r="E1057" s="160">
        <v>0</v>
      </c>
    </row>
    <row r="1058" spans="3:5">
      <c r="C1058" s="164" t="s">
        <v>2108</v>
      </c>
      <c r="D1058" s="160">
        <v>2792904</v>
      </c>
      <c r="E1058" s="160">
        <v>0</v>
      </c>
    </row>
    <row r="1059" spans="3:5">
      <c r="C1059" s="163" t="s">
        <v>2852</v>
      </c>
      <c r="D1059" s="160">
        <v>31727144</v>
      </c>
      <c r="E1059" s="160">
        <v>20978189.93</v>
      </c>
    </row>
    <row r="1060" spans="3:5">
      <c r="C1060" s="164" t="s">
        <v>2851</v>
      </c>
      <c r="D1060" s="160">
        <v>31727144</v>
      </c>
      <c r="E1060" s="160">
        <v>20978189.93</v>
      </c>
    </row>
    <row r="1061" spans="3:5">
      <c r="C1061" s="161" t="s">
        <v>253</v>
      </c>
      <c r="D1061" s="162">
        <v>158640000</v>
      </c>
      <c r="E1061" s="162">
        <v>0</v>
      </c>
    </row>
    <row r="1062" spans="3:5">
      <c r="C1062" s="163" t="s">
        <v>2318</v>
      </c>
      <c r="D1062" s="160">
        <v>158640000</v>
      </c>
      <c r="E1062" s="160">
        <v>0</v>
      </c>
    </row>
    <row r="1063" spans="3:5">
      <c r="C1063" s="164" t="s">
        <v>2317</v>
      </c>
      <c r="D1063" s="160">
        <v>158640000</v>
      </c>
      <c r="E1063" s="160">
        <v>0</v>
      </c>
    </row>
    <row r="1064" spans="3:5">
      <c r="C1064" s="159" t="s">
        <v>261</v>
      </c>
      <c r="D1064" s="160">
        <v>1210673472</v>
      </c>
      <c r="E1064" s="160">
        <v>353095756.86000001</v>
      </c>
    </row>
    <row r="1065" spans="3:5">
      <c r="C1065" s="161" t="s">
        <v>251</v>
      </c>
      <c r="D1065" s="162">
        <v>1067488608</v>
      </c>
      <c r="E1065" s="162">
        <v>353095756.86000001</v>
      </c>
    </row>
    <row r="1066" spans="3:5">
      <c r="C1066" s="163" t="s">
        <v>891</v>
      </c>
      <c r="D1066" s="160">
        <v>7940241</v>
      </c>
      <c r="E1066" s="160">
        <v>0</v>
      </c>
    </row>
    <row r="1067" spans="3:5">
      <c r="C1067" s="164" t="s">
        <v>892</v>
      </c>
      <c r="D1067" s="160">
        <v>7940241</v>
      </c>
      <c r="E1067" s="160">
        <v>0</v>
      </c>
    </row>
    <row r="1068" spans="3:5">
      <c r="C1068" s="163" t="s">
        <v>893</v>
      </c>
      <c r="D1068" s="160">
        <v>1495764</v>
      </c>
      <c r="E1068" s="160">
        <v>0</v>
      </c>
    </row>
    <row r="1069" spans="3:5">
      <c r="C1069" s="164" t="s">
        <v>894</v>
      </c>
      <c r="D1069" s="160">
        <v>1495764</v>
      </c>
      <c r="E1069" s="160">
        <v>0</v>
      </c>
    </row>
    <row r="1070" spans="3:5">
      <c r="C1070" s="163" t="s">
        <v>1079</v>
      </c>
      <c r="D1070" s="160">
        <v>1124434</v>
      </c>
      <c r="E1070" s="160">
        <v>0</v>
      </c>
    </row>
    <row r="1071" spans="3:5">
      <c r="C1071" s="164" t="s">
        <v>1080</v>
      </c>
      <c r="D1071" s="160">
        <v>1124434</v>
      </c>
      <c r="E1071" s="160">
        <v>0</v>
      </c>
    </row>
    <row r="1072" spans="3:5">
      <c r="C1072" s="163" t="s">
        <v>2692</v>
      </c>
      <c r="D1072" s="160">
        <v>4270029</v>
      </c>
      <c r="E1072" s="160">
        <v>0</v>
      </c>
    </row>
    <row r="1073" spans="3:5">
      <c r="C1073" s="164" t="s">
        <v>2342</v>
      </c>
      <c r="D1073" s="160">
        <v>4270029</v>
      </c>
      <c r="E1073" s="160">
        <v>0</v>
      </c>
    </row>
    <row r="1074" spans="3:5">
      <c r="C1074" s="163" t="s">
        <v>1081</v>
      </c>
      <c r="D1074" s="160">
        <v>2595669</v>
      </c>
      <c r="E1074" s="160">
        <v>0</v>
      </c>
    </row>
    <row r="1075" spans="3:5">
      <c r="C1075" s="164" t="s">
        <v>1082</v>
      </c>
      <c r="D1075" s="160">
        <v>2595669</v>
      </c>
      <c r="E1075" s="160">
        <v>0</v>
      </c>
    </row>
    <row r="1076" spans="3:5">
      <c r="C1076" s="163" t="s">
        <v>1083</v>
      </c>
      <c r="D1076" s="160">
        <v>705374</v>
      </c>
      <c r="E1076" s="160">
        <v>0</v>
      </c>
    </row>
    <row r="1077" spans="3:5">
      <c r="C1077" s="164" t="s">
        <v>1084</v>
      </c>
      <c r="D1077" s="160">
        <v>705374</v>
      </c>
      <c r="E1077" s="160">
        <v>0</v>
      </c>
    </row>
    <row r="1078" spans="3:5">
      <c r="C1078" s="163" t="s">
        <v>1085</v>
      </c>
      <c r="D1078" s="160">
        <v>4638767</v>
      </c>
      <c r="E1078" s="160">
        <v>0</v>
      </c>
    </row>
    <row r="1079" spans="3:5">
      <c r="C1079" s="164" t="s">
        <v>1086</v>
      </c>
      <c r="D1079" s="160">
        <v>4638767</v>
      </c>
      <c r="E1079" s="160">
        <v>0</v>
      </c>
    </row>
    <row r="1080" spans="3:5">
      <c r="C1080" s="163" t="s">
        <v>1087</v>
      </c>
      <c r="D1080" s="160">
        <v>3752852</v>
      </c>
      <c r="E1080" s="160">
        <v>0</v>
      </c>
    </row>
    <row r="1081" spans="3:5">
      <c r="C1081" s="164" t="s">
        <v>1088</v>
      </c>
      <c r="D1081" s="160">
        <v>3752852</v>
      </c>
      <c r="E1081" s="160">
        <v>0</v>
      </c>
    </row>
    <row r="1082" spans="3:5">
      <c r="C1082" s="163" t="s">
        <v>2981</v>
      </c>
      <c r="D1082" s="160">
        <v>27415214</v>
      </c>
      <c r="E1082" s="160">
        <v>0</v>
      </c>
    </row>
    <row r="1083" spans="3:5">
      <c r="C1083" s="164" t="s">
        <v>2982</v>
      </c>
      <c r="D1083" s="160">
        <v>27415214</v>
      </c>
      <c r="E1083" s="160">
        <v>0</v>
      </c>
    </row>
    <row r="1084" spans="3:5">
      <c r="C1084" s="163" t="s">
        <v>1089</v>
      </c>
      <c r="D1084" s="160">
        <v>12244226</v>
      </c>
      <c r="E1084" s="160">
        <v>0</v>
      </c>
    </row>
    <row r="1085" spans="3:5">
      <c r="C1085" s="164" t="s">
        <v>1090</v>
      </c>
      <c r="D1085" s="160">
        <v>12244226</v>
      </c>
      <c r="E1085" s="160">
        <v>0</v>
      </c>
    </row>
    <row r="1086" spans="3:5">
      <c r="C1086" s="163" t="s">
        <v>1944</v>
      </c>
      <c r="D1086" s="160">
        <v>1095313</v>
      </c>
      <c r="E1086" s="160">
        <v>0</v>
      </c>
    </row>
    <row r="1087" spans="3:5">
      <c r="C1087" s="164" t="s">
        <v>1091</v>
      </c>
      <c r="D1087" s="160">
        <v>1095313</v>
      </c>
      <c r="E1087" s="160">
        <v>0</v>
      </c>
    </row>
    <row r="1088" spans="3:5">
      <c r="C1088" s="163" t="s">
        <v>1092</v>
      </c>
      <c r="D1088" s="160">
        <v>2565308</v>
      </c>
      <c r="E1088" s="160">
        <v>0</v>
      </c>
    </row>
    <row r="1089" spans="3:5">
      <c r="C1089" s="164" t="s">
        <v>1093</v>
      </c>
      <c r="D1089" s="160">
        <v>2565308</v>
      </c>
      <c r="E1089" s="160">
        <v>0</v>
      </c>
    </row>
    <row r="1090" spans="3:5">
      <c r="C1090" s="163" t="s">
        <v>1094</v>
      </c>
      <c r="D1090" s="160">
        <v>2565308</v>
      </c>
      <c r="E1090" s="160">
        <v>0</v>
      </c>
    </row>
    <row r="1091" spans="3:5">
      <c r="C1091" s="164" t="s">
        <v>1095</v>
      </c>
      <c r="D1091" s="160">
        <v>2565308</v>
      </c>
      <c r="E1091" s="160">
        <v>0</v>
      </c>
    </row>
    <row r="1092" spans="3:5">
      <c r="C1092" s="163" t="s">
        <v>1096</v>
      </c>
      <c r="D1092" s="160">
        <v>3765377</v>
      </c>
      <c r="E1092" s="160">
        <v>0</v>
      </c>
    </row>
    <row r="1093" spans="3:5">
      <c r="C1093" s="164" t="s">
        <v>1097</v>
      </c>
      <c r="D1093" s="160">
        <v>3765377</v>
      </c>
      <c r="E1093" s="160">
        <v>0</v>
      </c>
    </row>
    <row r="1094" spans="3:5">
      <c r="C1094" s="163" t="s">
        <v>2691</v>
      </c>
      <c r="D1094" s="160">
        <v>1262818</v>
      </c>
      <c r="E1094" s="160">
        <v>0</v>
      </c>
    </row>
    <row r="1095" spans="3:5">
      <c r="C1095" s="164" t="s">
        <v>1098</v>
      </c>
      <c r="D1095" s="160">
        <v>1262818</v>
      </c>
      <c r="E1095" s="160">
        <v>0</v>
      </c>
    </row>
    <row r="1096" spans="3:5">
      <c r="C1096" s="163" t="s">
        <v>338</v>
      </c>
      <c r="D1096" s="160">
        <v>6646032</v>
      </c>
      <c r="E1096" s="160">
        <v>0</v>
      </c>
    </row>
    <row r="1097" spans="3:5">
      <c r="C1097" s="164" t="s">
        <v>540</v>
      </c>
      <c r="D1097" s="160">
        <v>6646032</v>
      </c>
      <c r="E1097" s="160">
        <v>0</v>
      </c>
    </row>
    <row r="1098" spans="3:5">
      <c r="C1098" s="163" t="s">
        <v>339</v>
      </c>
      <c r="D1098" s="160">
        <v>31184647</v>
      </c>
      <c r="E1098" s="160">
        <v>0</v>
      </c>
    </row>
    <row r="1099" spans="3:5">
      <c r="C1099" s="164" t="s">
        <v>541</v>
      </c>
      <c r="D1099" s="160">
        <v>31184647</v>
      </c>
      <c r="E1099" s="160">
        <v>0</v>
      </c>
    </row>
    <row r="1100" spans="3:5">
      <c r="C1100" s="163" t="s">
        <v>2690</v>
      </c>
      <c r="D1100" s="160">
        <v>4684108</v>
      </c>
      <c r="E1100" s="160">
        <v>0</v>
      </c>
    </row>
    <row r="1101" spans="3:5">
      <c r="C1101" s="164" t="s">
        <v>2341</v>
      </c>
      <c r="D1101" s="160">
        <v>4684108</v>
      </c>
      <c r="E1101" s="160">
        <v>0</v>
      </c>
    </row>
    <row r="1102" spans="3:5">
      <c r="C1102" s="163" t="s">
        <v>1332</v>
      </c>
      <c r="D1102" s="160">
        <v>6692496</v>
      </c>
      <c r="E1102" s="160">
        <v>0</v>
      </c>
    </row>
    <row r="1103" spans="3:5">
      <c r="C1103" s="164" t="s">
        <v>1333</v>
      </c>
      <c r="D1103" s="160">
        <v>6692496</v>
      </c>
      <c r="E1103" s="160">
        <v>0</v>
      </c>
    </row>
    <row r="1104" spans="3:5">
      <c r="C1104" s="163" t="s">
        <v>1099</v>
      </c>
      <c r="D1104" s="160">
        <v>3693289</v>
      </c>
      <c r="E1104" s="160">
        <v>0</v>
      </c>
    </row>
    <row r="1105" spans="3:5">
      <c r="C1105" s="164" t="s">
        <v>1100</v>
      </c>
      <c r="D1105" s="160">
        <v>3693289</v>
      </c>
      <c r="E1105" s="160">
        <v>0</v>
      </c>
    </row>
    <row r="1106" spans="3:5">
      <c r="C1106" s="163" t="s">
        <v>1101</v>
      </c>
      <c r="D1106" s="160">
        <v>2524063</v>
      </c>
      <c r="E1106" s="160">
        <v>0</v>
      </c>
    </row>
    <row r="1107" spans="3:5">
      <c r="C1107" s="164" t="s">
        <v>1102</v>
      </c>
      <c r="D1107" s="160">
        <v>2524063</v>
      </c>
      <c r="E1107" s="160">
        <v>0</v>
      </c>
    </row>
    <row r="1108" spans="3:5">
      <c r="C1108" s="163" t="s">
        <v>1103</v>
      </c>
      <c r="D1108" s="160">
        <v>2524063</v>
      </c>
      <c r="E1108" s="160">
        <v>0</v>
      </c>
    </row>
    <row r="1109" spans="3:5">
      <c r="C1109" s="164" t="s">
        <v>1104</v>
      </c>
      <c r="D1109" s="160">
        <v>2524063</v>
      </c>
      <c r="E1109" s="160">
        <v>0</v>
      </c>
    </row>
    <row r="1110" spans="3:5">
      <c r="C1110" s="163" t="s">
        <v>340</v>
      </c>
      <c r="D1110" s="160">
        <v>25216142</v>
      </c>
      <c r="E1110" s="160">
        <v>0</v>
      </c>
    </row>
    <row r="1111" spans="3:5">
      <c r="C1111" s="164" t="s">
        <v>542</v>
      </c>
      <c r="D1111" s="160">
        <v>25216142</v>
      </c>
      <c r="E1111" s="160">
        <v>0</v>
      </c>
    </row>
    <row r="1112" spans="3:5">
      <c r="C1112" s="163" t="s">
        <v>1105</v>
      </c>
      <c r="D1112" s="160">
        <v>3067874</v>
      </c>
      <c r="E1112" s="160">
        <v>0</v>
      </c>
    </row>
    <row r="1113" spans="3:5">
      <c r="C1113" s="164" t="s">
        <v>1106</v>
      </c>
      <c r="D1113" s="160">
        <v>3067874</v>
      </c>
      <c r="E1113" s="160">
        <v>0</v>
      </c>
    </row>
    <row r="1114" spans="3:5">
      <c r="C1114" s="163" t="s">
        <v>1107</v>
      </c>
      <c r="D1114" s="160">
        <v>3067874</v>
      </c>
      <c r="E1114" s="160">
        <v>0</v>
      </c>
    </row>
    <row r="1115" spans="3:5">
      <c r="C1115" s="164" t="s">
        <v>1108</v>
      </c>
      <c r="D1115" s="160">
        <v>3067874</v>
      </c>
      <c r="E1115" s="160">
        <v>0</v>
      </c>
    </row>
    <row r="1116" spans="3:5">
      <c r="C1116" s="163" t="s">
        <v>1109</v>
      </c>
      <c r="D1116" s="160">
        <v>5120664</v>
      </c>
      <c r="E1116" s="160">
        <v>0</v>
      </c>
    </row>
    <row r="1117" spans="3:5">
      <c r="C1117" s="164" t="s">
        <v>1110</v>
      </c>
      <c r="D1117" s="160">
        <v>5120664</v>
      </c>
      <c r="E1117" s="160">
        <v>0</v>
      </c>
    </row>
    <row r="1118" spans="3:5">
      <c r="C1118" s="163" t="s">
        <v>1111</v>
      </c>
      <c r="D1118" s="160">
        <v>4341063</v>
      </c>
      <c r="E1118" s="160">
        <v>0</v>
      </c>
    </row>
    <row r="1119" spans="3:5">
      <c r="C1119" s="164" t="s">
        <v>1112</v>
      </c>
      <c r="D1119" s="160">
        <v>4341063</v>
      </c>
      <c r="E1119" s="160">
        <v>0</v>
      </c>
    </row>
    <row r="1120" spans="3:5">
      <c r="C1120" s="163" t="s">
        <v>2689</v>
      </c>
      <c r="D1120" s="160">
        <v>26140065</v>
      </c>
      <c r="E1120" s="160">
        <v>18138376.890000001</v>
      </c>
    </row>
    <row r="1121" spans="3:5">
      <c r="C1121" s="164" t="s">
        <v>2109</v>
      </c>
      <c r="D1121" s="160">
        <v>26140065</v>
      </c>
      <c r="E1121" s="160">
        <v>18138376.890000001</v>
      </c>
    </row>
    <row r="1122" spans="3:5">
      <c r="C1122" s="163" t="s">
        <v>1113</v>
      </c>
      <c r="D1122" s="160">
        <v>5103076</v>
      </c>
      <c r="E1122" s="160">
        <v>0</v>
      </c>
    </row>
    <row r="1123" spans="3:5">
      <c r="C1123" s="164" t="s">
        <v>1114</v>
      </c>
      <c r="D1123" s="160">
        <v>5103076</v>
      </c>
      <c r="E1123" s="160">
        <v>0</v>
      </c>
    </row>
    <row r="1124" spans="3:5">
      <c r="C1124" s="163" t="s">
        <v>2110</v>
      </c>
      <c r="D1124" s="160">
        <v>16757020</v>
      </c>
      <c r="E1124" s="160">
        <v>7299772.79</v>
      </c>
    </row>
    <row r="1125" spans="3:5">
      <c r="C1125" s="164" t="s">
        <v>2111</v>
      </c>
      <c r="D1125" s="160">
        <v>16757020</v>
      </c>
      <c r="E1125" s="160">
        <v>7299772.79</v>
      </c>
    </row>
    <row r="1126" spans="3:5">
      <c r="C1126" s="163" t="s">
        <v>2983</v>
      </c>
      <c r="D1126" s="160">
        <v>10000000</v>
      </c>
      <c r="E1126" s="160">
        <v>0</v>
      </c>
    </row>
    <row r="1127" spans="3:5">
      <c r="C1127" s="164" t="s">
        <v>2799</v>
      </c>
      <c r="D1127" s="160">
        <v>10000000</v>
      </c>
      <c r="E1127" s="160">
        <v>0</v>
      </c>
    </row>
    <row r="1128" spans="3:5">
      <c r="C1128" s="163" t="s">
        <v>1862</v>
      </c>
      <c r="D1128" s="160">
        <v>5000000</v>
      </c>
      <c r="E1128" s="160">
        <v>0</v>
      </c>
    </row>
    <row r="1129" spans="3:5">
      <c r="C1129" s="164" t="s">
        <v>1863</v>
      </c>
      <c r="D1129" s="160">
        <v>5000000</v>
      </c>
      <c r="E1129" s="160">
        <v>0</v>
      </c>
    </row>
    <row r="1130" spans="3:5">
      <c r="C1130" s="163" t="s">
        <v>2112</v>
      </c>
      <c r="D1130" s="160">
        <v>2142699</v>
      </c>
      <c r="E1130" s="160">
        <v>0</v>
      </c>
    </row>
    <row r="1131" spans="3:5">
      <c r="C1131" s="164" t="s">
        <v>2113</v>
      </c>
      <c r="D1131" s="160">
        <v>2142699</v>
      </c>
      <c r="E1131" s="160">
        <v>0</v>
      </c>
    </row>
    <row r="1132" spans="3:5">
      <c r="C1132" s="163" t="s">
        <v>341</v>
      </c>
      <c r="D1132" s="160">
        <v>27143613</v>
      </c>
      <c r="E1132" s="160">
        <v>0</v>
      </c>
    </row>
    <row r="1133" spans="3:5">
      <c r="C1133" s="164" t="s">
        <v>543</v>
      </c>
      <c r="D1133" s="160">
        <v>27143613</v>
      </c>
      <c r="E1133" s="160">
        <v>0</v>
      </c>
    </row>
    <row r="1134" spans="3:5">
      <c r="C1134" s="163" t="s">
        <v>1864</v>
      </c>
      <c r="D1134" s="160">
        <v>136157143</v>
      </c>
      <c r="E1134" s="160">
        <v>50944238.390000001</v>
      </c>
    </row>
    <row r="1135" spans="3:5">
      <c r="C1135" s="164" t="s">
        <v>1865</v>
      </c>
      <c r="D1135" s="160">
        <v>136157143</v>
      </c>
      <c r="E1135" s="160">
        <v>50944238.390000001</v>
      </c>
    </row>
    <row r="1136" spans="3:5">
      <c r="C1136" s="163" t="s">
        <v>1866</v>
      </c>
      <c r="D1136" s="160">
        <v>50946538</v>
      </c>
      <c r="E1136" s="160">
        <v>19865672.57</v>
      </c>
    </row>
    <row r="1137" spans="3:5">
      <c r="C1137" s="164" t="s">
        <v>1867</v>
      </c>
      <c r="D1137" s="160">
        <v>50946538</v>
      </c>
      <c r="E1137" s="160">
        <v>19865672.57</v>
      </c>
    </row>
    <row r="1138" spans="3:5">
      <c r="C1138" s="163" t="s">
        <v>2114</v>
      </c>
      <c r="D1138" s="160">
        <v>8692036</v>
      </c>
      <c r="E1138" s="160">
        <v>0</v>
      </c>
    </row>
    <row r="1139" spans="3:5">
      <c r="C1139" s="164" t="s">
        <v>2115</v>
      </c>
      <c r="D1139" s="160">
        <v>8692036</v>
      </c>
      <c r="E1139" s="160">
        <v>0</v>
      </c>
    </row>
    <row r="1140" spans="3:5">
      <c r="C1140" s="163" t="s">
        <v>2301</v>
      </c>
      <c r="D1140" s="160">
        <v>33489931</v>
      </c>
      <c r="E1140" s="160">
        <v>0</v>
      </c>
    </row>
    <row r="1141" spans="3:5">
      <c r="C1141" s="164" t="s">
        <v>2302</v>
      </c>
      <c r="D1141" s="160">
        <v>33489931</v>
      </c>
      <c r="E1141" s="160">
        <v>0</v>
      </c>
    </row>
    <row r="1142" spans="3:5">
      <c r="C1142" s="163" t="s">
        <v>2116</v>
      </c>
      <c r="D1142" s="160">
        <v>29859567</v>
      </c>
      <c r="E1142" s="160">
        <v>0</v>
      </c>
    </row>
    <row r="1143" spans="3:5">
      <c r="C1143" s="164" t="s">
        <v>2117</v>
      </c>
      <c r="D1143" s="160">
        <v>29859567</v>
      </c>
      <c r="E1143" s="160">
        <v>0</v>
      </c>
    </row>
    <row r="1144" spans="3:5">
      <c r="C1144" s="163" t="s">
        <v>342</v>
      </c>
      <c r="D1144" s="160">
        <v>122935036</v>
      </c>
      <c r="E1144" s="160">
        <v>61933369.840000004</v>
      </c>
    </row>
    <row r="1145" spans="3:5">
      <c r="C1145" s="164" t="s">
        <v>544</v>
      </c>
      <c r="D1145" s="160">
        <v>122935036</v>
      </c>
      <c r="E1145" s="160">
        <v>61933369.840000004</v>
      </c>
    </row>
    <row r="1146" spans="3:5">
      <c r="C1146" s="163" t="s">
        <v>2118</v>
      </c>
      <c r="D1146" s="160">
        <v>38456580</v>
      </c>
      <c r="E1146" s="160">
        <v>0</v>
      </c>
    </row>
    <row r="1147" spans="3:5">
      <c r="C1147" s="164" t="s">
        <v>2119</v>
      </c>
      <c r="D1147" s="160">
        <v>38456580</v>
      </c>
      <c r="E1147" s="160">
        <v>0</v>
      </c>
    </row>
    <row r="1148" spans="3:5">
      <c r="C1148" s="163" t="s">
        <v>2120</v>
      </c>
      <c r="D1148" s="160">
        <v>10000000</v>
      </c>
      <c r="E1148" s="160">
        <v>0</v>
      </c>
    </row>
    <row r="1149" spans="3:5">
      <c r="C1149" s="164" t="s">
        <v>2121</v>
      </c>
      <c r="D1149" s="160">
        <v>10000000</v>
      </c>
      <c r="E1149" s="160">
        <v>0</v>
      </c>
    </row>
    <row r="1150" spans="3:5">
      <c r="C1150" s="163" t="s">
        <v>2122</v>
      </c>
      <c r="D1150" s="160">
        <v>20155391</v>
      </c>
      <c r="E1150" s="160">
        <v>0</v>
      </c>
    </row>
    <row r="1151" spans="3:5">
      <c r="C1151" s="164" t="s">
        <v>2123</v>
      </c>
      <c r="D1151" s="160">
        <v>20155391</v>
      </c>
      <c r="E1151" s="160">
        <v>0</v>
      </c>
    </row>
    <row r="1152" spans="3:5">
      <c r="C1152" s="163" t="s">
        <v>343</v>
      </c>
      <c r="D1152" s="160">
        <v>12275437</v>
      </c>
      <c r="E1152" s="160">
        <v>0</v>
      </c>
    </row>
    <row r="1153" spans="3:5">
      <c r="C1153" s="164" t="s">
        <v>545</v>
      </c>
      <c r="D1153" s="160">
        <v>12275437</v>
      </c>
      <c r="E1153" s="160">
        <v>0</v>
      </c>
    </row>
    <row r="1154" spans="3:5">
      <c r="C1154" s="163" t="s">
        <v>2261</v>
      </c>
      <c r="D1154" s="160">
        <v>30217777</v>
      </c>
      <c r="E1154" s="160">
        <v>0</v>
      </c>
    </row>
    <row r="1155" spans="3:5">
      <c r="C1155" s="164" t="s">
        <v>2262</v>
      </c>
      <c r="D1155" s="160">
        <v>30217777</v>
      </c>
      <c r="E1155" s="160">
        <v>0</v>
      </c>
    </row>
    <row r="1156" spans="3:5">
      <c r="C1156" s="163" t="s">
        <v>344</v>
      </c>
      <c r="D1156" s="160">
        <v>69223576</v>
      </c>
      <c r="E1156" s="160">
        <v>17966428.23</v>
      </c>
    </row>
    <row r="1157" spans="3:5">
      <c r="C1157" s="164" t="s">
        <v>546</v>
      </c>
      <c r="D1157" s="160">
        <v>69223576</v>
      </c>
      <c r="E1157" s="160">
        <v>17966428.23</v>
      </c>
    </row>
    <row r="1158" spans="3:5">
      <c r="C1158" s="163" t="s">
        <v>2263</v>
      </c>
      <c r="D1158" s="160">
        <v>100000000</v>
      </c>
      <c r="E1158" s="160">
        <v>99999999.430000007</v>
      </c>
    </row>
    <row r="1159" spans="3:5">
      <c r="C1159" s="164" t="s">
        <v>2264</v>
      </c>
      <c r="D1159" s="160">
        <v>100000000</v>
      </c>
      <c r="E1159" s="160">
        <v>99999999.430000007</v>
      </c>
    </row>
    <row r="1160" spans="3:5">
      <c r="C1160" s="163" t="s">
        <v>755</v>
      </c>
      <c r="D1160" s="160">
        <v>120757727</v>
      </c>
      <c r="E1160" s="160">
        <v>76947898.719999999</v>
      </c>
    </row>
    <row r="1161" spans="3:5">
      <c r="C1161" s="164" t="s">
        <v>756</v>
      </c>
      <c r="D1161" s="160">
        <v>120757727</v>
      </c>
      <c r="E1161" s="160">
        <v>76947898.719999999</v>
      </c>
    </row>
    <row r="1162" spans="3:5">
      <c r="C1162" s="163" t="s">
        <v>2303</v>
      </c>
      <c r="D1162" s="160">
        <v>15836387</v>
      </c>
      <c r="E1162" s="160">
        <v>0</v>
      </c>
    </row>
    <row r="1163" spans="3:5">
      <c r="C1163" s="164" t="s">
        <v>2304</v>
      </c>
      <c r="D1163" s="160">
        <v>15836387</v>
      </c>
      <c r="E1163" s="160">
        <v>0</v>
      </c>
    </row>
    <row r="1164" spans="3:5">
      <c r="C1164" s="161" t="s">
        <v>253</v>
      </c>
      <c r="D1164" s="162">
        <v>143184864</v>
      </c>
      <c r="E1164" s="162">
        <v>0</v>
      </c>
    </row>
    <row r="1165" spans="3:5">
      <c r="C1165" s="163" t="s">
        <v>2850</v>
      </c>
      <c r="D1165" s="160">
        <v>46099145</v>
      </c>
      <c r="E1165" s="160">
        <v>0</v>
      </c>
    </row>
    <row r="1166" spans="3:5">
      <c r="C1166" s="164" t="s">
        <v>2849</v>
      </c>
      <c r="D1166" s="160">
        <v>46099145</v>
      </c>
      <c r="E1166" s="160">
        <v>0</v>
      </c>
    </row>
    <row r="1167" spans="3:5">
      <c r="C1167" s="163" t="s">
        <v>2688</v>
      </c>
      <c r="D1167" s="160">
        <v>54198739</v>
      </c>
      <c r="E1167" s="160">
        <v>0</v>
      </c>
    </row>
    <row r="1168" spans="3:5">
      <c r="C1168" s="164" t="s">
        <v>1868</v>
      </c>
      <c r="D1168" s="160">
        <v>54198739</v>
      </c>
      <c r="E1168" s="160">
        <v>0</v>
      </c>
    </row>
    <row r="1169" spans="3:5">
      <c r="C1169" s="163" t="s">
        <v>3116</v>
      </c>
      <c r="D1169" s="160">
        <v>0</v>
      </c>
      <c r="E1169" s="160">
        <v>0</v>
      </c>
    </row>
    <row r="1170" spans="3:5">
      <c r="C1170" s="164" t="s">
        <v>3117</v>
      </c>
      <c r="D1170" s="160">
        <v>0</v>
      </c>
      <c r="E1170" s="160">
        <v>0</v>
      </c>
    </row>
    <row r="1171" spans="3:5">
      <c r="C1171" s="163" t="s">
        <v>2124</v>
      </c>
      <c r="D1171" s="160">
        <v>42886980</v>
      </c>
      <c r="E1171" s="160">
        <v>0</v>
      </c>
    </row>
    <row r="1172" spans="3:5">
      <c r="C1172" s="164" t="s">
        <v>2125</v>
      </c>
      <c r="D1172" s="160">
        <v>42886980</v>
      </c>
      <c r="E1172" s="160">
        <v>0</v>
      </c>
    </row>
    <row r="1173" spans="3:5">
      <c r="C1173" s="159" t="s">
        <v>345</v>
      </c>
      <c r="D1173" s="160">
        <v>1498177270</v>
      </c>
      <c r="E1173" s="160">
        <v>377515857.18000001</v>
      </c>
    </row>
    <row r="1174" spans="3:5">
      <c r="C1174" s="161" t="s">
        <v>251</v>
      </c>
      <c r="D1174" s="162">
        <v>1473680528</v>
      </c>
      <c r="E1174" s="162">
        <v>377515857.18000001</v>
      </c>
    </row>
    <row r="1175" spans="3:5">
      <c r="C1175" s="163" t="s">
        <v>346</v>
      </c>
      <c r="D1175" s="160">
        <v>24072499</v>
      </c>
      <c r="E1175" s="160">
        <v>0</v>
      </c>
    </row>
    <row r="1176" spans="3:5">
      <c r="C1176" s="164" t="s">
        <v>547</v>
      </c>
      <c r="D1176" s="160">
        <v>24072499</v>
      </c>
      <c r="E1176" s="160">
        <v>0</v>
      </c>
    </row>
    <row r="1177" spans="3:5">
      <c r="C1177" s="163" t="s">
        <v>347</v>
      </c>
      <c r="D1177" s="160">
        <v>15305469</v>
      </c>
      <c r="E1177" s="160">
        <v>0</v>
      </c>
    </row>
    <row r="1178" spans="3:5">
      <c r="C1178" s="164" t="s">
        <v>548</v>
      </c>
      <c r="D1178" s="160">
        <v>15305469</v>
      </c>
      <c r="E1178" s="160">
        <v>0</v>
      </c>
    </row>
    <row r="1179" spans="3:5">
      <c r="C1179" s="163" t="s">
        <v>348</v>
      </c>
      <c r="D1179" s="160">
        <v>103320931</v>
      </c>
      <c r="E1179" s="160">
        <v>0</v>
      </c>
    </row>
    <row r="1180" spans="3:5">
      <c r="C1180" s="164" t="s">
        <v>549</v>
      </c>
      <c r="D1180" s="160">
        <v>103320931</v>
      </c>
      <c r="E1180" s="160">
        <v>0</v>
      </c>
    </row>
    <row r="1181" spans="3:5">
      <c r="C1181" s="163" t="s">
        <v>895</v>
      </c>
      <c r="D1181" s="160">
        <v>7036873</v>
      </c>
      <c r="E1181" s="160">
        <v>0</v>
      </c>
    </row>
    <row r="1182" spans="3:5">
      <c r="C1182" s="164" t="s">
        <v>896</v>
      </c>
      <c r="D1182" s="160">
        <v>7036873</v>
      </c>
      <c r="E1182" s="160">
        <v>0</v>
      </c>
    </row>
    <row r="1183" spans="3:5">
      <c r="C1183" s="163" t="s">
        <v>897</v>
      </c>
      <c r="D1183" s="160">
        <v>4844222</v>
      </c>
      <c r="E1183" s="160">
        <v>0</v>
      </c>
    </row>
    <row r="1184" spans="3:5">
      <c r="C1184" s="164" t="s">
        <v>898</v>
      </c>
      <c r="D1184" s="160">
        <v>4844222</v>
      </c>
      <c r="E1184" s="160">
        <v>0</v>
      </c>
    </row>
    <row r="1185" spans="3:5">
      <c r="C1185" s="163" t="s">
        <v>2687</v>
      </c>
      <c r="D1185" s="160">
        <v>18428206</v>
      </c>
      <c r="E1185" s="160">
        <v>0</v>
      </c>
    </row>
    <row r="1186" spans="3:5">
      <c r="C1186" s="164" t="s">
        <v>1869</v>
      </c>
      <c r="D1186" s="160">
        <v>18428206</v>
      </c>
      <c r="E1186" s="160">
        <v>0</v>
      </c>
    </row>
    <row r="1187" spans="3:5">
      <c r="C1187" s="163" t="s">
        <v>899</v>
      </c>
      <c r="D1187" s="160">
        <v>1875179</v>
      </c>
      <c r="E1187" s="160">
        <v>0</v>
      </c>
    </row>
    <row r="1188" spans="3:5">
      <c r="C1188" s="164" t="s">
        <v>900</v>
      </c>
      <c r="D1188" s="160">
        <v>1875179</v>
      </c>
      <c r="E1188" s="160">
        <v>0</v>
      </c>
    </row>
    <row r="1189" spans="3:5">
      <c r="C1189" s="163" t="s">
        <v>901</v>
      </c>
      <c r="D1189" s="160">
        <v>11762181</v>
      </c>
      <c r="E1189" s="160">
        <v>0</v>
      </c>
    </row>
    <row r="1190" spans="3:5">
      <c r="C1190" s="164" t="s">
        <v>902</v>
      </c>
      <c r="D1190" s="160">
        <v>11762181</v>
      </c>
      <c r="E1190" s="160">
        <v>0</v>
      </c>
    </row>
    <row r="1191" spans="3:5">
      <c r="C1191" s="163" t="s">
        <v>903</v>
      </c>
      <c r="D1191" s="160">
        <v>4844222</v>
      </c>
      <c r="E1191" s="160">
        <v>0</v>
      </c>
    </row>
    <row r="1192" spans="3:5">
      <c r="C1192" s="164" t="s">
        <v>904</v>
      </c>
      <c r="D1192" s="160">
        <v>4844222</v>
      </c>
      <c r="E1192" s="160">
        <v>0</v>
      </c>
    </row>
    <row r="1193" spans="3:5">
      <c r="C1193" s="163" t="s">
        <v>2686</v>
      </c>
      <c r="D1193" s="160">
        <v>7036873</v>
      </c>
      <c r="E1193" s="160">
        <v>0</v>
      </c>
    </row>
    <row r="1194" spans="3:5">
      <c r="C1194" s="164" t="s">
        <v>905</v>
      </c>
      <c r="D1194" s="160">
        <v>7036873</v>
      </c>
      <c r="E1194" s="160">
        <v>0</v>
      </c>
    </row>
    <row r="1195" spans="3:5">
      <c r="C1195" s="163" t="s">
        <v>1945</v>
      </c>
      <c r="D1195" s="160">
        <v>57467939</v>
      </c>
      <c r="E1195" s="160">
        <v>0</v>
      </c>
    </row>
    <row r="1196" spans="3:5">
      <c r="C1196" s="164" t="s">
        <v>550</v>
      </c>
      <c r="D1196" s="160">
        <v>57467939</v>
      </c>
      <c r="E1196" s="160">
        <v>0</v>
      </c>
    </row>
    <row r="1197" spans="3:5">
      <c r="C1197" s="163" t="s">
        <v>2465</v>
      </c>
      <c r="D1197" s="160">
        <v>62745808</v>
      </c>
      <c r="E1197" s="160">
        <v>0</v>
      </c>
    </row>
    <row r="1198" spans="3:5">
      <c r="C1198" s="164" t="s">
        <v>2464</v>
      </c>
      <c r="D1198" s="160">
        <v>62745808</v>
      </c>
      <c r="E1198" s="160">
        <v>0</v>
      </c>
    </row>
    <row r="1199" spans="3:5">
      <c r="C1199" s="163" t="s">
        <v>349</v>
      </c>
      <c r="D1199" s="160">
        <v>8679557</v>
      </c>
      <c r="E1199" s="160">
        <v>0</v>
      </c>
    </row>
    <row r="1200" spans="3:5">
      <c r="C1200" s="164" t="s">
        <v>551</v>
      </c>
      <c r="D1200" s="160">
        <v>8679557</v>
      </c>
      <c r="E1200" s="160">
        <v>0</v>
      </c>
    </row>
    <row r="1201" spans="3:5">
      <c r="C1201" s="163" t="s">
        <v>705</v>
      </c>
      <c r="D1201" s="160">
        <v>30000000</v>
      </c>
      <c r="E1201" s="160">
        <v>30000000</v>
      </c>
    </row>
    <row r="1202" spans="3:5">
      <c r="C1202" s="164" t="s">
        <v>706</v>
      </c>
      <c r="D1202" s="160">
        <v>30000000</v>
      </c>
      <c r="E1202" s="160">
        <v>30000000</v>
      </c>
    </row>
    <row r="1203" spans="3:5">
      <c r="C1203" s="163" t="s">
        <v>707</v>
      </c>
      <c r="D1203" s="160">
        <v>9195495</v>
      </c>
      <c r="E1203" s="160">
        <v>9195495</v>
      </c>
    </row>
    <row r="1204" spans="3:5">
      <c r="C1204" s="164" t="s">
        <v>708</v>
      </c>
      <c r="D1204" s="160">
        <v>9195495</v>
      </c>
      <c r="E1204" s="160">
        <v>9195495</v>
      </c>
    </row>
    <row r="1205" spans="3:5">
      <c r="C1205" s="163" t="s">
        <v>709</v>
      </c>
      <c r="D1205" s="160">
        <v>22405690</v>
      </c>
      <c r="E1205" s="160">
        <v>22405690</v>
      </c>
    </row>
    <row r="1206" spans="3:5">
      <c r="C1206" s="164" t="s">
        <v>710</v>
      </c>
      <c r="D1206" s="160">
        <v>22405690</v>
      </c>
      <c r="E1206" s="160">
        <v>22405690</v>
      </c>
    </row>
    <row r="1207" spans="3:5">
      <c r="C1207" s="163" t="s">
        <v>350</v>
      </c>
      <c r="D1207" s="160">
        <v>5229408</v>
      </c>
      <c r="E1207" s="160">
        <v>0</v>
      </c>
    </row>
    <row r="1208" spans="3:5">
      <c r="C1208" s="164" t="s">
        <v>552</v>
      </c>
      <c r="D1208" s="160">
        <v>5229408</v>
      </c>
      <c r="E1208" s="160">
        <v>0</v>
      </c>
    </row>
    <row r="1209" spans="3:5">
      <c r="C1209" s="163" t="s">
        <v>2682</v>
      </c>
      <c r="D1209" s="160">
        <v>24706655</v>
      </c>
      <c r="E1209" s="160">
        <v>24000000</v>
      </c>
    </row>
    <row r="1210" spans="3:5">
      <c r="C1210" s="164" t="s">
        <v>711</v>
      </c>
      <c r="D1210" s="160">
        <v>24706655</v>
      </c>
      <c r="E1210" s="160">
        <v>24000000</v>
      </c>
    </row>
    <row r="1211" spans="3:5">
      <c r="C1211" s="163" t="s">
        <v>2685</v>
      </c>
      <c r="D1211" s="160">
        <v>20000000</v>
      </c>
      <c r="E1211" s="160">
        <v>0</v>
      </c>
    </row>
    <row r="1212" spans="3:5">
      <c r="C1212" s="164" t="s">
        <v>2496</v>
      </c>
      <c r="D1212" s="160">
        <v>20000000</v>
      </c>
      <c r="E1212" s="160">
        <v>0</v>
      </c>
    </row>
    <row r="1213" spans="3:5">
      <c r="C1213" s="163" t="s">
        <v>2126</v>
      </c>
      <c r="D1213" s="160">
        <v>25000000</v>
      </c>
      <c r="E1213" s="160">
        <v>0</v>
      </c>
    </row>
    <row r="1214" spans="3:5">
      <c r="C1214" s="164" t="s">
        <v>2127</v>
      </c>
      <c r="D1214" s="160">
        <v>25000000</v>
      </c>
      <c r="E1214" s="160">
        <v>0</v>
      </c>
    </row>
    <row r="1215" spans="3:5">
      <c r="C1215" s="163" t="s">
        <v>2984</v>
      </c>
      <c r="D1215" s="160">
        <v>30000000</v>
      </c>
      <c r="E1215" s="160">
        <v>8141240.3499999996</v>
      </c>
    </row>
    <row r="1216" spans="3:5">
      <c r="C1216" s="164" t="s">
        <v>2798</v>
      </c>
      <c r="D1216" s="160">
        <v>30000000</v>
      </c>
      <c r="E1216" s="160">
        <v>8141240.3499999996</v>
      </c>
    </row>
    <row r="1217" spans="3:5">
      <c r="C1217" s="163" t="s">
        <v>2128</v>
      </c>
      <c r="D1217" s="160">
        <v>2929951</v>
      </c>
      <c r="E1217" s="160">
        <v>0</v>
      </c>
    </row>
    <row r="1218" spans="3:5">
      <c r="C1218" s="164" t="s">
        <v>2129</v>
      </c>
      <c r="D1218" s="160">
        <v>2929951</v>
      </c>
      <c r="E1218" s="160">
        <v>0</v>
      </c>
    </row>
    <row r="1219" spans="3:5">
      <c r="C1219" s="163" t="s">
        <v>1594</v>
      </c>
      <c r="D1219" s="160">
        <v>5137508</v>
      </c>
      <c r="E1219" s="160">
        <v>0</v>
      </c>
    </row>
    <row r="1220" spans="3:5">
      <c r="C1220" s="164" t="s">
        <v>1595</v>
      </c>
      <c r="D1220" s="160">
        <v>5137508</v>
      </c>
      <c r="E1220" s="160">
        <v>0</v>
      </c>
    </row>
    <row r="1221" spans="3:5">
      <c r="C1221" s="163" t="s">
        <v>2684</v>
      </c>
      <c r="D1221" s="160">
        <v>2929951</v>
      </c>
      <c r="E1221" s="160">
        <v>0</v>
      </c>
    </row>
    <row r="1222" spans="3:5">
      <c r="C1222" s="164" t="s">
        <v>2130</v>
      </c>
      <c r="D1222" s="160">
        <v>2929951</v>
      </c>
      <c r="E1222" s="160">
        <v>0</v>
      </c>
    </row>
    <row r="1223" spans="3:5">
      <c r="C1223" s="163" t="s">
        <v>1596</v>
      </c>
      <c r="D1223" s="160">
        <v>4368873</v>
      </c>
      <c r="E1223" s="160">
        <v>0</v>
      </c>
    </row>
    <row r="1224" spans="3:5">
      <c r="C1224" s="164" t="s">
        <v>1597</v>
      </c>
      <c r="D1224" s="160">
        <v>4368873</v>
      </c>
      <c r="E1224" s="160">
        <v>0</v>
      </c>
    </row>
    <row r="1225" spans="3:5">
      <c r="C1225" s="163" t="s">
        <v>1598</v>
      </c>
      <c r="D1225" s="160">
        <v>7204080</v>
      </c>
      <c r="E1225" s="160">
        <v>0</v>
      </c>
    </row>
    <row r="1226" spans="3:5">
      <c r="C1226" s="164" t="s">
        <v>1599</v>
      </c>
      <c r="D1226" s="160">
        <v>7204080</v>
      </c>
      <c r="E1226" s="160">
        <v>0</v>
      </c>
    </row>
    <row r="1227" spans="3:5">
      <c r="C1227" s="163" t="s">
        <v>1600</v>
      </c>
      <c r="D1227" s="160">
        <v>3004912</v>
      </c>
      <c r="E1227" s="160">
        <v>0</v>
      </c>
    </row>
    <row r="1228" spans="3:5">
      <c r="C1228" s="164" t="s">
        <v>1601</v>
      </c>
      <c r="D1228" s="160">
        <v>3004912</v>
      </c>
      <c r="E1228" s="160">
        <v>0</v>
      </c>
    </row>
    <row r="1229" spans="3:5">
      <c r="C1229" s="163" t="s">
        <v>1870</v>
      </c>
      <c r="D1229" s="160">
        <v>65620558</v>
      </c>
      <c r="E1229" s="160">
        <v>16204640.67</v>
      </c>
    </row>
    <row r="1230" spans="3:5">
      <c r="C1230" s="164" t="s">
        <v>1871</v>
      </c>
      <c r="D1230" s="160">
        <v>65620558</v>
      </c>
      <c r="E1230" s="160">
        <v>16204640.67</v>
      </c>
    </row>
    <row r="1231" spans="3:5">
      <c r="C1231" s="163" t="s">
        <v>1602</v>
      </c>
      <c r="D1231" s="160">
        <v>3687187</v>
      </c>
      <c r="E1231" s="160">
        <v>0</v>
      </c>
    </row>
    <row r="1232" spans="3:5">
      <c r="C1232" s="164" t="s">
        <v>1603</v>
      </c>
      <c r="D1232" s="160">
        <v>3687187</v>
      </c>
      <c r="E1232" s="160">
        <v>0</v>
      </c>
    </row>
    <row r="1233" spans="3:5">
      <c r="C1233" s="163" t="s">
        <v>1604</v>
      </c>
      <c r="D1233" s="160">
        <v>3687187</v>
      </c>
      <c r="E1233" s="160">
        <v>0</v>
      </c>
    </row>
    <row r="1234" spans="3:5">
      <c r="C1234" s="164" t="s">
        <v>1605</v>
      </c>
      <c r="D1234" s="160">
        <v>3687187</v>
      </c>
      <c r="E1234" s="160">
        <v>0</v>
      </c>
    </row>
    <row r="1235" spans="3:5">
      <c r="C1235" s="163" t="s">
        <v>2131</v>
      </c>
      <c r="D1235" s="160">
        <v>13975681</v>
      </c>
      <c r="E1235" s="160">
        <v>0</v>
      </c>
    </row>
    <row r="1236" spans="3:5">
      <c r="C1236" s="164" t="s">
        <v>2132</v>
      </c>
      <c r="D1236" s="160">
        <v>13975681</v>
      </c>
      <c r="E1236" s="160">
        <v>0</v>
      </c>
    </row>
    <row r="1237" spans="3:5">
      <c r="C1237" s="163" t="s">
        <v>2133</v>
      </c>
      <c r="D1237" s="160">
        <v>10152268</v>
      </c>
      <c r="E1237" s="160">
        <v>0</v>
      </c>
    </row>
    <row r="1238" spans="3:5">
      <c r="C1238" s="164" t="s">
        <v>2134</v>
      </c>
      <c r="D1238" s="160">
        <v>10152268</v>
      </c>
      <c r="E1238" s="160">
        <v>0</v>
      </c>
    </row>
    <row r="1239" spans="3:5">
      <c r="C1239" s="163" t="s">
        <v>2985</v>
      </c>
      <c r="D1239" s="160">
        <v>70946399</v>
      </c>
      <c r="E1239" s="160">
        <v>0</v>
      </c>
    </row>
    <row r="1240" spans="3:5">
      <c r="C1240" s="164" t="s">
        <v>2986</v>
      </c>
      <c r="D1240" s="160">
        <v>70946399</v>
      </c>
      <c r="E1240" s="160">
        <v>0</v>
      </c>
    </row>
    <row r="1241" spans="3:5">
      <c r="C1241" s="163" t="s">
        <v>757</v>
      </c>
      <c r="D1241" s="160">
        <v>736903086</v>
      </c>
      <c r="E1241" s="160">
        <v>267568791.16</v>
      </c>
    </row>
    <row r="1242" spans="3:5">
      <c r="C1242" s="164" t="s">
        <v>758</v>
      </c>
      <c r="D1242" s="160">
        <v>736903086</v>
      </c>
      <c r="E1242" s="160">
        <v>267568791.16</v>
      </c>
    </row>
    <row r="1243" spans="3:5">
      <c r="C1243" s="163" t="s">
        <v>1872</v>
      </c>
      <c r="D1243" s="160">
        <v>49175680</v>
      </c>
      <c r="E1243" s="160">
        <v>0</v>
      </c>
    </row>
    <row r="1244" spans="3:5">
      <c r="C1244" s="164" t="s">
        <v>1873</v>
      </c>
      <c r="D1244" s="160">
        <v>49175680</v>
      </c>
      <c r="E1244" s="160">
        <v>0</v>
      </c>
    </row>
    <row r="1245" spans="3:5">
      <c r="C1245" s="161" t="s">
        <v>253</v>
      </c>
      <c r="D1245" s="162">
        <v>24496742</v>
      </c>
      <c r="E1245" s="162">
        <v>0</v>
      </c>
    </row>
    <row r="1246" spans="3:5">
      <c r="C1246" s="163" t="s">
        <v>3118</v>
      </c>
      <c r="D1246" s="160">
        <v>0</v>
      </c>
      <c r="E1246" s="160">
        <v>0</v>
      </c>
    </row>
    <row r="1247" spans="3:5">
      <c r="C1247" s="164" t="s">
        <v>3119</v>
      </c>
      <c r="D1247" s="160">
        <v>0</v>
      </c>
      <c r="E1247" s="160">
        <v>0</v>
      </c>
    </row>
    <row r="1248" spans="3:5">
      <c r="C1248" s="163" t="s">
        <v>2683</v>
      </c>
      <c r="D1248" s="160">
        <v>16198552</v>
      </c>
      <c r="E1248" s="160">
        <v>0</v>
      </c>
    </row>
    <row r="1249" spans="3:5">
      <c r="C1249" s="164" t="s">
        <v>1792</v>
      </c>
      <c r="D1249" s="160">
        <v>16198552</v>
      </c>
      <c r="E1249" s="160">
        <v>0</v>
      </c>
    </row>
    <row r="1250" spans="3:5">
      <c r="C1250" s="163" t="s">
        <v>3120</v>
      </c>
      <c r="D1250" s="160">
        <v>0</v>
      </c>
      <c r="E1250" s="160">
        <v>0</v>
      </c>
    </row>
    <row r="1251" spans="3:5">
      <c r="C1251" s="164" t="s">
        <v>3121</v>
      </c>
      <c r="D1251" s="160">
        <v>0</v>
      </c>
      <c r="E1251" s="160">
        <v>0</v>
      </c>
    </row>
    <row r="1252" spans="3:5">
      <c r="C1252" s="163" t="s">
        <v>2340</v>
      </c>
      <c r="D1252" s="160">
        <v>8298190</v>
      </c>
      <c r="E1252" s="160">
        <v>0</v>
      </c>
    </row>
    <row r="1253" spans="3:5">
      <c r="C1253" s="164" t="s">
        <v>2339</v>
      </c>
      <c r="D1253" s="160">
        <v>8298190</v>
      </c>
      <c r="E1253" s="160">
        <v>0</v>
      </c>
    </row>
    <row r="1254" spans="3:5">
      <c r="C1254" s="159" t="s">
        <v>351</v>
      </c>
      <c r="D1254" s="160">
        <v>4905265143</v>
      </c>
      <c r="E1254" s="160">
        <v>463730178.84000003</v>
      </c>
    </row>
    <row r="1255" spans="3:5">
      <c r="C1255" s="161" t="s">
        <v>251</v>
      </c>
      <c r="D1255" s="162">
        <v>1890790749</v>
      </c>
      <c r="E1255" s="162">
        <v>456987254.30000001</v>
      </c>
    </row>
    <row r="1256" spans="3:5">
      <c r="C1256" s="163" t="s">
        <v>1946</v>
      </c>
      <c r="D1256" s="160">
        <v>793946</v>
      </c>
      <c r="E1256" s="160">
        <v>0</v>
      </c>
    </row>
    <row r="1257" spans="3:5">
      <c r="C1257" s="164" t="s">
        <v>906</v>
      </c>
      <c r="D1257" s="160">
        <v>793946</v>
      </c>
      <c r="E1257" s="160">
        <v>0</v>
      </c>
    </row>
    <row r="1258" spans="3:5">
      <c r="C1258" s="163" t="s">
        <v>2681</v>
      </c>
      <c r="D1258" s="160">
        <v>2411805</v>
      </c>
      <c r="E1258" s="160">
        <v>0</v>
      </c>
    </row>
    <row r="1259" spans="3:5">
      <c r="C1259" s="164" t="s">
        <v>907</v>
      </c>
      <c r="D1259" s="160">
        <v>2411805</v>
      </c>
      <c r="E1259" s="160">
        <v>0</v>
      </c>
    </row>
    <row r="1260" spans="3:5">
      <c r="C1260" s="163" t="s">
        <v>352</v>
      </c>
      <c r="D1260" s="160">
        <v>900000000</v>
      </c>
      <c r="E1260" s="160">
        <v>7476250</v>
      </c>
    </row>
    <row r="1261" spans="3:5">
      <c r="C1261" s="164" t="s">
        <v>554</v>
      </c>
      <c r="D1261" s="160">
        <v>900000000</v>
      </c>
      <c r="E1261" s="160">
        <v>7476250</v>
      </c>
    </row>
    <row r="1262" spans="3:5">
      <c r="C1262" s="163" t="s">
        <v>2680</v>
      </c>
      <c r="D1262" s="160">
        <v>793946</v>
      </c>
      <c r="E1262" s="160">
        <v>0</v>
      </c>
    </row>
    <row r="1263" spans="3:5">
      <c r="C1263" s="164" t="s">
        <v>908</v>
      </c>
      <c r="D1263" s="160">
        <v>793946</v>
      </c>
      <c r="E1263" s="160">
        <v>0</v>
      </c>
    </row>
    <row r="1264" spans="3:5">
      <c r="C1264" s="163" t="s">
        <v>909</v>
      </c>
      <c r="D1264" s="160">
        <v>7036874</v>
      </c>
      <c r="E1264" s="160">
        <v>0</v>
      </c>
    </row>
    <row r="1265" spans="3:5">
      <c r="C1265" s="164" t="s">
        <v>910</v>
      </c>
      <c r="D1265" s="160">
        <v>7036874</v>
      </c>
      <c r="E1265" s="160">
        <v>0</v>
      </c>
    </row>
    <row r="1266" spans="3:5">
      <c r="C1266" s="163" t="s">
        <v>911</v>
      </c>
      <c r="D1266" s="160">
        <v>1288275</v>
      </c>
      <c r="E1266" s="160">
        <v>0</v>
      </c>
    </row>
    <row r="1267" spans="3:5">
      <c r="C1267" s="164" t="s">
        <v>912</v>
      </c>
      <c r="D1267" s="160">
        <v>1288275</v>
      </c>
      <c r="E1267" s="160">
        <v>0</v>
      </c>
    </row>
    <row r="1268" spans="3:5">
      <c r="C1268" s="163" t="s">
        <v>913</v>
      </c>
      <c r="D1268" s="160">
        <v>793946</v>
      </c>
      <c r="E1268" s="160">
        <v>0</v>
      </c>
    </row>
    <row r="1269" spans="3:5">
      <c r="C1269" s="164" t="s">
        <v>914</v>
      </c>
      <c r="D1269" s="160">
        <v>793946</v>
      </c>
      <c r="E1269" s="160">
        <v>0</v>
      </c>
    </row>
    <row r="1270" spans="3:5">
      <c r="C1270" s="163" t="s">
        <v>915</v>
      </c>
      <c r="D1270" s="160">
        <v>1830442</v>
      </c>
      <c r="E1270" s="160">
        <v>0</v>
      </c>
    </row>
    <row r="1271" spans="3:5">
      <c r="C1271" s="164" t="s">
        <v>916</v>
      </c>
      <c r="D1271" s="160">
        <v>1830442</v>
      </c>
      <c r="E1271" s="160">
        <v>0</v>
      </c>
    </row>
    <row r="1272" spans="3:5">
      <c r="C1272" s="163" t="s">
        <v>731</v>
      </c>
      <c r="D1272" s="160">
        <v>12210754</v>
      </c>
      <c r="E1272" s="160">
        <v>0</v>
      </c>
    </row>
    <row r="1273" spans="3:5">
      <c r="C1273" s="164" t="s">
        <v>732</v>
      </c>
      <c r="D1273" s="160">
        <v>12210754</v>
      </c>
      <c r="E1273" s="160">
        <v>0</v>
      </c>
    </row>
    <row r="1274" spans="3:5">
      <c r="C1274" s="163" t="s">
        <v>2679</v>
      </c>
      <c r="D1274" s="160">
        <v>50000000</v>
      </c>
      <c r="E1274" s="160">
        <v>0</v>
      </c>
    </row>
    <row r="1275" spans="3:5">
      <c r="C1275" s="164" t="s">
        <v>2463</v>
      </c>
      <c r="D1275" s="160">
        <v>50000000</v>
      </c>
      <c r="E1275" s="160">
        <v>0</v>
      </c>
    </row>
    <row r="1276" spans="3:5">
      <c r="C1276" s="163" t="s">
        <v>1947</v>
      </c>
      <c r="D1276" s="160">
        <v>60004371</v>
      </c>
      <c r="E1276" s="160">
        <v>25826601</v>
      </c>
    </row>
    <row r="1277" spans="3:5">
      <c r="C1277" s="164" t="s">
        <v>1874</v>
      </c>
      <c r="D1277" s="160">
        <v>60004371</v>
      </c>
      <c r="E1277" s="160">
        <v>25826601</v>
      </c>
    </row>
    <row r="1278" spans="3:5">
      <c r="C1278" s="163" t="s">
        <v>2305</v>
      </c>
      <c r="D1278" s="160">
        <v>5000000</v>
      </c>
      <c r="E1278" s="160">
        <v>0</v>
      </c>
    </row>
    <row r="1279" spans="3:5">
      <c r="C1279" s="164" t="s">
        <v>2306</v>
      </c>
      <c r="D1279" s="160">
        <v>5000000</v>
      </c>
      <c r="E1279" s="160">
        <v>0</v>
      </c>
    </row>
    <row r="1280" spans="3:5">
      <c r="C1280" s="163" t="s">
        <v>2848</v>
      </c>
      <c r="D1280" s="160">
        <v>97691808</v>
      </c>
      <c r="E1280" s="160">
        <v>6472770.1200000001</v>
      </c>
    </row>
    <row r="1281" spans="3:5">
      <c r="C1281" s="164" t="s">
        <v>2847</v>
      </c>
      <c r="D1281" s="160">
        <v>97691808</v>
      </c>
      <c r="E1281" s="160">
        <v>6472770.1200000001</v>
      </c>
    </row>
    <row r="1282" spans="3:5">
      <c r="C1282" s="163" t="s">
        <v>353</v>
      </c>
      <c r="D1282" s="160">
        <v>223697782</v>
      </c>
      <c r="E1282" s="160">
        <v>111980372.18000001</v>
      </c>
    </row>
    <row r="1283" spans="3:5">
      <c r="C1283" s="164" t="s">
        <v>555</v>
      </c>
      <c r="D1283" s="160">
        <v>223697782</v>
      </c>
      <c r="E1283" s="160">
        <v>111980372.18000001</v>
      </c>
    </row>
    <row r="1284" spans="3:5">
      <c r="C1284" s="163" t="s">
        <v>2462</v>
      </c>
      <c r="D1284" s="160">
        <v>76016568</v>
      </c>
      <c r="E1284" s="160">
        <v>0</v>
      </c>
    </row>
    <row r="1285" spans="3:5">
      <c r="C1285" s="164" t="s">
        <v>2461</v>
      </c>
      <c r="D1285" s="160">
        <v>76016568</v>
      </c>
      <c r="E1285" s="160">
        <v>0</v>
      </c>
    </row>
    <row r="1286" spans="3:5">
      <c r="C1286" s="163" t="s">
        <v>1606</v>
      </c>
      <c r="D1286" s="160">
        <v>1386356</v>
      </c>
      <c r="E1286" s="160">
        <v>0</v>
      </c>
    </row>
    <row r="1287" spans="3:5">
      <c r="C1287" s="164" t="s">
        <v>1607</v>
      </c>
      <c r="D1287" s="160">
        <v>1386356</v>
      </c>
      <c r="E1287" s="160">
        <v>0</v>
      </c>
    </row>
    <row r="1288" spans="3:5">
      <c r="C1288" s="163" t="s">
        <v>1608</v>
      </c>
      <c r="D1288" s="160">
        <v>2571728</v>
      </c>
      <c r="E1288" s="160">
        <v>0</v>
      </c>
    </row>
    <row r="1289" spans="3:5">
      <c r="C1289" s="164" t="s">
        <v>1609</v>
      </c>
      <c r="D1289" s="160">
        <v>2571728</v>
      </c>
      <c r="E1289" s="160">
        <v>0</v>
      </c>
    </row>
    <row r="1290" spans="3:5">
      <c r="C1290" s="163" t="s">
        <v>1610</v>
      </c>
      <c r="D1290" s="160">
        <v>1658212</v>
      </c>
      <c r="E1290" s="160">
        <v>0</v>
      </c>
    </row>
    <row r="1291" spans="3:5">
      <c r="C1291" s="164" t="s">
        <v>1611</v>
      </c>
      <c r="D1291" s="160">
        <v>1658212</v>
      </c>
      <c r="E1291" s="160">
        <v>0</v>
      </c>
    </row>
    <row r="1292" spans="3:5">
      <c r="C1292" s="163" t="s">
        <v>1612</v>
      </c>
      <c r="D1292" s="160">
        <v>1658212</v>
      </c>
      <c r="E1292" s="160">
        <v>0</v>
      </c>
    </row>
    <row r="1293" spans="3:5">
      <c r="C1293" s="164" t="s">
        <v>1613</v>
      </c>
      <c r="D1293" s="160">
        <v>1658212</v>
      </c>
      <c r="E1293" s="160">
        <v>0</v>
      </c>
    </row>
    <row r="1294" spans="3:5">
      <c r="C1294" s="163" t="s">
        <v>1948</v>
      </c>
      <c r="D1294" s="160">
        <v>1386356</v>
      </c>
      <c r="E1294" s="160">
        <v>0</v>
      </c>
    </row>
    <row r="1295" spans="3:5">
      <c r="C1295" s="164" t="s">
        <v>1614</v>
      </c>
      <c r="D1295" s="160">
        <v>1386356</v>
      </c>
      <c r="E1295" s="160">
        <v>0</v>
      </c>
    </row>
    <row r="1296" spans="3:5">
      <c r="C1296" s="163" t="s">
        <v>2678</v>
      </c>
      <c r="D1296" s="160">
        <v>25000000</v>
      </c>
      <c r="E1296" s="160">
        <v>0</v>
      </c>
    </row>
    <row r="1297" spans="3:5">
      <c r="C1297" s="164" t="s">
        <v>2307</v>
      </c>
      <c r="D1297" s="160">
        <v>25000000</v>
      </c>
      <c r="E1297" s="160">
        <v>0</v>
      </c>
    </row>
    <row r="1298" spans="3:5">
      <c r="C1298" s="163" t="s">
        <v>1615</v>
      </c>
      <c r="D1298" s="160">
        <v>145335</v>
      </c>
      <c r="E1298" s="160">
        <v>0</v>
      </c>
    </row>
    <row r="1299" spans="3:5">
      <c r="C1299" s="164" t="s">
        <v>1616</v>
      </c>
      <c r="D1299" s="160">
        <v>145335</v>
      </c>
      <c r="E1299" s="160">
        <v>0</v>
      </c>
    </row>
    <row r="1300" spans="3:5">
      <c r="C1300" s="163" t="s">
        <v>1617</v>
      </c>
      <c r="D1300" s="160">
        <v>1552464</v>
      </c>
      <c r="E1300" s="160">
        <v>0</v>
      </c>
    </row>
    <row r="1301" spans="3:5">
      <c r="C1301" s="164" t="s">
        <v>1618</v>
      </c>
      <c r="D1301" s="160">
        <v>1552464</v>
      </c>
      <c r="E1301" s="160">
        <v>0</v>
      </c>
    </row>
    <row r="1302" spans="3:5">
      <c r="C1302" s="163" t="s">
        <v>1619</v>
      </c>
      <c r="D1302" s="160">
        <v>2408296</v>
      </c>
      <c r="E1302" s="160">
        <v>0</v>
      </c>
    </row>
    <row r="1303" spans="3:5">
      <c r="C1303" s="164" t="s">
        <v>1620</v>
      </c>
      <c r="D1303" s="160">
        <v>2408296</v>
      </c>
      <c r="E1303" s="160">
        <v>0</v>
      </c>
    </row>
    <row r="1304" spans="3:5">
      <c r="C1304" s="163" t="s">
        <v>1621</v>
      </c>
      <c r="D1304" s="160">
        <v>1552464</v>
      </c>
      <c r="E1304" s="160">
        <v>0</v>
      </c>
    </row>
    <row r="1305" spans="3:5">
      <c r="C1305" s="164" t="s">
        <v>1622</v>
      </c>
      <c r="D1305" s="160">
        <v>1552464</v>
      </c>
      <c r="E1305" s="160">
        <v>0</v>
      </c>
    </row>
    <row r="1306" spans="3:5">
      <c r="C1306" s="163" t="s">
        <v>1623</v>
      </c>
      <c r="D1306" s="160">
        <v>1292069</v>
      </c>
      <c r="E1306" s="160">
        <v>0</v>
      </c>
    </row>
    <row r="1307" spans="3:5">
      <c r="C1307" s="164" t="s">
        <v>1624</v>
      </c>
      <c r="D1307" s="160">
        <v>1292069</v>
      </c>
      <c r="E1307" s="160">
        <v>0</v>
      </c>
    </row>
    <row r="1308" spans="3:5">
      <c r="C1308" s="163" t="s">
        <v>1625</v>
      </c>
      <c r="D1308" s="160">
        <v>1292069</v>
      </c>
      <c r="E1308" s="160">
        <v>0</v>
      </c>
    </row>
    <row r="1309" spans="3:5">
      <c r="C1309" s="164" t="s">
        <v>1626</v>
      </c>
      <c r="D1309" s="160">
        <v>1292069</v>
      </c>
      <c r="E1309" s="160">
        <v>0</v>
      </c>
    </row>
    <row r="1310" spans="3:5">
      <c r="C1310" s="163" t="s">
        <v>1627</v>
      </c>
      <c r="D1310" s="160">
        <v>1524615</v>
      </c>
      <c r="E1310" s="160">
        <v>0</v>
      </c>
    </row>
    <row r="1311" spans="3:5">
      <c r="C1311" s="164" t="s">
        <v>1628</v>
      </c>
      <c r="D1311" s="160">
        <v>1524615</v>
      </c>
      <c r="E1311" s="160">
        <v>0</v>
      </c>
    </row>
    <row r="1312" spans="3:5">
      <c r="C1312" s="163" t="s">
        <v>1629</v>
      </c>
      <c r="D1312" s="160">
        <v>1524615</v>
      </c>
      <c r="E1312" s="160">
        <v>0</v>
      </c>
    </row>
    <row r="1313" spans="3:5">
      <c r="C1313" s="164" t="s">
        <v>1630</v>
      </c>
      <c r="D1313" s="160">
        <v>1524615</v>
      </c>
      <c r="E1313" s="160">
        <v>0</v>
      </c>
    </row>
    <row r="1314" spans="3:5">
      <c r="C1314" s="163" t="s">
        <v>1631</v>
      </c>
      <c r="D1314" s="160">
        <v>1290217</v>
      </c>
      <c r="E1314" s="160">
        <v>0</v>
      </c>
    </row>
    <row r="1315" spans="3:5">
      <c r="C1315" s="164" t="s">
        <v>1632</v>
      </c>
      <c r="D1315" s="160">
        <v>1290217</v>
      </c>
      <c r="E1315" s="160">
        <v>0</v>
      </c>
    </row>
    <row r="1316" spans="3:5">
      <c r="C1316" s="163" t="s">
        <v>2987</v>
      </c>
      <c r="D1316" s="160">
        <v>2467692</v>
      </c>
      <c r="E1316" s="160">
        <v>0</v>
      </c>
    </row>
    <row r="1317" spans="3:5">
      <c r="C1317" s="164" t="s">
        <v>1633</v>
      </c>
      <c r="D1317" s="160">
        <v>2467692</v>
      </c>
      <c r="E1317" s="160">
        <v>0</v>
      </c>
    </row>
    <row r="1318" spans="3:5">
      <c r="C1318" s="163" t="s">
        <v>2677</v>
      </c>
      <c r="D1318" s="160">
        <v>1083448</v>
      </c>
      <c r="E1318" s="160">
        <v>0</v>
      </c>
    </row>
    <row r="1319" spans="3:5">
      <c r="C1319" s="164" t="s">
        <v>1634</v>
      </c>
      <c r="D1319" s="160">
        <v>1083448</v>
      </c>
      <c r="E1319" s="160">
        <v>0</v>
      </c>
    </row>
    <row r="1320" spans="3:5">
      <c r="C1320" s="163" t="s">
        <v>354</v>
      </c>
      <c r="D1320" s="160">
        <v>7000000</v>
      </c>
      <c r="E1320" s="160">
        <v>0</v>
      </c>
    </row>
    <row r="1321" spans="3:5">
      <c r="C1321" s="164" t="s">
        <v>556</v>
      </c>
      <c r="D1321" s="160">
        <v>7000000</v>
      </c>
      <c r="E1321" s="160">
        <v>0</v>
      </c>
    </row>
    <row r="1322" spans="3:5">
      <c r="C1322" s="163" t="s">
        <v>1635</v>
      </c>
      <c r="D1322" s="160">
        <v>1083448</v>
      </c>
      <c r="E1322" s="160">
        <v>0</v>
      </c>
    </row>
    <row r="1323" spans="3:5">
      <c r="C1323" s="164" t="s">
        <v>1636</v>
      </c>
      <c r="D1323" s="160">
        <v>1083448</v>
      </c>
      <c r="E1323" s="160">
        <v>0</v>
      </c>
    </row>
    <row r="1324" spans="3:5">
      <c r="C1324" s="163" t="s">
        <v>1637</v>
      </c>
      <c r="D1324" s="160">
        <v>1083448</v>
      </c>
      <c r="E1324" s="160">
        <v>0</v>
      </c>
    </row>
    <row r="1325" spans="3:5">
      <c r="C1325" s="164" t="s">
        <v>1638</v>
      </c>
      <c r="D1325" s="160">
        <v>1083448</v>
      </c>
      <c r="E1325" s="160">
        <v>0</v>
      </c>
    </row>
    <row r="1326" spans="3:5">
      <c r="C1326" s="163" t="s">
        <v>2988</v>
      </c>
      <c r="D1326" s="160">
        <v>10000000</v>
      </c>
      <c r="E1326" s="160">
        <v>10000000</v>
      </c>
    </row>
    <row r="1327" spans="3:5">
      <c r="C1327" s="164" t="s">
        <v>2797</v>
      </c>
      <c r="D1327" s="160">
        <v>10000000</v>
      </c>
      <c r="E1327" s="160">
        <v>10000000</v>
      </c>
    </row>
    <row r="1328" spans="3:5">
      <c r="C1328" s="163" t="s">
        <v>759</v>
      </c>
      <c r="D1328" s="160">
        <v>49509381</v>
      </c>
      <c r="E1328" s="160">
        <v>30245975</v>
      </c>
    </row>
    <row r="1329" spans="3:5">
      <c r="C1329" s="164" t="s">
        <v>760</v>
      </c>
      <c r="D1329" s="160">
        <v>49509381</v>
      </c>
      <c r="E1329" s="160">
        <v>30245975</v>
      </c>
    </row>
    <row r="1330" spans="3:5">
      <c r="C1330" s="163" t="s">
        <v>1875</v>
      </c>
      <c r="D1330" s="160">
        <v>56815896</v>
      </c>
      <c r="E1330" s="160">
        <v>40956579</v>
      </c>
    </row>
    <row r="1331" spans="3:5">
      <c r="C1331" s="164" t="s">
        <v>1876</v>
      </c>
      <c r="D1331" s="160">
        <v>56815896</v>
      </c>
      <c r="E1331" s="160">
        <v>40956579</v>
      </c>
    </row>
    <row r="1332" spans="3:5">
      <c r="C1332" s="163" t="s">
        <v>1994</v>
      </c>
      <c r="D1332" s="160">
        <v>53002068</v>
      </c>
      <c r="E1332" s="160">
        <v>39276656</v>
      </c>
    </row>
    <row r="1333" spans="3:5">
      <c r="C1333" s="164" t="s">
        <v>1995</v>
      </c>
      <c r="D1333" s="160">
        <v>53002068</v>
      </c>
      <c r="E1333" s="160">
        <v>39276656</v>
      </c>
    </row>
    <row r="1334" spans="3:5">
      <c r="C1334" s="163" t="s">
        <v>2265</v>
      </c>
      <c r="D1334" s="160">
        <v>89928181</v>
      </c>
      <c r="E1334" s="160">
        <v>89928181</v>
      </c>
    </row>
    <row r="1335" spans="3:5">
      <c r="C1335" s="164" t="s">
        <v>2266</v>
      </c>
      <c r="D1335" s="160">
        <v>89928181</v>
      </c>
      <c r="E1335" s="160">
        <v>89928181</v>
      </c>
    </row>
    <row r="1336" spans="3:5">
      <c r="C1336" s="163" t="s">
        <v>1996</v>
      </c>
      <c r="D1336" s="160">
        <v>93502610</v>
      </c>
      <c r="E1336" s="160">
        <v>74136886</v>
      </c>
    </row>
    <row r="1337" spans="3:5">
      <c r="C1337" s="164" t="s">
        <v>1997</v>
      </c>
      <c r="D1337" s="160">
        <v>93502610</v>
      </c>
      <c r="E1337" s="160">
        <v>74136886</v>
      </c>
    </row>
    <row r="1338" spans="3:5">
      <c r="C1338" s="163" t="s">
        <v>1877</v>
      </c>
      <c r="D1338" s="160">
        <v>39501052</v>
      </c>
      <c r="E1338" s="160">
        <v>20686984</v>
      </c>
    </row>
    <row r="1339" spans="3:5">
      <c r="C1339" s="164" t="s">
        <v>1878</v>
      </c>
      <c r="D1339" s="160">
        <v>39501052</v>
      </c>
      <c r="E1339" s="160">
        <v>20686984</v>
      </c>
    </row>
    <row r="1340" spans="3:5">
      <c r="C1340" s="161" t="s">
        <v>254</v>
      </c>
      <c r="D1340" s="162">
        <v>3014474394</v>
      </c>
      <c r="E1340" s="162">
        <v>6742924.54</v>
      </c>
    </row>
    <row r="1341" spans="3:5">
      <c r="C1341" s="163" t="s">
        <v>2676</v>
      </c>
      <c r="D1341" s="160">
        <v>3014474394</v>
      </c>
      <c r="E1341" s="160">
        <v>6742924.54</v>
      </c>
    </row>
    <row r="1342" spans="3:5">
      <c r="C1342" s="164" t="s">
        <v>553</v>
      </c>
      <c r="D1342" s="160">
        <v>3014474394</v>
      </c>
      <c r="E1342" s="160">
        <v>6742924.54</v>
      </c>
    </row>
    <row r="1343" spans="3:5">
      <c r="C1343" s="159" t="s">
        <v>355</v>
      </c>
      <c r="D1343" s="160">
        <v>708754976</v>
      </c>
      <c r="E1343" s="160">
        <v>3672747.9399999995</v>
      </c>
    </row>
    <row r="1344" spans="3:5">
      <c r="C1344" s="161" t="s">
        <v>251</v>
      </c>
      <c r="D1344" s="162">
        <v>391443082</v>
      </c>
      <c r="E1344" s="162">
        <v>3672747.9399999995</v>
      </c>
    </row>
    <row r="1345" spans="3:5">
      <c r="C1345" s="163" t="s">
        <v>2460</v>
      </c>
      <c r="D1345" s="160">
        <v>53100000</v>
      </c>
      <c r="E1345" s="160">
        <v>3672747.9399999995</v>
      </c>
    </row>
    <row r="1346" spans="3:5">
      <c r="C1346" s="164" t="s">
        <v>2459</v>
      </c>
      <c r="D1346" s="160">
        <v>53100000</v>
      </c>
      <c r="E1346" s="160">
        <v>3672747.9399999995</v>
      </c>
    </row>
    <row r="1347" spans="3:5">
      <c r="C1347" s="163" t="s">
        <v>2267</v>
      </c>
      <c r="D1347" s="160">
        <v>1000000</v>
      </c>
      <c r="E1347" s="160">
        <v>0</v>
      </c>
    </row>
    <row r="1348" spans="3:5">
      <c r="C1348" s="164" t="s">
        <v>2268</v>
      </c>
      <c r="D1348" s="160">
        <v>1000000</v>
      </c>
      <c r="E1348" s="160">
        <v>0</v>
      </c>
    </row>
    <row r="1349" spans="3:5">
      <c r="C1349" s="163" t="s">
        <v>917</v>
      </c>
      <c r="D1349" s="160">
        <v>4364944</v>
      </c>
      <c r="E1349" s="160">
        <v>0</v>
      </c>
    </row>
    <row r="1350" spans="3:5">
      <c r="C1350" s="164" t="s">
        <v>918</v>
      </c>
      <c r="D1350" s="160">
        <v>4364944</v>
      </c>
      <c r="E1350" s="160">
        <v>0</v>
      </c>
    </row>
    <row r="1351" spans="3:5">
      <c r="C1351" s="163" t="s">
        <v>919</v>
      </c>
      <c r="D1351" s="160">
        <v>1875179</v>
      </c>
      <c r="E1351" s="160">
        <v>0</v>
      </c>
    </row>
    <row r="1352" spans="3:5">
      <c r="C1352" s="164" t="s">
        <v>920</v>
      </c>
      <c r="D1352" s="160">
        <v>1875179</v>
      </c>
      <c r="E1352" s="160">
        <v>0</v>
      </c>
    </row>
    <row r="1353" spans="3:5">
      <c r="C1353" s="163" t="s">
        <v>921</v>
      </c>
      <c r="D1353" s="160">
        <v>6352861</v>
      </c>
      <c r="E1353" s="160">
        <v>0</v>
      </c>
    </row>
    <row r="1354" spans="3:5">
      <c r="C1354" s="164" t="s">
        <v>922</v>
      </c>
      <c r="D1354" s="160">
        <v>6352861</v>
      </c>
      <c r="E1354" s="160">
        <v>0</v>
      </c>
    </row>
    <row r="1355" spans="3:5">
      <c r="C1355" s="163" t="s">
        <v>356</v>
      </c>
      <c r="D1355" s="160">
        <v>3424658</v>
      </c>
      <c r="E1355" s="160">
        <v>0</v>
      </c>
    </row>
    <row r="1356" spans="3:5">
      <c r="C1356" s="164" t="s">
        <v>557</v>
      </c>
      <c r="D1356" s="160">
        <v>3424658</v>
      </c>
      <c r="E1356" s="160">
        <v>0</v>
      </c>
    </row>
    <row r="1357" spans="3:5">
      <c r="C1357" s="163" t="s">
        <v>1020</v>
      </c>
      <c r="D1357" s="160">
        <v>2125528</v>
      </c>
      <c r="E1357" s="160">
        <v>0</v>
      </c>
    </row>
    <row r="1358" spans="3:5">
      <c r="C1358" s="164" t="s">
        <v>1021</v>
      </c>
      <c r="D1358" s="160">
        <v>2125528</v>
      </c>
      <c r="E1358" s="160">
        <v>0</v>
      </c>
    </row>
    <row r="1359" spans="3:5">
      <c r="C1359" s="163" t="s">
        <v>1022</v>
      </c>
      <c r="D1359" s="160">
        <v>11123796</v>
      </c>
      <c r="E1359" s="160">
        <v>0</v>
      </c>
    </row>
    <row r="1360" spans="3:5">
      <c r="C1360" s="164" t="s">
        <v>1023</v>
      </c>
      <c r="D1360" s="160">
        <v>11123796</v>
      </c>
      <c r="E1360" s="160">
        <v>0</v>
      </c>
    </row>
    <row r="1361" spans="3:5">
      <c r="C1361" s="163" t="s">
        <v>357</v>
      </c>
      <c r="D1361" s="160">
        <v>1000000</v>
      </c>
      <c r="E1361" s="160">
        <v>0</v>
      </c>
    </row>
    <row r="1362" spans="3:5">
      <c r="C1362" s="164" t="s">
        <v>558</v>
      </c>
      <c r="D1362" s="160">
        <v>1000000</v>
      </c>
      <c r="E1362" s="160">
        <v>0</v>
      </c>
    </row>
    <row r="1363" spans="3:5">
      <c r="C1363" s="163" t="s">
        <v>2989</v>
      </c>
      <c r="D1363" s="160">
        <v>19508354</v>
      </c>
      <c r="E1363" s="160">
        <v>0</v>
      </c>
    </row>
    <row r="1364" spans="3:5">
      <c r="C1364" s="164" t="s">
        <v>2990</v>
      </c>
      <c r="D1364" s="160">
        <v>19508354</v>
      </c>
      <c r="E1364" s="160">
        <v>0</v>
      </c>
    </row>
    <row r="1365" spans="3:5">
      <c r="C1365" s="163" t="s">
        <v>1879</v>
      </c>
      <c r="D1365" s="160">
        <v>87002149</v>
      </c>
      <c r="E1365" s="160">
        <v>0</v>
      </c>
    </row>
    <row r="1366" spans="3:5">
      <c r="C1366" s="164" t="s">
        <v>1880</v>
      </c>
      <c r="D1366" s="160">
        <v>87002149</v>
      </c>
      <c r="E1366" s="160">
        <v>0</v>
      </c>
    </row>
    <row r="1367" spans="3:5">
      <c r="C1367" s="163" t="s">
        <v>712</v>
      </c>
      <c r="D1367" s="160">
        <v>20000000</v>
      </c>
      <c r="E1367" s="160">
        <v>0</v>
      </c>
    </row>
    <row r="1368" spans="3:5">
      <c r="C1368" s="164" t="s">
        <v>713</v>
      </c>
      <c r="D1368" s="160">
        <v>20000000</v>
      </c>
      <c r="E1368" s="160">
        <v>0</v>
      </c>
    </row>
    <row r="1369" spans="3:5">
      <c r="C1369" s="163" t="s">
        <v>2269</v>
      </c>
      <c r="D1369" s="160">
        <v>498000</v>
      </c>
      <c r="E1369" s="160">
        <v>0</v>
      </c>
    </row>
    <row r="1370" spans="3:5">
      <c r="C1370" s="164" t="s">
        <v>2270</v>
      </c>
      <c r="D1370" s="160">
        <v>498000</v>
      </c>
      <c r="E1370" s="160">
        <v>0</v>
      </c>
    </row>
    <row r="1371" spans="3:5">
      <c r="C1371" s="163" t="s">
        <v>761</v>
      </c>
      <c r="D1371" s="160">
        <v>180067613</v>
      </c>
      <c r="E1371" s="160">
        <v>0</v>
      </c>
    </row>
    <row r="1372" spans="3:5">
      <c r="C1372" s="164" t="s">
        <v>762</v>
      </c>
      <c r="D1372" s="160">
        <v>180067613</v>
      </c>
      <c r="E1372" s="160">
        <v>0</v>
      </c>
    </row>
    <row r="1373" spans="3:5">
      <c r="C1373" s="161" t="s">
        <v>253</v>
      </c>
      <c r="D1373" s="162">
        <v>306000000</v>
      </c>
      <c r="E1373" s="162">
        <v>0</v>
      </c>
    </row>
    <row r="1374" spans="3:5">
      <c r="C1374" s="163" t="s">
        <v>2376</v>
      </c>
      <c r="D1374" s="160">
        <v>306000000</v>
      </c>
      <c r="E1374" s="160">
        <v>0</v>
      </c>
    </row>
    <row r="1375" spans="3:5">
      <c r="C1375" s="164" t="s">
        <v>2375</v>
      </c>
      <c r="D1375" s="160">
        <v>306000000</v>
      </c>
      <c r="E1375" s="160">
        <v>0</v>
      </c>
    </row>
    <row r="1376" spans="3:5">
      <c r="C1376" s="161" t="s">
        <v>255</v>
      </c>
      <c r="D1376" s="162">
        <v>11311894</v>
      </c>
      <c r="E1376" s="162">
        <v>0</v>
      </c>
    </row>
    <row r="1377" spans="3:5">
      <c r="C1377" s="163" t="s">
        <v>252</v>
      </c>
      <c r="D1377" s="160">
        <v>11311894</v>
      </c>
      <c r="E1377" s="160">
        <v>0</v>
      </c>
    </row>
    <row r="1378" spans="3:5">
      <c r="C1378" s="164" t="s">
        <v>3153</v>
      </c>
      <c r="D1378" s="160">
        <v>11311894</v>
      </c>
      <c r="E1378" s="160">
        <v>0</v>
      </c>
    </row>
    <row r="1379" spans="3:5">
      <c r="C1379" s="159" t="s">
        <v>358</v>
      </c>
      <c r="D1379" s="160">
        <v>746919014</v>
      </c>
      <c r="E1379" s="160">
        <v>193390188.22</v>
      </c>
    </row>
    <row r="1380" spans="3:5">
      <c r="C1380" s="161" t="s">
        <v>251</v>
      </c>
      <c r="D1380" s="162">
        <v>706857248</v>
      </c>
      <c r="E1380" s="162">
        <v>193390188.22</v>
      </c>
    </row>
    <row r="1381" spans="3:5">
      <c r="C1381" s="163" t="s">
        <v>252</v>
      </c>
      <c r="D1381" s="160">
        <v>2459823</v>
      </c>
      <c r="E1381" s="160">
        <v>0</v>
      </c>
    </row>
    <row r="1382" spans="3:5">
      <c r="C1382" s="164" t="s">
        <v>3154</v>
      </c>
      <c r="D1382" s="160">
        <v>2459823</v>
      </c>
      <c r="E1382" s="160">
        <v>0</v>
      </c>
    </row>
    <row r="1383" spans="3:5">
      <c r="C1383" s="163" t="s">
        <v>2675</v>
      </c>
      <c r="D1383" s="160">
        <v>2782305</v>
      </c>
      <c r="E1383" s="160">
        <v>0</v>
      </c>
    </row>
    <row r="1384" spans="3:5">
      <c r="C1384" s="164" t="s">
        <v>923</v>
      </c>
      <c r="D1384" s="160">
        <v>2782305</v>
      </c>
      <c r="E1384" s="160">
        <v>0</v>
      </c>
    </row>
    <row r="1385" spans="3:5">
      <c r="C1385" s="163" t="s">
        <v>359</v>
      </c>
      <c r="D1385" s="160">
        <v>79196</v>
      </c>
      <c r="E1385" s="160">
        <v>0</v>
      </c>
    </row>
    <row r="1386" spans="3:5">
      <c r="C1386" s="164" t="s">
        <v>559</v>
      </c>
      <c r="D1386" s="160">
        <v>79196</v>
      </c>
      <c r="E1386" s="160">
        <v>0</v>
      </c>
    </row>
    <row r="1387" spans="3:5">
      <c r="C1387" s="163" t="s">
        <v>924</v>
      </c>
      <c r="D1387" s="160">
        <v>2400521</v>
      </c>
      <c r="E1387" s="160">
        <v>0</v>
      </c>
    </row>
    <row r="1388" spans="3:5">
      <c r="C1388" s="164" t="s">
        <v>925</v>
      </c>
      <c r="D1388" s="160">
        <v>2400521</v>
      </c>
      <c r="E1388" s="160">
        <v>0</v>
      </c>
    </row>
    <row r="1389" spans="3:5">
      <c r="C1389" s="163" t="s">
        <v>2674</v>
      </c>
      <c r="D1389" s="160">
        <v>2188169</v>
      </c>
      <c r="E1389" s="160">
        <v>0</v>
      </c>
    </row>
    <row r="1390" spans="3:5">
      <c r="C1390" s="164" t="s">
        <v>2338</v>
      </c>
      <c r="D1390" s="160">
        <v>2188169</v>
      </c>
      <c r="E1390" s="160">
        <v>0</v>
      </c>
    </row>
    <row r="1391" spans="3:5">
      <c r="C1391" s="163" t="s">
        <v>926</v>
      </c>
      <c r="D1391" s="160">
        <v>4603072</v>
      </c>
      <c r="E1391" s="160">
        <v>0</v>
      </c>
    </row>
    <row r="1392" spans="3:5">
      <c r="C1392" s="164" t="s">
        <v>927</v>
      </c>
      <c r="D1392" s="160">
        <v>4603072</v>
      </c>
      <c r="E1392" s="160">
        <v>0</v>
      </c>
    </row>
    <row r="1393" spans="3:5">
      <c r="C1393" s="163" t="s">
        <v>928</v>
      </c>
      <c r="D1393" s="160">
        <v>1250434</v>
      </c>
      <c r="E1393" s="160">
        <v>0</v>
      </c>
    </row>
    <row r="1394" spans="3:5">
      <c r="C1394" s="164" t="s">
        <v>929</v>
      </c>
      <c r="D1394" s="160">
        <v>1250434</v>
      </c>
      <c r="E1394" s="160">
        <v>0</v>
      </c>
    </row>
    <row r="1395" spans="3:5">
      <c r="C1395" s="163" t="s">
        <v>930</v>
      </c>
      <c r="D1395" s="160">
        <v>2025413</v>
      </c>
      <c r="E1395" s="160">
        <v>0</v>
      </c>
    </row>
    <row r="1396" spans="3:5">
      <c r="C1396" s="164" t="s">
        <v>931</v>
      </c>
      <c r="D1396" s="160">
        <v>2025413</v>
      </c>
      <c r="E1396" s="160">
        <v>0</v>
      </c>
    </row>
    <row r="1397" spans="3:5">
      <c r="C1397" s="163" t="s">
        <v>932</v>
      </c>
      <c r="D1397" s="160">
        <v>2025413</v>
      </c>
      <c r="E1397" s="160">
        <v>0</v>
      </c>
    </row>
    <row r="1398" spans="3:5">
      <c r="C1398" s="164" t="s">
        <v>933</v>
      </c>
      <c r="D1398" s="160">
        <v>2025413</v>
      </c>
      <c r="E1398" s="160">
        <v>0</v>
      </c>
    </row>
    <row r="1399" spans="3:5">
      <c r="C1399" s="163" t="s">
        <v>2673</v>
      </c>
      <c r="D1399" s="160">
        <v>3227211</v>
      </c>
      <c r="E1399" s="160">
        <v>0</v>
      </c>
    </row>
    <row r="1400" spans="3:5">
      <c r="C1400" s="164" t="s">
        <v>2337</v>
      </c>
      <c r="D1400" s="160">
        <v>3227211</v>
      </c>
      <c r="E1400" s="160">
        <v>0</v>
      </c>
    </row>
    <row r="1401" spans="3:5">
      <c r="C1401" s="163" t="s">
        <v>934</v>
      </c>
      <c r="D1401" s="160">
        <v>2025413</v>
      </c>
      <c r="E1401" s="160">
        <v>0</v>
      </c>
    </row>
    <row r="1402" spans="3:5">
      <c r="C1402" s="164" t="s">
        <v>935</v>
      </c>
      <c r="D1402" s="160">
        <v>2025413</v>
      </c>
      <c r="E1402" s="160">
        <v>0</v>
      </c>
    </row>
    <row r="1403" spans="3:5">
      <c r="C1403" s="163" t="s">
        <v>936</v>
      </c>
      <c r="D1403" s="160">
        <v>5276742</v>
      </c>
      <c r="E1403" s="160">
        <v>0</v>
      </c>
    </row>
    <row r="1404" spans="3:5">
      <c r="C1404" s="164" t="s">
        <v>937</v>
      </c>
      <c r="D1404" s="160">
        <v>5276742</v>
      </c>
      <c r="E1404" s="160">
        <v>0</v>
      </c>
    </row>
    <row r="1405" spans="3:5">
      <c r="C1405" s="163" t="s">
        <v>938</v>
      </c>
      <c r="D1405" s="160">
        <v>2025413</v>
      </c>
      <c r="E1405" s="160">
        <v>0</v>
      </c>
    </row>
    <row r="1406" spans="3:5">
      <c r="C1406" s="164" t="s">
        <v>939</v>
      </c>
      <c r="D1406" s="160">
        <v>2025413</v>
      </c>
      <c r="E1406" s="160">
        <v>0</v>
      </c>
    </row>
    <row r="1407" spans="3:5">
      <c r="C1407" s="163" t="s">
        <v>940</v>
      </c>
      <c r="D1407" s="160">
        <v>2295673</v>
      </c>
      <c r="E1407" s="160">
        <v>0</v>
      </c>
    </row>
    <row r="1408" spans="3:5">
      <c r="C1408" s="164" t="s">
        <v>941</v>
      </c>
      <c r="D1408" s="160">
        <v>2295673</v>
      </c>
      <c r="E1408" s="160">
        <v>0</v>
      </c>
    </row>
    <row r="1409" spans="3:5">
      <c r="C1409" s="163" t="s">
        <v>360</v>
      </c>
      <c r="D1409" s="160">
        <v>119534</v>
      </c>
      <c r="E1409" s="160">
        <v>0</v>
      </c>
    </row>
    <row r="1410" spans="3:5">
      <c r="C1410" s="164" t="s">
        <v>560</v>
      </c>
      <c r="D1410" s="160">
        <v>119534</v>
      </c>
      <c r="E1410" s="160">
        <v>0</v>
      </c>
    </row>
    <row r="1411" spans="3:5">
      <c r="C1411" s="163" t="s">
        <v>361</v>
      </c>
      <c r="D1411" s="160">
        <v>13000000</v>
      </c>
      <c r="E1411" s="160">
        <v>0</v>
      </c>
    </row>
    <row r="1412" spans="3:5">
      <c r="C1412" s="164" t="s">
        <v>561</v>
      </c>
      <c r="D1412" s="160">
        <v>13000000</v>
      </c>
      <c r="E1412" s="160">
        <v>0</v>
      </c>
    </row>
    <row r="1413" spans="3:5">
      <c r="C1413" s="163" t="s">
        <v>362</v>
      </c>
      <c r="D1413" s="160">
        <v>1000000</v>
      </c>
      <c r="E1413" s="160">
        <v>0</v>
      </c>
    </row>
    <row r="1414" spans="3:5">
      <c r="C1414" s="164" t="s">
        <v>562</v>
      </c>
      <c r="D1414" s="160">
        <v>1000000</v>
      </c>
      <c r="E1414" s="160">
        <v>0</v>
      </c>
    </row>
    <row r="1415" spans="3:5">
      <c r="C1415" s="163" t="s">
        <v>2374</v>
      </c>
      <c r="D1415" s="160">
        <v>10000000</v>
      </c>
      <c r="E1415" s="160">
        <v>0</v>
      </c>
    </row>
    <row r="1416" spans="3:5">
      <c r="C1416" s="164" t="s">
        <v>2373</v>
      </c>
      <c r="D1416" s="160">
        <v>10000000</v>
      </c>
      <c r="E1416" s="160">
        <v>0</v>
      </c>
    </row>
    <row r="1417" spans="3:5">
      <c r="C1417" s="163" t="s">
        <v>1639</v>
      </c>
      <c r="D1417" s="160">
        <v>58125000</v>
      </c>
      <c r="E1417" s="160">
        <v>0</v>
      </c>
    </row>
    <row r="1418" spans="3:5">
      <c r="C1418" s="164" t="s">
        <v>1640</v>
      </c>
      <c r="D1418" s="160">
        <v>58125000</v>
      </c>
      <c r="E1418" s="160">
        <v>0</v>
      </c>
    </row>
    <row r="1419" spans="3:5">
      <c r="C1419" s="163" t="s">
        <v>1115</v>
      </c>
      <c r="D1419" s="160">
        <v>4302296</v>
      </c>
      <c r="E1419" s="160">
        <v>0</v>
      </c>
    </row>
    <row r="1420" spans="3:5">
      <c r="C1420" s="164" t="s">
        <v>1116</v>
      </c>
      <c r="D1420" s="160">
        <v>4302296</v>
      </c>
      <c r="E1420" s="160">
        <v>0</v>
      </c>
    </row>
    <row r="1421" spans="3:5">
      <c r="C1421" s="163" t="s">
        <v>1117</v>
      </c>
      <c r="D1421" s="160">
        <v>9738353</v>
      </c>
      <c r="E1421" s="160">
        <v>0</v>
      </c>
    </row>
    <row r="1422" spans="3:5">
      <c r="C1422" s="164" t="s">
        <v>1118</v>
      </c>
      <c r="D1422" s="160">
        <v>9738353</v>
      </c>
      <c r="E1422" s="160">
        <v>0</v>
      </c>
    </row>
    <row r="1423" spans="3:5">
      <c r="C1423" s="163" t="s">
        <v>1119</v>
      </c>
      <c r="D1423" s="160">
        <v>13086250</v>
      </c>
      <c r="E1423" s="160">
        <v>0</v>
      </c>
    </row>
    <row r="1424" spans="3:5">
      <c r="C1424" s="164" t="s">
        <v>1120</v>
      </c>
      <c r="D1424" s="160">
        <v>13086250</v>
      </c>
      <c r="E1424" s="160">
        <v>0</v>
      </c>
    </row>
    <row r="1425" spans="3:5">
      <c r="C1425" s="163" t="s">
        <v>1121</v>
      </c>
      <c r="D1425" s="160">
        <v>6062686</v>
      </c>
      <c r="E1425" s="160">
        <v>0</v>
      </c>
    </row>
    <row r="1426" spans="3:5">
      <c r="C1426" s="164" t="s">
        <v>1122</v>
      </c>
      <c r="D1426" s="160">
        <v>6062686</v>
      </c>
      <c r="E1426" s="160">
        <v>0</v>
      </c>
    </row>
    <row r="1427" spans="3:5">
      <c r="C1427" s="163" t="s">
        <v>1123</v>
      </c>
      <c r="D1427" s="160">
        <v>9738353</v>
      </c>
      <c r="E1427" s="160">
        <v>0</v>
      </c>
    </row>
    <row r="1428" spans="3:5">
      <c r="C1428" s="164" t="s">
        <v>1124</v>
      </c>
      <c r="D1428" s="160">
        <v>9738353</v>
      </c>
      <c r="E1428" s="160">
        <v>0</v>
      </c>
    </row>
    <row r="1429" spans="3:5">
      <c r="C1429" s="163" t="s">
        <v>1125</v>
      </c>
      <c r="D1429" s="160">
        <v>5105537</v>
      </c>
      <c r="E1429" s="160">
        <v>0</v>
      </c>
    </row>
    <row r="1430" spans="3:5">
      <c r="C1430" s="164" t="s">
        <v>1126</v>
      </c>
      <c r="D1430" s="160">
        <v>5105537</v>
      </c>
      <c r="E1430" s="160">
        <v>0</v>
      </c>
    </row>
    <row r="1431" spans="3:5">
      <c r="C1431" s="163" t="s">
        <v>2672</v>
      </c>
      <c r="D1431" s="160">
        <v>7331976</v>
      </c>
      <c r="E1431" s="160">
        <v>0</v>
      </c>
    </row>
    <row r="1432" spans="3:5">
      <c r="C1432" s="164" t="s">
        <v>1127</v>
      </c>
      <c r="D1432" s="160">
        <v>7331976</v>
      </c>
      <c r="E1432" s="160">
        <v>0</v>
      </c>
    </row>
    <row r="1433" spans="3:5">
      <c r="C1433" s="163" t="s">
        <v>363</v>
      </c>
      <c r="D1433" s="160">
        <v>68635382</v>
      </c>
      <c r="E1433" s="160">
        <v>26903338.800000001</v>
      </c>
    </row>
    <row r="1434" spans="3:5">
      <c r="C1434" s="164" t="s">
        <v>563</v>
      </c>
      <c r="D1434" s="160">
        <v>68635382</v>
      </c>
      <c r="E1434" s="160">
        <v>26903338.800000001</v>
      </c>
    </row>
    <row r="1435" spans="3:5">
      <c r="C1435" s="163" t="s">
        <v>2671</v>
      </c>
      <c r="D1435" s="160">
        <v>4088406</v>
      </c>
      <c r="E1435" s="160">
        <v>0</v>
      </c>
    </row>
    <row r="1436" spans="3:5">
      <c r="C1436" s="164" t="s">
        <v>1128</v>
      </c>
      <c r="D1436" s="160">
        <v>4088406</v>
      </c>
      <c r="E1436" s="160">
        <v>0</v>
      </c>
    </row>
    <row r="1437" spans="3:5">
      <c r="C1437" s="163" t="s">
        <v>2135</v>
      </c>
      <c r="D1437" s="160">
        <v>10523913</v>
      </c>
      <c r="E1437" s="160">
        <v>0</v>
      </c>
    </row>
    <row r="1438" spans="3:5">
      <c r="C1438" s="164" t="s">
        <v>2136</v>
      </c>
      <c r="D1438" s="160">
        <v>10523913</v>
      </c>
      <c r="E1438" s="160">
        <v>0</v>
      </c>
    </row>
    <row r="1439" spans="3:5">
      <c r="C1439" s="163" t="s">
        <v>2670</v>
      </c>
      <c r="D1439" s="160">
        <v>2151870</v>
      </c>
      <c r="E1439" s="160">
        <v>0</v>
      </c>
    </row>
    <row r="1440" spans="3:5">
      <c r="C1440" s="164" t="s">
        <v>1129</v>
      </c>
      <c r="D1440" s="160">
        <v>2151870</v>
      </c>
      <c r="E1440" s="160">
        <v>0</v>
      </c>
    </row>
    <row r="1441" spans="3:5">
      <c r="C1441" s="163" t="s">
        <v>2137</v>
      </c>
      <c r="D1441" s="160">
        <v>12430184</v>
      </c>
      <c r="E1441" s="160">
        <v>0</v>
      </c>
    </row>
    <row r="1442" spans="3:5">
      <c r="C1442" s="164" t="s">
        <v>2138</v>
      </c>
      <c r="D1442" s="160">
        <v>12430184</v>
      </c>
      <c r="E1442" s="160">
        <v>0</v>
      </c>
    </row>
    <row r="1443" spans="3:5">
      <c r="C1443" s="163" t="s">
        <v>1130</v>
      </c>
      <c r="D1443" s="160">
        <v>4088406</v>
      </c>
      <c r="E1443" s="160">
        <v>0</v>
      </c>
    </row>
    <row r="1444" spans="3:5">
      <c r="C1444" s="164" t="s">
        <v>1131</v>
      </c>
      <c r="D1444" s="160">
        <v>4088406</v>
      </c>
      <c r="E1444" s="160">
        <v>0</v>
      </c>
    </row>
    <row r="1445" spans="3:5">
      <c r="C1445" s="163" t="s">
        <v>1132</v>
      </c>
      <c r="D1445" s="160">
        <v>12185418</v>
      </c>
      <c r="E1445" s="160">
        <v>0</v>
      </c>
    </row>
    <row r="1446" spans="3:5">
      <c r="C1446" s="164" t="s">
        <v>1133</v>
      </c>
      <c r="D1446" s="160">
        <v>12185418</v>
      </c>
      <c r="E1446" s="160">
        <v>0</v>
      </c>
    </row>
    <row r="1447" spans="3:5">
      <c r="C1447" s="163" t="s">
        <v>2669</v>
      </c>
      <c r="D1447" s="160">
        <v>4312963</v>
      </c>
      <c r="E1447" s="160">
        <v>0</v>
      </c>
    </row>
    <row r="1448" spans="3:5">
      <c r="C1448" s="164" t="s">
        <v>1134</v>
      </c>
      <c r="D1448" s="160">
        <v>4312963</v>
      </c>
      <c r="E1448" s="160">
        <v>0</v>
      </c>
    </row>
    <row r="1449" spans="3:5">
      <c r="C1449" s="163" t="s">
        <v>2139</v>
      </c>
      <c r="D1449" s="160">
        <v>6723366</v>
      </c>
      <c r="E1449" s="160">
        <v>0</v>
      </c>
    </row>
    <row r="1450" spans="3:5">
      <c r="C1450" s="164" t="s">
        <v>2140</v>
      </c>
      <c r="D1450" s="160">
        <v>6723366</v>
      </c>
      <c r="E1450" s="160">
        <v>0</v>
      </c>
    </row>
    <row r="1451" spans="3:5">
      <c r="C1451" s="163" t="s">
        <v>1135</v>
      </c>
      <c r="D1451" s="160">
        <v>7333389</v>
      </c>
      <c r="E1451" s="160">
        <v>0</v>
      </c>
    </row>
    <row r="1452" spans="3:5">
      <c r="C1452" s="164" t="s">
        <v>1136</v>
      </c>
      <c r="D1452" s="160">
        <v>7333389</v>
      </c>
      <c r="E1452" s="160">
        <v>0</v>
      </c>
    </row>
    <row r="1453" spans="3:5">
      <c r="C1453" s="163" t="s">
        <v>1949</v>
      </c>
      <c r="D1453" s="160">
        <v>7296416</v>
      </c>
      <c r="E1453" s="160">
        <v>0</v>
      </c>
    </row>
    <row r="1454" spans="3:5">
      <c r="C1454" s="164" t="s">
        <v>1137</v>
      </c>
      <c r="D1454" s="160">
        <v>7296416</v>
      </c>
      <c r="E1454" s="160">
        <v>0</v>
      </c>
    </row>
    <row r="1455" spans="3:5">
      <c r="C1455" s="163" t="s">
        <v>2668</v>
      </c>
      <c r="D1455" s="160">
        <v>646004</v>
      </c>
      <c r="E1455" s="160">
        <v>0</v>
      </c>
    </row>
    <row r="1456" spans="3:5">
      <c r="C1456" s="164" t="s">
        <v>1138</v>
      </c>
      <c r="D1456" s="160">
        <v>646004</v>
      </c>
      <c r="E1456" s="160">
        <v>0</v>
      </c>
    </row>
    <row r="1457" spans="3:5">
      <c r="C1457" s="163" t="s">
        <v>2991</v>
      </c>
      <c r="D1457" s="160">
        <v>18779624</v>
      </c>
      <c r="E1457" s="160">
        <v>0</v>
      </c>
    </row>
    <row r="1458" spans="3:5">
      <c r="C1458" s="164" t="s">
        <v>2992</v>
      </c>
      <c r="D1458" s="160">
        <v>7240210</v>
      </c>
      <c r="E1458" s="160">
        <v>0</v>
      </c>
    </row>
    <row r="1459" spans="3:5">
      <c r="C1459" s="164" t="s">
        <v>1138</v>
      </c>
      <c r="D1459" s="160">
        <v>11539414</v>
      </c>
      <c r="E1459" s="160">
        <v>0</v>
      </c>
    </row>
    <row r="1460" spans="3:5">
      <c r="C1460" s="163" t="s">
        <v>2141</v>
      </c>
      <c r="D1460" s="160">
        <v>7786208</v>
      </c>
      <c r="E1460" s="160">
        <v>0</v>
      </c>
    </row>
    <row r="1461" spans="3:5">
      <c r="C1461" s="164" t="s">
        <v>2142</v>
      </c>
      <c r="D1461" s="160">
        <v>7786208</v>
      </c>
      <c r="E1461" s="160">
        <v>0</v>
      </c>
    </row>
    <row r="1462" spans="3:5">
      <c r="C1462" s="163" t="s">
        <v>1881</v>
      </c>
      <c r="D1462" s="160">
        <v>44144214</v>
      </c>
      <c r="E1462" s="160">
        <v>26376733.190000001</v>
      </c>
    </row>
    <row r="1463" spans="3:5">
      <c r="C1463" s="164" t="s">
        <v>1882</v>
      </c>
      <c r="D1463" s="160">
        <v>44144214</v>
      </c>
      <c r="E1463" s="160">
        <v>26376733.190000001</v>
      </c>
    </row>
    <row r="1464" spans="3:5">
      <c r="C1464" s="163" t="s">
        <v>364</v>
      </c>
      <c r="D1464" s="160">
        <v>232118496</v>
      </c>
      <c r="E1464" s="160">
        <v>140110116.22999999</v>
      </c>
    </row>
    <row r="1465" spans="3:5">
      <c r="C1465" s="164" t="s">
        <v>564</v>
      </c>
      <c r="D1465" s="160">
        <v>232118496</v>
      </c>
      <c r="E1465" s="160">
        <v>140110116.22999999</v>
      </c>
    </row>
    <row r="1466" spans="3:5">
      <c r="C1466" s="163" t="s">
        <v>2490</v>
      </c>
      <c r="D1466" s="160">
        <v>12982145</v>
      </c>
      <c r="E1466" s="160">
        <v>0</v>
      </c>
    </row>
    <row r="1467" spans="3:5">
      <c r="C1467" s="164" t="s">
        <v>2489</v>
      </c>
      <c r="D1467" s="160">
        <v>12982145</v>
      </c>
      <c r="E1467" s="160">
        <v>0</v>
      </c>
    </row>
    <row r="1468" spans="3:5">
      <c r="C1468" s="163" t="s">
        <v>797</v>
      </c>
      <c r="D1468" s="160">
        <v>78356061</v>
      </c>
      <c r="E1468" s="160">
        <v>0</v>
      </c>
    </row>
    <row r="1469" spans="3:5">
      <c r="C1469" s="164" t="s">
        <v>798</v>
      </c>
      <c r="D1469" s="160">
        <v>78356061</v>
      </c>
      <c r="E1469" s="160">
        <v>0</v>
      </c>
    </row>
    <row r="1470" spans="3:5">
      <c r="C1470" s="161" t="s">
        <v>253</v>
      </c>
      <c r="D1470" s="162">
        <v>15596660</v>
      </c>
      <c r="E1470" s="162">
        <v>0</v>
      </c>
    </row>
    <row r="1471" spans="3:5">
      <c r="C1471" s="163" t="s">
        <v>2993</v>
      </c>
      <c r="D1471" s="160">
        <v>15596660</v>
      </c>
      <c r="E1471" s="160">
        <v>0</v>
      </c>
    </row>
    <row r="1472" spans="3:5">
      <c r="C1472" s="164" t="s">
        <v>2994</v>
      </c>
      <c r="D1472" s="160">
        <v>15596660</v>
      </c>
      <c r="E1472" s="160">
        <v>0</v>
      </c>
    </row>
    <row r="1473" spans="3:5">
      <c r="C1473" s="163" t="s">
        <v>3122</v>
      </c>
      <c r="D1473" s="160">
        <v>0</v>
      </c>
      <c r="E1473" s="160">
        <v>0</v>
      </c>
    </row>
    <row r="1474" spans="3:5">
      <c r="C1474" s="164" t="s">
        <v>3123</v>
      </c>
      <c r="D1474" s="160">
        <v>0</v>
      </c>
      <c r="E1474" s="160">
        <v>0</v>
      </c>
    </row>
    <row r="1475" spans="3:5">
      <c r="C1475" s="161" t="s">
        <v>255</v>
      </c>
      <c r="D1475" s="162">
        <v>24465106</v>
      </c>
      <c r="E1475" s="162">
        <v>0</v>
      </c>
    </row>
    <row r="1476" spans="3:5">
      <c r="C1476" s="163" t="s">
        <v>252</v>
      </c>
      <c r="D1476" s="160">
        <v>24465106</v>
      </c>
      <c r="E1476" s="160">
        <v>0</v>
      </c>
    </row>
    <row r="1477" spans="3:5">
      <c r="C1477" s="164" t="s">
        <v>3154</v>
      </c>
      <c r="D1477" s="160">
        <v>24465106</v>
      </c>
      <c r="E1477" s="160">
        <v>0</v>
      </c>
    </row>
    <row r="1478" spans="3:5">
      <c r="C1478" s="159" t="s">
        <v>365</v>
      </c>
      <c r="D1478" s="160">
        <v>1705111399</v>
      </c>
      <c r="E1478" s="160">
        <v>343227315.77999997</v>
      </c>
    </row>
    <row r="1479" spans="3:5">
      <c r="C1479" s="161" t="s">
        <v>251</v>
      </c>
      <c r="D1479" s="162">
        <v>1268788349</v>
      </c>
      <c r="E1479" s="162">
        <v>329900617.01999998</v>
      </c>
    </row>
    <row r="1480" spans="3:5">
      <c r="C1480" s="163" t="s">
        <v>2667</v>
      </c>
      <c r="D1480" s="160">
        <v>1573587</v>
      </c>
      <c r="E1480" s="160">
        <v>0</v>
      </c>
    </row>
    <row r="1481" spans="3:5">
      <c r="C1481" s="164" t="s">
        <v>1641</v>
      </c>
      <c r="D1481" s="160">
        <v>1573587</v>
      </c>
      <c r="E1481" s="160">
        <v>0</v>
      </c>
    </row>
    <row r="1482" spans="3:5">
      <c r="C1482" s="163" t="s">
        <v>366</v>
      </c>
      <c r="D1482" s="160">
        <v>22400000</v>
      </c>
      <c r="E1482" s="160">
        <v>4039804.99</v>
      </c>
    </row>
    <row r="1483" spans="3:5">
      <c r="C1483" s="164" t="s">
        <v>565</v>
      </c>
      <c r="D1483" s="160">
        <v>22400000</v>
      </c>
      <c r="E1483" s="160">
        <v>4039804.99</v>
      </c>
    </row>
    <row r="1484" spans="3:5">
      <c r="C1484" s="163" t="s">
        <v>1642</v>
      </c>
      <c r="D1484" s="160">
        <v>2413329</v>
      </c>
      <c r="E1484" s="160">
        <v>0</v>
      </c>
    </row>
    <row r="1485" spans="3:5">
      <c r="C1485" s="164" t="s">
        <v>1643</v>
      </c>
      <c r="D1485" s="160">
        <v>2413329</v>
      </c>
      <c r="E1485" s="160">
        <v>0</v>
      </c>
    </row>
    <row r="1486" spans="3:5">
      <c r="C1486" s="163" t="s">
        <v>1644</v>
      </c>
      <c r="D1486" s="160">
        <v>1301004</v>
      </c>
      <c r="E1486" s="160">
        <v>0</v>
      </c>
    </row>
    <row r="1487" spans="3:5">
      <c r="C1487" s="164" t="s">
        <v>1645</v>
      </c>
      <c r="D1487" s="160">
        <v>1301004</v>
      </c>
      <c r="E1487" s="160">
        <v>0</v>
      </c>
    </row>
    <row r="1488" spans="3:5">
      <c r="C1488" s="163" t="s">
        <v>1646</v>
      </c>
      <c r="D1488" s="160">
        <v>2413329</v>
      </c>
      <c r="E1488" s="160">
        <v>0</v>
      </c>
    </row>
    <row r="1489" spans="3:5">
      <c r="C1489" s="164" t="s">
        <v>1647</v>
      </c>
      <c r="D1489" s="160">
        <v>2413329</v>
      </c>
      <c r="E1489" s="160">
        <v>0</v>
      </c>
    </row>
    <row r="1490" spans="3:5">
      <c r="C1490" s="163" t="s">
        <v>2666</v>
      </c>
      <c r="D1490" s="160">
        <v>87233939</v>
      </c>
      <c r="E1490" s="160">
        <v>0</v>
      </c>
    </row>
    <row r="1491" spans="3:5">
      <c r="C1491" s="164" t="s">
        <v>2458</v>
      </c>
      <c r="D1491" s="160">
        <v>87233939</v>
      </c>
      <c r="E1491" s="160">
        <v>0</v>
      </c>
    </row>
    <row r="1492" spans="3:5">
      <c r="C1492" s="163" t="s">
        <v>2995</v>
      </c>
      <c r="D1492" s="160">
        <v>7995818</v>
      </c>
      <c r="E1492" s="160">
        <v>0</v>
      </c>
    </row>
    <row r="1493" spans="3:5">
      <c r="C1493" s="164" t="s">
        <v>2996</v>
      </c>
      <c r="D1493" s="160">
        <v>7995818</v>
      </c>
      <c r="E1493" s="160">
        <v>0</v>
      </c>
    </row>
    <row r="1494" spans="3:5">
      <c r="C1494" s="163" t="s">
        <v>1648</v>
      </c>
      <c r="D1494" s="160">
        <v>2654072</v>
      </c>
      <c r="E1494" s="160">
        <v>0</v>
      </c>
    </row>
    <row r="1495" spans="3:5">
      <c r="C1495" s="164" t="s">
        <v>1649</v>
      </c>
      <c r="D1495" s="160">
        <v>2654072</v>
      </c>
      <c r="E1495" s="160">
        <v>0</v>
      </c>
    </row>
    <row r="1496" spans="3:5">
      <c r="C1496" s="163" t="s">
        <v>1650</v>
      </c>
      <c r="D1496" s="160">
        <v>2654072</v>
      </c>
      <c r="E1496" s="160">
        <v>0</v>
      </c>
    </row>
    <row r="1497" spans="3:5">
      <c r="C1497" s="164" t="s">
        <v>1651</v>
      </c>
      <c r="D1497" s="160">
        <v>2654072</v>
      </c>
      <c r="E1497" s="160">
        <v>0</v>
      </c>
    </row>
    <row r="1498" spans="3:5">
      <c r="C1498" s="163" t="s">
        <v>2997</v>
      </c>
      <c r="D1498" s="160">
        <v>178414777</v>
      </c>
      <c r="E1498" s="160">
        <v>0</v>
      </c>
    </row>
    <row r="1499" spans="3:5">
      <c r="C1499" s="164" t="s">
        <v>2998</v>
      </c>
      <c r="D1499" s="160">
        <v>178414777</v>
      </c>
      <c r="E1499" s="160">
        <v>0</v>
      </c>
    </row>
    <row r="1500" spans="3:5">
      <c r="C1500" s="163" t="s">
        <v>2665</v>
      </c>
      <c r="D1500" s="160">
        <v>2654072</v>
      </c>
      <c r="E1500" s="160">
        <v>0</v>
      </c>
    </row>
    <row r="1501" spans="3:5">
      <c r="C1501" s="164" t="s">
        <v>1652</v>
      </c>
      <c r="D1501" s="160">
        <v>2654072</v>
      </c>
      <c r="E1501" s="160">
        <v>0</v>
      </c>
    </row>
    <row r="1502" spans="3:5">
      <c r="C1502" s="163" t="s">
        <v>1950</v>
      </c>
      <c r="D1502" s="160">
        <v>1865003</v>
      </c>
      <c r="E1502" s="160">
        <v>0</v>
      </c>
    </row>
    <row r="1503" spans="3:5">
      <c r="C1503" s="164" t="s">
        <v>1653</v>
      </c>
      <c r="D1503" s="160">
        <v>1865003</v>
      </c>
      <c r="E1503" s="160">
        <v>0</v>
      </c>
    </row>
    <row r="1504" spans="3:5">
      <c r="C1504" s="163" t="s">
        <v>942</v>
      </c>
      <c r="D1504" s="160">
        <v>6083027</v>
      </c>
      <c r="E1504" s="160">
        <v>0</v>
      </c>
    </row>
    <row r="1505" spans="3:5">
      <c r="C1505" s="164" t="s">
        <v>943</v>
      </c>
      <c r="D1505" s="160">
        <v>1256445</v>
      </c>
      <c r="E1505" s="160">
        <v>0</v>
      </c>
    </row>
    <row r="1506" spans="3:5">
      <c r="C1506" s="164" t="s">
        <v>1654</v>
      </c>
      <c r="D1506" s="160">
        <v>4826582</v>
      </c>
      <c r="E1506" s="160">
        <v>0</v>
      </c>
    </row>
    <row r="1507" spans="3:5">
      <c r="C1507" s="163" t="s">
        <v>2664</v>
      </c>
      <c r="D1507" s="160">
        <v>3261638</v>
      </c>
      <c r="E1507" s="160">
        <v>0</v>
      </c>
    </row>
    <row r="1508" spans="3:5">
      <c r="C1508" s="164" t="s">
        <v>944</v>
      </c>
      <c r="D1508" s="160">
        <v>793946</v>
      </c>
      <c r="E1508" s="160">
        <v>0</v>
      </c>
    </row>
    <row r="1509" spans="3:5">
      <c r="C1509" s="164" t="s">
        <v>1655</v>
      </c>
      <c r="D1509" s="160">
        <v>2467692</v>
      </c>
      <c r="E1509" s="160">
        <v>0</v>
      </c>
    </row>
    <row r="1510" spans="3:5">
      <c r="C1510" s="163" t="s">
        <v>945</v>
      </c>
      <c r="D1510" s="160">
        <v>3560142</v>
      </c>
      <c r="E1510" s="160">
        <v>0</v>
      </c>
    </row>
    <row r="1511" spans="3:5">
      <c r="C1511" s="164" t="s">
        <v>946</v>
      </c>
      <c r="D1511" s="160">
        <v>2035527</v>
      </c>
      <c r="E1511" s="160">
        <v>0</v>
      </c>
    </row>
    <row r="1512" spans="3:5">
      <c r="C1512" s="164" t="s">
        <v>1656</v>
      </c>
      <c r="D1512" s="160">
        <v>1524615</v>
      </c>
      <c r="E1512" s="160">
        <v>0</v>
      </c>
    </row>
    <row r="1513" spans="3:5">
      <c r="C1513" s="163" t="s">
        <v>947</v>
      </c>
      <c r="D1513" s="160">
        <v>3532376</v>
      </c>
      <c r="E1513" s="160">
        <v>0</v>
      </c>
    </row>
    <row r="1514" spans="3:5">
      <c r="C1514" s="164" t="s">
        <v>948</v>
      </c>
      <c r="D1514" s="160">
        <v>878304</v>
      </c>
      <c r="E1514" s="160">
        <v>0</v>
      </c>
    </row>
    <row r="1515" spans="3:5">
      <c r="C1515" s="164" t="s">
        <v>1657</v>
      </c>
      <c r="D1515" s="160">
        <v>2654072</v>
      </c>
      <c r="E1515" s="160">
        <v>0</v>
      </c>
    </row>
    <row r="1516" spans="3:5">
      <c r="C1516" s="163" t="s">
        <v>949</v>
      </c>
      <c r="D1516" s="160">
        <v>4016874</v>
      </c>
      <c r="E1516" s="160">
        <v>0</v>
      </c>
    </row>
    <row r="1517" spans="3:5">
      <c r="C1517" s="164" t="s">
        <v>950</v>
      </c>
      <c r="D1517" s="160">
        <v>1362802</v>
      </c>
      <c r="E1517" s="160">
        <v>0</v>
      </c>
    </row>
    <row r="1518" spans="3:5">
      <c r="C1518" s="164" t="s">
        <v>1658</v>
      </c>
      <c r="D1518" s="160">
        <v>2654072</v>
      </c>
      <c r="E1518" s="160">
        <v>0</v>
      </c>
    </row>
    <row r="1519" spans="3:5">
      <c r="C1519" s="163" t="s">
        <v>951</v>
      </c>
      <c r="D1519" s="160">
        <v>3443139</v>
      </c>
      <c r="E1519" s="160">
        <v>0</v>
      </c>
    </row>
    <row r="1520" spans="3:5">
      <c r="C1520" s="164" t="s">
        <v>952</v>
      </c>
      <c r="D1520" s="160">
        <v>1865003</v>
      </c>
      <c r="E1520" s="160">
        <v>0</v>
      </c>
    </row>
    <row r="1521" spans="3:5">
      <c r="C1521" s="164" t="s">
        <v>1659</v>
      </c>
      <c r="D1521" s="160">
        <v>1578136</v>
      </c>
      <c r="E1521" s="160">
        <v>0</v>
      </c>
    </row>
    <row r="1522" spans="3:5">
      <c r="C1522" s="163" t="s">
        <v>953</v>
      </c>
      <c r="D1522" s="160">
        <v>2954072</v>
      </c>
      <c r="E1522" s="160">
        <v>0</v>
      </c>
    </row>
    <row r="1523" spans="3:5">
      <c r="C1523" s="164" t="s">
        <v>954</v>
      </c>
      <c r="D1523" s="160">
        <v>1375936</v>
      </c>
      <c r="E1523" s="160">
        <v>0</v>
      </c>
    </row>
    <row r="1524" spans="3:5">
      <c r="C1524" s="164" t="s">
        <v>1660</v>
      </c>
      <c r="D1524" s="160">
        <v>1578136</v>
      </c>
      <c r="E1524" s="160">
        <v>0</v>
      </c>
    </row>
    <row r="1525" spans="3:5">
      <c r="C1525" s="163" t="s">
        <v>2663</v>
      </c>
      <c r="D1525" s="160">
        <v>28000000</v>
      </c>
      <c r="E1525" s="160">
        <v>0</v>
      </c>
    </row>
    <row r="1526" spans="3:5">
      <c r="C1526" s="164" t="s">
        <v>566</v>
      </c>
      <c r="D1526" s="160">
        <v>28000000</v>
      </c>
      <c r="E1526" s="160">
        <v>0</v>
      </c>
    </row>
    <row r="1527" spans="3:5">
      <c r="C1527" s="163" t="s">
        <v>2662</v>
      </c>
      <c r="D1527" s="160">
        <v>11218697</v>
      </c>
      <c r="E1527" s="160">
        <v>0</v>
      </c>
    </row>
    <row r="1528" spans="3:5">
      <c r="C1528" s="164" t="s">
        <v>2457</v>
      </c>
      <c r="D1528" s="160">
        <v>11218697</v>
      </c>
      <c r="E1528" s="160">
        <v>0</v>
      </c>
    </row>
    <row r="1529" spans="3:5">
      <c r="C1529" s="163" t="s">
        <v>1334</v>
      </c>
      <c r="D1529" s="160">
        <v>10000000</v>
      </c>
      <c r="E1529" s="160">
        <v>0</v>
      </c>
    </row>
    <row r="1530" spans="3:5">
      <c r="C1530" s="164" t="s">
        <v>1335</v>
      </c>
      <c r="D1530" s="160">
        <v>10000000</v>
      </c>
      <c r="E1530" s="160">
        <v>0</v>
      </c>
    </row>
    <row r="1531" spans="3:5">
      <c r="C1531" s="163" t="s">
        <v>1883</v>
      </c>
      <c r="D1531" s="160">
        <v>49169329</v>
      </c>
      <c r="E1531" s="160">
        <v>29228964.440000001</v>
      </c>
    </row>
    <row r="1532" spans="3:5">
      <c r="C1532" s="164" t="s">
        <v>1884</v>
      </c>
      <c r="D1532" s="160">
        <v>49169329</v>
      </c>
      <c r="E1532" s="160">
        <v>29228964.440000001</v>
      </c>
    </row>
    <row r="1533" spans="3:5">
      <c r="C1533" s="163" t="s">
        <v>2846</v>
      </c>
      <c r="D1533" s="160">
        <v>87144574</v>
      </c>
      <c r="E1533" s="160">
        <v>62687049.5</v>
      </c>
    </row>
    <row r="1534" spans="3:5">
      <c r="C1534" s="164" t="s">
        <v>2845</v>
      </c>
      <c r="D1534" s="160">
        <v>87144574</v>
      </c>
      <c r="E1534" s="160">
        <v>62687049.5</v>
      </c>
    </row>
    <row r="1535" spans="3:5">
      <c r="C1535" s="163" t="s">
        <v>674</v>
      </c>
      <c r="D1535" s="160">
        <v>1301843</v>
      </c>
      <c r="E1535" s="160">
        <v>0</v>
      </c>
    </row>
    <row r="1536" spans="3:5">
      <c r="C1536" s="164" t="s">
        <v>675</v>
      </c>
      <c r="D1536" s="160">
        <v>1301843</v>
      </c>
      <c r="E1536" s="160">
        <v>0</v>
      </c>
    </row>
    <row r="1537" spans="3:5">
      <c r="C1537" s="163" t="s">
        <v>2372</v>
      </c>
      <c r="D1537" s="160">
        <v>15000000</v>
      </c>
      <c r="E1537" s="160">
        <v>0</v>
      </c>
    </row>
    <row r="1538" spans="3:5">
      <c r="C1538" s="164" t="s">
        <v>2371</v>
      </c>
      <c r="D1538" s="160">
        <v>15000000</v>
      </c>
      <c r="E1538" s="160">
        <v>0</v>
      </c>
    </row>
    <row r="1539" spans="3:5">
      <c r="C1539" s="163" t="s">
        <v>2336</v>
      </c>
      <c r="D1539" s="160">
        <v>7570295</v>
      </c>
      <c r="E1539" s="160">
        <v>0</v>
      </c>
    </row>
    <row r="1540" spans="3:5">
      <c r="C1540" s="164" t="s">
        <v>2335</v>
      </c>
      <c r="D1540" s="160">
        <v>7570295</v>
      </c>
      <c r="E1540" s="160">
        <v>0</v>
      </c>
    </row>
    <row r="1541" spans="3:5">
      <c r="C1541" s="163" t="s">
        <v>367</v>
      </c>
      <c r="D1541" s="160">
        <v>5000000</v>
      </c>
      <c r="E1541" s="160">
        <v>0</v>
      </c>
    </row>
    <row r="1542" spans="3:5">
      <c r="C1542" s="164" t="s">
        <v>567</v>
      </c>
      <c r="D1542" s="160">
        <v>5000000</v>
      </c>
      <c r="E1542" s="160">
        <v>0</v>
      </c>
    </row>
    <row r="1543" spans="3:5">
      <c r="C1543" s="163" t="s">
        <v>2999</v>
      </c>
      <c r="D1543" s="160">
        <v>12408251</v>
      </c>
      <c r="E1543" s="160">
        <v>0</v>
      </c>
    </row>
    <row r="1544" spans="3:5">
      <c r="C1544" s="164" t="s">
        <v>3000</v>
      </c>
      <c r="D1544" s="160">
        <v>12408251</v>
      </c>
      <c r="E1544" s="160">
        <v>0</v>
      </c>
    </row>
    <row r="1545" spans="3:5">
      <c r="C1545" s="163" t="s">
        <v>676</v>
      </c>
      <c r="D1545" s="160">
        <v>12372948</v>
      </c>
      <c r="E1545" s="160">
        <v>0</v>
      </c>
    </row>
    <row r="1546" spans="3:5">
      <c r="C1546" s="164" t="s">
        <v>677</v>
      </c>
      <c r="D1546" s="160">
        <v>12372948</v>
      </c>
      <c r="E1546" s="160">
        <v>0</v>
      </c>
    </row>
    <row r="1547" spans="3:5">
      <c r="C1547" s="163" t="s">
        <v>3001</v>
      </c>
      <c r="D1547" s="160">
        <v>52524374</v>
      </c>
      <c r="E1547" s="160">
        <v>0</v>
      </c>
    </row>
    <row r="1548" spans="3:5">
      <c r="C1548" s="164" t="s">
        <v>3002</v>
      </c>
      <c r="D1548" s="160">
        <v>52524374</v>
      </c>
      <c r="E1548" s="160">
        <v>0</v>
      </c>
    </row>
    <row r="1549" spans="3:5">
      <c r="C1549" s="163" t="s">
        <v>2661</v>
      </c>
      <c r="D1549" s="160">
        <v>28764263</v>
      </c>
      <c r="E1549" s="160">
        <v>0</v>
      </c>
    </row>
    <row r="1550" spans="3:5">
      <c r="C1550" s="164" t="s">
        <v>568</v>
      </c>
      <c r="D1550" s="160">
        <v>28764263</v>
      </c>
      <c r="E1550" s="160">
        <v>0</v>
      </c>
    </row>
    <row r="1551" spans="3:5">
      <c r="C1551" s="163" t="s">
        <v>368</v>
      </c>
      <c r="D1551" s="160">
        <v>43624733</v>
      </c>
      <c r="E1551" s="160">
        <v>0</v>
      </c>
    </row>
    <row r="1552" spans="3:5">
      <c r="C1552" s="164" t="s">
        <v>569</v>
      </c>
      <c r="D1552" s="160">
        <v>43624733</v>
      </c>
      <c r="E1552" s="160">
        <v>0</v>
      </c>
    </row>
    <row r="1553" spans="3:5">
      <c r="C1553" s="163" t="s">
        <v>369</v>
      </c>
      <c r="D1553" s="160">
        <v>62964489</v>
      </c>
      <c r="E1553" s="160">
        <v>57000000</v>
      </c>
    </row>
    <row r="1554" spans="3:5">
      <c r="C1554" s="164" t="s">
        <v>570</v>
      </c>
      <c r="D1554" s="160">
        <v>62964489</v>
      </c>
      <c r="E1554" s="160">
        <v>57000000</v>
      </c>
    </row>
    <row r="1555" spans="3:5">
      <c r="C1555" s="163" t="s">
        <v>370</v>
      </c>
      <c r="D1555" s="160">
        <v>10000000</v>
      </c>
      <c r="E1555" s="160">
        <v>0</v>
      </c>
    </row>
    <row r="1556" spans="3:5">
      <c r="C1556" s="164" t="s">
        <v>571</v>
      </c>
      <c r="D1556" s="160">
        <v>10000000</v>
      </c>
      <c r="E1556" s="160">
        <v>0</v>
      </c>
    </row>
    <row r="1557" spans="3:5">
      <c r="C1557" s="163" t="s">
        <v>2660</v>
      </c>
      <c r="D1557" s="160">
        <v>40269532</v>
      </c>
      <c r="E1557" s="160">
        <v>5364993.01</v>
      </c>
    </row>
    <row r="1558" spans="3:5">
      <c r="C1558" s="164" t="s">
        <v>572</v>
      </c>
      <c r="D1558" s="160">
        <v>40269532</v>
      </c>
      <c r="E1558" s="160">
        <v>5364993.01</v>
      </c>
    </row>
    <row r="1559" spans="3:5">
      <c r="C1559" s="163" t="s">
        <v>3003</v>
      </c>
      <c r="D1559" s="160">
        <v>13983297</v>
      </c>
      <c r="E1559" s="160">
        <v>0</v>
      </c>
    </row>
    <row r="1560" spans="3:5">
      <c r="C1560" s="164" t="s">
        <v>3004</v>
      </c>
      <c r="D1560" s="160">
        <v>13983297</v>
      </c>
      <c r="E1560" s="160">
        <v>0</v>
      </c>
    </row>
    <row r="1561" spans="3:5">
      <c r="C1561" s="163" t="s">
        <v>2143</v>
      </c>
      <c r="D1561" s="160">
        <v>52947752</v>
      </c>
      <c r="E1561" s="160">
        <v>36862306.789999999</v>
      </c>
    </row>
    <row r="1562" spans="3:5">
      <c r="C1562" s="164" t="s">
        <v>2144</v>
      </c>
      <c r="D1562" s="160">
        <v>52947752</v>
      </c>
      <c r="E1562" s="160">
        <v>36862306.789999999</v>
      </c>
    </row>
    <row r="1563" spans="3:5">
      <c r="C1563" s="163" t="s">
        <v>2145</v>
      </c>
      <c r="D1563" s="160">
        <v>5000000</v>
      </c>
      <c r="E1563" s="160">
        <v>0</v>
      </c>
    </row>
    <row r="1564" spans="3:5">
      <c r="C1564" s="164" t="s">
        <v>2146</v>
      </c>
      <c r="D1564" s="160">
        <v>5000000</v>
      </c>
      <c r="E1564" s="160">
        <v>0</v>
      </c>
    </row>
    <row r="1565" spans="3:5">
      <c r="C1565" s="163" t="s">
        <v>371</v>
      </c>
      <c r="D1565" s="160">
        <v>10000000</v>
      </c>
      <c r="E1565" s="160">
        <v>0</v>
      </c>
    </row>
    <row r="1566" spans="3:5">
      <c r="C1566" s="164" t="s">
        <v>573</v>
      </c>
      <c r="D1566" s="160">
        <v>10000000</v>
      </c>
      <c r="E1566" s="160">
        <v>0</v>
      </c>
    </row>
    <row r="1567" spans="3:5">
      <c r="C1567" s="163" t="s">
        <v>372</v>
      </c>
      <c r="D1567" s="160">
        <v>74863554</v>
      </c>
      <c r="E1567" s="160">
        <v>58546802.780000001</v>
      </c>
    </row>
    <row r="1568" spans="3:5">
      <c r="C1568" s="164" t="s">
        <v>574</v>
      </c>
      <c r="D1568" s="160">
        <v>74863554</v>
      </c>
      <c r="E1568" s="160">
        <v>58546802.780000001</v>
      </c>
    </row>
    <row r="1569" spans="3:5">
      <c r="C1569" s="163" t="s">
        <v>3005</v>
      </c>
      <c r="D1569" s="160">
        <v>10000000</v>
      </c>
      <c r="E1569" s="160">
        <v>0</v>
      </c>
    </row>
    <row r="1570" spans="3:5">
      <c r="C1570" s="164" t="s">
        <v>3006</v>
      </c>
      <c r="D1570" s="160">
        <v>10000000</v>
      </c>
      <c r="E1570" s="160">
        <v>0</v>
      </c>
    </row>
    <row r="1571" spans="3:5">
      <c r="C1571" s="163" t="s">
        <v>373</v>
      </c>
      <c r="D1571" s="160">
        <v>9638950</v>
      </c>
      <c r="E1571" s="160">
        <v>211569.52</v>
      </c>
    </row>
    <row r="1572" spans="3:5">
      <c r="C1572" s="164" t="s">
        <v>575</v>
      </c>
      <c r="D1572" s="160">
        <v>9638950</v>
      </c>
      <c r="E1572" s="160">
        <v>211569.52</v>
      </c>
    </row>
    <row r="1573" spans="3:5">
      <c r="C1573" s="163" t="s">
        <v>763</v>
      </c>
      <c r="D1573" s="160">
        <v>132021221</v>
      </c>
      <c r="E1573" s="160">
        <v>37946986.990000002</v>
      </c>
    </row>
    <row r="1574" spans="3:5">
      <c r="C1574" s="164" t="s">
        <v>764</v>
      </c>
      <c r="D1574" s="160">
        <v>54546641</v>
      </c>
      <c r="E1574" s="160">
        <v>0</v>
      </c>
    </row>
    <row r="1575" spans="3:5">
      <c r="C1575" s="164" t="s">
        <v>1885</v>
      </c>
      <c r="D1575" s="160">
        <v>77474580</v>
      </c>
      <c r="E1575" s="160">
        <v>37946986.990000002</v>
      </c>
    </row>
    <row r="1576" spans="3:5">
      <c r="C1576" s="163" t="s">
        <v>374</v>
      </c>
      <c r="D1576" s="160">
        <v>36637165</v>
      </c>
      <c r="E1576" s="160">
        <v>0</v>
      </c>
    </row>
    <row r="1577" spans="3:5">
      <c r="C1577" s="164" t="s">
        <v>576</v>
      </c>
      <c r="D1577" s="160">
        <v>36637165</v>
      </c>
      <c r="E1577" s="160">
        <v>0</v>
      </c>
    </row>
    <row r="1578" spans="3:5">
      <c r="C1578" s="163" t="s">
        <v>1998</v>
      </c>
      <c r="D1578" s="160">
        <v>64931847</v>
      </c>
      <c r="E1578" s="160">
        <v>38012139</v>
      </c>
    </row>
    <row r="1579" spans="3:5">
      <c r="C1579" s="164" t="s">
        <v>1999</v>
      </c>
      <c r="D1579" s="160">
        <v>64931847</v>
      </c>
      <c r="E1579" s="160">
        <v>38012139</v>
      </c>
    </row>
    <row r="1580" spans="3:5">
      <c r="C1580" s="163" t="s">
        <v>2844</v>
      </c>
      <c r="D1580" s="160">
        <v>39433378</v>
      </c>
      <c r="E1580" s="160">
        <v>0</v>
      </c>
    </row>
    <row r="1581" spans="3:5">
      <c r="C1581" s="164" t="s">
        <v>2843</v>
      </c>
      <c r="D1581" s="160">
        <v>39433378</v>
      </c>
      <c r="E1581" s="160">
        <v>0</v>
      </c>
    </row>
    <row r="1582" spans="3:5">
      <c r="C1582" s="163" t="s">
        <v>1661</v>
      </c>
      <c r="D1582" s="160">
        <v>1573587</v>
      </c>
      <c r="E1582" s="160">
        <v>0</v>
      </c>
    </row>
    <row r="1583" spans="3:5">
      <c r="C1583" s="164" t="s">
        <v>1662</v>
      </c>
      <c r="D1583" s="160">
        <v>1573587</v>
      </c>
      <c r="E1583" s="160">
        <v>0</v>
      </c>
    </row>
    <row r="1584" spans="3:5">
      <c r="C1584" s="161" t="s">
        <v>253</v>
      </c>
      <c r="D1584" s="162">
        <v>436323050</v>
      </c>
      <c r="E1584" s="162">
        <v>13326698.76</v>
      </c>
    </row>
    <row r="1585" spans="3:5">
      <c r="C1585" s="163" t="s">
        <v>3124</v>
      </c>
      <c r="D1585" s="160">
        <v>0</v>
      </c>
      <c r="E1585" s="160">
        <v>0</v>
      </c>
    </row>
    <row r="1586" spans="3:5">
      <c r="C1586" s="164" t="s">
        <v>3125</v>
      </c>
      <c r="D1586" s="160">
        <v>0</v>
      </c>
      <c r="E1586" s="160">
        <v>0</v>
      </c>
    </row>
    <row r="1587" spans="3:5">
      <c r="C1587" s="163" t="s">
        <v>1801</v>
      </c>
      <c r="D1587" s="160">
        <v>4035043</v>
      </c>
      <c r="E1587" s="160">
        <v>0</v>
      </c>
    </row>
    <row r="1588" spans="3:5">
      <c r="C1588" s="164" t="s">
        <v>1802</v>
      </c>
      <c r="D1588" s="160">
        <v>4035043</v>
      </c>
      <c r="E1588" s="160">
        <v>0</v>
      </c>
    </row>
    <row r="1589" spans="3:5">
      <c r="C1589" s="163" t="s">
        <v>2147</v>
      </c>
      <c r="D1589" s="160">
        <v>318622007</v>
      </c>
      <c r="E1589" s="160">
        <v>0</v>
      </c>
    </row>
    <row r="1590" spans="3:5">
      <c r="C1590" s="164" t="s">
        <v>2148</v>
      </c>
      <c r="D1590" s="160">
        <v>318622007</v>
      </c>
      <c r="E1590" s="160">
        <v>0</v>
      </c>
    </row>
    <row r="1591" spans="3:5">
      <c r="C1591" s="163" t="s">
        <v>3126</v>
      </c>
      <c r="D1591" s="160">
        <v>0</v>
      </c>
      <c r="E1591" s="160">
        <v>0</v>
      </c>
    </row>
    <row r="1592" spans="3:5">
      <c r="C1592" s="164" t="s">
        <v>3127</v>
      </c>
      <c r="D1592" s="160">
        <v>0</v>
      </c>
      <c r="E1592" s="160">
        <v>0</v>
      </c>
    </row>
    <row r="1593" spans="3:5">
      <c r="C1593" s="163" t="s">
        <v>2308</v>
      </c>
      <c r="D1593" s="160">
        <v>17665999</v>
      </c>
      <c r="E1593" s="160">
        <v>13326698.76</v>
      </c>
    </row>
    <row r="1594" spans="3:5">
      <c r="C1594" s="164" t="s">
        <v>2309</v>
      </c>
      <c r="D1594" s="160">
        <v>17665999</v>
      </c>
      <c r="E1594" s="160">
        <v>13326698.76</v>
      </c>
    </row>
    <row r="1595" spans="3:5">
      <c r="C1595" s="163" t="s">
        <v>2659</v>
      </c>
      <c r="D1595" s="160">
        <v>96000001</v>
      </c>
      <c r="E1595" s="160">
        <v>0</v>
      </c>
    </row>
    <row r="1596" spans="3:5">
      <c r="C1596" s="164" t="s">
        <v>2491</v>
      </c>
      <c r="D1596" s="160">
        <v>96000001</v>
      </c>
      <c r="E1596" s="160">
        <v>0</v>
      </c>
    </row>
    <row r="1597" spans="3:5">
      <c r="C1597" s="159" t="s">
        <v>375</v>
      </c>
      <c r="D1597" s="160">
        <v>438639614</v>
      </c>
      <c r="E1597" s="160">
        <v>28863889.599999998</v>
      </c>
    </row>
    <row r="1598" spans="3:5">
      <c r="C1598" s="161" t="s">
        <v>251</v>
      </c>
      <c r="D1598" s="162">
        <v>426139614</v>
      </c>
      <c r="E1598" s="162">
        <v>28863889.599999998</v>
      </c>
    </row>
    <row r="1599" spans="3:5">
      <c r="C1599" s="163" t="s">
        <v>955</v>
      </c>
      <c r="D1599" s="160">
        <v>2025413</v>
      </c>
      <c r="E1599" s="160">
        <v>0</v>
      </c>
    </row>
    <row r="1600" spans="3:5">
      <c r="C1600" s="164" t="s">
        <v>956</v>
      </c>
      <c r="D1600" s="160">
        <v>2025413</v>
      </c>
      <c r="E1600" s="160">
        <v>0</v>
      </c>
    </row>
    <row r="1601" spans="3:5">
      <c r="C1601" s="163" t="s">
        <v>957</v>
      </c>
      <c r="D1601" s="160">
        <v>2686980</v>
      </c>
      <c r="E1601" s="160">
        <v>0</v>
      </c>
    </row>
    <row r="1602" spans="3:5">
      <c r="C1602" s="164" t="s">
        <v>958</v>
      </c>
      <c r="D1602" s="160">
        <v>2686980</v>
      </c>
      <c r="E1602" s="160">
        <v>0</v>
      </c>
    </row>
    <row r="1603" spans="3:5">
      <c r="C1603" s="163" t="s">
        <v>959</v>
      </c>
      <c r="D1603" s="160">
        <v>215335</v>
      </c>
      <c r="E1603" s="160">
        <v>0</v>
      </c>
    </row>
    <row r="1604" spans="3:5">
      <c r="C1604" s="164" t="s">
        <v>960</v>
      </c>
      <c r="D1604" s="160">
        <v>215335</v>
      </c>
      <c r="E1604" s="160">
        <v>0</v>
      </c>
    </row>
    <row r="1605" spans="3:5">
      <c r="C1605" s="163" t="s">
        <v>961</v>
      </c>
      <c r="D1605" s="160">
        <v>1250434</v>
      </c>
      <c r="E1605" s="160">
        <v>0</v>
      </c>
    </row>
    <row r="1606" spans="3:5">
      <c r="C1606" s="164" t="s">
        <v>962</v>
      </c>
      <c r="D1606" s="160">
        <v>1250434</v>
      </c>
      <c r="E1606" s="160">
        <v>0</v>
      </c>
    </row>
    <row r="1607" spans="3:5">
      <c r="C1607" s="163" t="s">
        <v>3007</v>
      </c>
      <c r="D1607" s="160">
        <v>12500000</v>
      </c>
      <c r="E1607" s="160">
        <v>7264914.5899999999</v>
      </c>
    </row>
    <row r="1608" spans="3:5">
      <c r="C1608" s="164" t="s">
        <v>2796</v>
      </c>
      <c r="D1608" s="160">
        <v>12500000</v>
      </c>
      <c r="E1608" s="160">
        <v>7264914.5899999999</v>
      </c>
    </row>
    <row r="1609" spans="3:5">
      <c r="C1609" s="163" t="s">
        <v>2393</v>
      </c>
      <c r="D1609" s="160">
        <v>35366240</v>
      </c>
      <c r="E1609" s="160">
        <v>0</v>
      </c>
    </row>
    <row r="1610" spans="3:5">
      <c r="C1610" s="164" t="s">
        <v>2392</v>
      </c>
      <c r="D1610" s="160">
        <v>35366240</v>
      </c>
      <c r="E1610" s="160">
        <v>0</v>
      </c>
    </row>
    <row r="1611" spans="3:5">
      <c r="C1611" s="163" t="s">
        <v>2310</v>
      </c>
      <c r="D1611" s="160">
        <v>18949611</v>
      </c>
      <c r="E1611" s="160">
        <v>0</v>
      </c>
    </row>
    <row r="1612" spans="3:5">
      <c r="C1612" s="164" t="s">
        <v>2311</v>
      </c>
      <c r="D1612" s="160">
        <v>18949611</v>
      </c>
      <c r="E1612" s="160">
        <v>0</v>
      </c>
    </row>
    <row r="1613" spans="3:5">
      <c r="C1613" s="163" t="s">
        <v>1336</v>
      </c>
      <c r="D1613" s="160">
        <v>2177274</v>
      </c>
      <c r="E1613" s="160">
        <v>0</v>
      </c>
    </row>
    <row r="1614" spans="3:5">
      <c r="C1614" s="164" t="s">
        <v>1337</v>
      </c>
      <c r="D1614" s="160">
        <v>2177274</v>
      </c>
      <c r="E1614" s="160">
        <v>0</v>
      </c>
    </row>
    <row r="1615" spans="3:5">
      <c r="C1615" s="163" t="s">
        <v>1338</v>
      </c>
      <c r="D1615" s="160">
        <v>881280</v>
      </c>
      <c r="E1615" s="160">
        <v>0</v>
      </c>
    </row>
    <row r="1616" spans="3:5">
      <c r="C1616" s="164" t="s">
        <v>1339</v>
      </c>
      <c r="D1616" s="160">
        <v>881280</v>
      </c>
      <c r="E1616" s="160">
        <v>0</v>
      </c>
    </row>
    <row r="1617" spans="3:5">
      <c r="C1617" s="163" t="s">
        <v>2658</v>
      </c>
      <c r="D1617" s="160">
        <v>64029667</v>
      </c>
      <c r="E1617" s="160">
        <v>0</v>
      </c>
    </row>
    <row r="1618" spans="3:5">
      <c r="C1618" s="164" t="s">
        <v>1886</v>
      </c>
      <c r="D1618" s="160">
        <v>64029667</v>
      </c>
      <c r="E1618" s="160">
        <v>0</v>
      </c>
    </row>
    <row r="1619" spans="3:5">
      <c r="C1619" s="163" t="s">
        <v>1340</v>
      </c>
      <c r="D1619" s="160">
        <v>2177274</v>
      </c>
      <c r="E1619" s="160">
        <v>0</v>
      </c>
    </row>
    <row r="1620" spans="3:5">
      <c r="C1620" s="164" t="s">
        <v>1341</v>
      </c>
      <c r="D1620" s="160">
        <v>2177274</v>
      </c>
      <c r="E1620" s="160">
        <v>0</v>
      </c>
    </row>
    <row r="1621" spans="3:5">
      <c r="C1621" s="163" t="s">
        <v>1342</v>
      </c>
      <c r="D1621" s="160">
        <v>2177274</v>
      </c>
      <c r="E1621" s="160">
        <v>0</v>
      </c>
    </row>
    <row r="1622" spans="3:5">
      <c r="C1622" s="164" t="s">
        <v>1343</v>
      </c>
      <c r="D1622" s="160">
        <v>2177274</v>
      </c>
      <c r="E1622" s="160">
        <v>0</v>
      </c>
    </row>
    <row r="1623" spans="3:5">
      <c r="C1623" s="163" t="s">
        <v>1344</v>
      </c>
      <c r="D1623" s="160">
        <v>1283065</v>
      </c>
      <c r="E1623" s="160">
        <v>0</v>
      </c>
    </row>
    <row r="1624" spans="3:5">
      <c r="C1624" s="164" t="s">
        <v>1345</v>
      </c>
      <c r="D1624" s="160">
        <v>1283065</v>
      </c>
      <c r="E1624" s="160">
        <v>0</v>
      </c>
    </row>
    <row r="1625" spans="3:5">
      <c r="C1625" s="163" t="s">
        <v>1346</v>
      </c>
      <c r="D1625" s="160">
        <v>1283065</v>
      </c>
      <c r="E1625" s="160">
        <v>0</v>
      </c>
    </row>
    <row r="1626" spans="3:5">
      <c r="C1626" s="164" t="s">
        <v>1347</v>
      </c>
      <c r="D1626" s="160">
        <v>1283065</v>
      </c>
      <c r="E1626" s="160">
        <v>0</v>
      </c>
    </row>
    <row r="1627" spans="3:5">
      <c r="C1627" s="163" t="s">
        <v>1348</v>
      </c>
      <c r="D1627" s="160">
        <v>855982</v>
      </c>
      <c r="E1627" s="160">
        <v>0</v>
      </c>
    </row>
    <row r="1628" spans="3:5">
      <c r="C1628" s="164" t="s">
        <v>1349</v>
      </c>
      <c r="D1628" s="160">
        <v>855982</v>
      </c>
      <c r="E1628" s="160">
        <v>0</v>
      </c>
    </row>
    <row r="1629" spans="3:5">
      <c r="C1629" s="163" t="s">
        <v>2149</v>
      </c>
      <c r="D1629" s="160">
        <v>5000000</v>
      </c>
      <c r="E1629" s="160">
        <v>0</v>
      </c>
    </row>
    <row r="1630" spans="3:5">
      <c r="C1630" s="164" t="s">
        <v>2150</v>
      </c>
      <c r="D1630" s="160">
        <v>5000000</v>
      </c>
      <c r="E1630" s="160">
        <v>0</v>
      </c>
    </row>
    <row r="1631" spans="3:5">
      <c r="C1631" s="163" t="s">
        <v>2657</v>
      </c>
      <c r="D1631" s="160">
        <v>11615952</v>
      </c>
      <c r="E1631" s="160">
        <v>0</v>
      </c>
    </row>
    <row r="1632" spans="3:5">
      <c r="C1632" s="164" t="s">
        <v>2456</v>
      </c>
      <c r="D1632" s="160">
        <v>11615952</v>
      </c>
      <c r="E1632" s="160">
        <v>0</v>
      </c>
    </row>
    <row r="1633" spans="3:5">
      <c r="C1633" s="163" t="s">
        <v>1951</v>
      </c>
      <c r="D1633" s="160">
        <v>30979808</v>
      </c>
      <c r="E1633" s="160">
        <v>0</v>
      </c>
    </row>
    <row r="1634" spans="3:5">
      <c r="C1634" s="164" t="s">
        <v>577</v>
      </c>
      <c r="D1634" s="160">
        <v>30979808</v>
      </c>
      <c r="E1634" s="160">
        <v>0</v>
      </c>
    </row>
    <row r="1635" spans="3:5">
      <c r="C1635" s="163" t="s">
        <v>2151</v>
      </c>
      <c r="D1635" s="160">
        <v>1466974</v>
      </c>
      <c r="E1635" s="160">
        <v>0</v>
      </c>
    </row>
    <row r="1636" spans="3:5">
      <c r="C1636" s="164" t="s">
        <v>2152</v>
      </c>
      <c r="D1636" s="160">
        <v>1466974</v>
      </c>
      <c r="E1636" s="160">
        <v>0</v>
      </c>
    </row>
    <row r="1637" spans="3:5">
      <c r="C1637" s="163" t="s">
        <v>2153</v>
      </c>
      <c r="D1637" s="160">
        <v>38020348</v>
      </c>
      <c r="E1637" s="160">
        <v>10000000</v>
      </c>
    </row>
    <row r="1638" spans="3:5">
      <c r="C1638" s="164" t="s">
        <v>2154</v>
      </c>
      <c r="D1638" s="160">
        <v>38020348</v>
      </c>
      <c r="E1638" s="160">
        <v>10000000</v>
      </c>
    </row>
    <row r="1639" spans="3:5">
      <c r="C1639" s="163" t="s">
        <v>2155</v>
      </c>
      <c r="D1639" s="160">
        <v>10000000</v>
      </c>
      <c r="E1639" s="160">
        <v>0</v>
      </c>
    </row>
    <row r="1640" spans="3:5">
      <c r="C1640" s="164" t="s">
        <v>2156</v>
      </c>
      <c r="D1640" s="160">
        <v>10000000</v>
      </c>
      <c r="E1640" s="160">
        <v>0</v>
      </c>
    </row>
    <row r="1641" spans="3:5">
      <c r="C1641" s="163" t="s">
        <v>2157</v>
      </c>
      <c r="D1641" s="160">
        <v>22611444</v>
      </c>
      <c r="E1641" s="160">
        <v>6463874.9199999999</v>
      </c>
    </row>
    <row r="1642" spans="3:5">
      <c r="C1642" s="164" t="s">
        <v>2158</v>
      </c>
      <c r="D1642" s="160">
        <v>22611444</v>
      </c>
      <c r="E1642" s="160">
        <v>6463874.9199999999</v>
      </c>
    </row>
    <row r="1643" spans="3:5">
      <c r="C1643" s="163" t="s">
        <v>2159</v>
      </c>
      <c r="D1643" s="160">
        <v>22817684</v>
      </c>
      <c r="E1643" s="160">
        <v>0</v>
      </c>
    </row>
    <row r="1644" spans="3:5">
      <c r="C1644" s="164" t="s">
        <v>2160</v>
      </c>
      <c r="D1644" s="160">
        <v>22817684</v>
      </c>
      <c r="E1644" s="160">
        <v>0</v>
      </c>
    </row>
    <row r="1645" spans="3:5">
      <c r="C1645" s="163" t="s">
        <v>1350</v>
      </c>
      <c r="D1645" s="160">
        <v>7348649</v>
      </c>
      <c r="E1645" s="160">
        <v>0</v>
      </c>
    </row>
    <row r="1646" spans="3:5">
      <c r="C1646" s="164" t="s">
        <v>1351</v>
      </c>
      <c r="D1646" s="160">
        <v>7348649</v>
      </c>
      <c r="E1646" s="160">
        <v>0</v>
      </c>
    </row>
    <row r="1647" spans="3:5">
      <c r="C1647" s="163" t="s">
        <v>1352</v>
      </c>
      <c r="D1647" s="160">
        <v>5098639</v>
      </c>
      <c r="E1647" s="160">
        <v>0</v>
      </c>
    </row>
    <row r="1648" spans="3:5">
      <c r="C1648" s="164" t="s">
        <v>1353</v>
      </c>
      <c r="D1648" s="160">
        <v>5098639</v>
      </c>
      <c r="E1648" s="160">
        <v>0</v>
      </c>
    </row>
    <row r="1649" spans="3:5">
      <c r="C1649" s="163" t="s">
        <v>2000</v>
      </c>
      <c r="D1649" s="160">
        <v>10939016</v>
      </c>
      <c r="E1649" s="160">
        <v>0</v>
      </c>
    </row>
    <row r="1650" spans="3:5">
      <c r="C1650" s="164" t="s">
        <v>2001</v>
      </c>
      <c r="D1650" s="160">
        <v>10939016</v>
      </c>
      <c r="E1650" s="160">
        <v>0</v>
      </c>
    </row>
    <row r="1651" spans="3:5">
      <c r="C1651" s="163" t="s">
        <v>2161</v>
      </c>
      <c r="D1651" s="160">
        <v>5000000</v>
      </c>
      <c r="E1651" s="160">
        <v>0</v>
      </c>
    </row>
    <row r="1652" spans="3:5">
      <c r="C1652" s="164" t="s">
        <v>2162</v>
      </c>
      <c r="D1652" s="160">
        <v>5000000</v>
      </c>
      <c r="E1652" s="160">
        <v>0</v>
      </c>
    </row>
    <row r="1653" spans="3:5">
      <c r="C1653" s="163" t="s">
        <v>2163</v>
      </c>
      <c r="D1653" s="160">
        <v>27965372</v>
      </c>
      <c r="E1653" s="160">
        <v>5135100.09</v>
      </c>
    </row>
    <row r="1654" spans="3:5">
      <c r="C1654" s="164" t="s">
        <v>2164</v>
      </c>
      <c r="D1654" s="160">
        <v>27965372</v>
      </c>
      <c r="E1654" s="160">
        <v>5135100.09</v>
      </c>
    </row>
    <row r="1655" spans="3:5">
      <c r="C1655" s="163" t="s">
        <v>765</v>
      </c>
      <c r="D1655" s="160">
        <v>73629686</v>
      </c>
      <c r="E1655" s="160">
        <v>0</v>
      </c>
    </row>
    <row r="1656" spans="3:5">
      <c r="C1656" s="164" t="s">
        <v>766</v>
      </c>
      <c r="D1656" s="160">
        <v>73629686</v>
      </c>
      <c r="E1656" s="160">
        <v>0</v>
      </c>
    </row>
    <row r="1657" spans="3:5">
      <c r="C1657" s="163" t="s">
        <v>2842</v>
      </c>
      <c r="D1657" s="160">
        <v>5787148</v>
      </c>
      <c r="E1657" s="160">
        <v>0</v>
      </c>
    </row>
    <row r="1658" spans="3:5">
      <c r="C1658" s="164" t="s">
        <v>2841</v>
      </c>
      <c r="D1658" s="160">
        <v>5787148</v>
      </c>
      <c r="E1658" s="160">
        <v>0</v>
      </c>
    </row>
    <row r="1659" spans="3:5">
      <c r="C1659" s="161" t="s">
        <v>253</v>
      </c>
      <c r="D1659" s="162">
        <v>12500000</v>
      </c>
      <c r="E1659" s="162">
        <v>0</v>
      </c>
    </row>
    <row r="1660" spans="3:5">
      <c r="C1660" s="163" t="s">
        <v>3007</v>
      </c>
      <c r="D1660" s="160">
        <v>12500000</v>
      </c>
      <c r="E1660" s="160">
        <v>0</v>
      </c>
    </row>
    <row r="1661" spans="3:5">
      <c r="C1661" s="164" t="s">
        <v>2796</v>
      </c>
      <c r="D1661" s="160">
        <v>12500000</v>
      </c>
      <c r="E1661" s="160">
        <v>0</v>
      </c>
    </row>
    <row r="1662" spans="3:5">
      <c r="C1662" s="159" t="s">
        <v>376</v>
      </c>
      <c r="D1662" s="160">
        <v>859715674</v>
      </c>
      <c r="E1662" s="160">
        <v>89465595.530000001</v>
      </c>
    </row>
    <row r="1663" spans="3:5">
      <c r="C1663" s="161" t="s">
        <v>251</v>
      </c>
      <c r="D1663" s="162">
        <v>643854280</v>
      </c>
      <c r="E1663" s="162">
        <v>60301758.82</v>
      </c>
    </row>
    <row r="1664" spans="3:5">
      <c r="C1664" s="163" t="s">
        <v>767</v>
      </c>
      <c r="D1664" s="160">
        <v>63882720</v>
      </c>
      <c r="E1664" s="160">
        <v>29633308.969999999</v>
      </c>
    </row>
    <row r="1665" spans="3:5">
      <c r="C1665" s="164" t="s">
        <v>768</v>
      </c>
      <c r="D1665" s="160">
        <v>63882720</v>
      </c>
      <c r="E1665" s="160">
        <v>29633308.969999999</v>
      </c>
    </row>
    <row r="1666" spans="3:5">
      <c r="C1666" s="163" t="s">
        <v>377</v>
      </c>
      <c r="D1666" s="160">
        <v>95576106</v>
      </c>
      <c r="E1666" s="160">
        <v>0</v>
      </c>
    </row>
    <row r="1667" spans="3:5">
      <c r="C1667" s="164" t="s">
        <v>578</v>
      </c>
      <c r="D1667" s="160">
        <v>95576106</v>
      </c>
      <c r="E1667" s="160">
        <v>0</v>
      </c>
    </row>
    <row r="1668" spans="3:5">
      <c r="C1668" s="163" t="s">
        <v>378</v>
      </c>
      <c r="D1668" s="160">
        <v>29391796</v>
      </c>
      <c r="E1668" s="160">
        <v>0</v>
      </c>
    </row>
    <row r="1669" spans="3:5">
      <c r="C1669" s="164" t="s">
        <v>579</v>
      </c>
      <c r="D1669" s="160">
        <v>29391796</v>
      </c>
      <c r="E1669" s="160">
        <v>0</v>
      </c>
    </row>
    <row r="1670" spans="3:5">
      <c r="C1670" s="163" t="s">
        <v>2840</v>
      </c>
      <c r="D1670" s="160">
        <v>12155794</v>
      </c>
      <c r="E1670" s="160">
        <v>11395504</v>
      </c>
    </row>
    <row r="1671" spans="3:5">
      <c r="C1671" s="164" t="s">
        <v>2839</v>
      </c>
      <c r="D1671" s="160">
        <v>12155794</v>
      </c>
      <c r="E1671" s="160">
        <v>11395504</v>
      </c>
    </row>
    <row r="1672" spans="3:5">
      <c r="C1672" s="163" t="s">
        <v>2656</v>
      </c>
      <c r="D1672" s="160">
        <v>127695291</v>
      </c>
      <c r="E1672" s="160">
        <v>0</v>
      </c>
    </row>
    <row r="1673" spans="3:5">
      <c r="C1673" s="164" t="s">
        <v>2334</v>
      </c>
      <c r="D1673" s="160">
        <v>127695291</v>
      </c>
      <c r="E1673" s="160">
        <v>0</v>
      </c>
    </row>
    <row r="1674" spans="3:5">
      <c r="C1674" s="163" t="s">
        <v>2838</v>
      </c>
      <c r="D1674" s="160">
        <v>6115384</v>
      </c>
      <c r="E1674" s="160">
        <v>5733114</v>
      </c>
    </row>
    <row r="1675" spans="3:5">
      <c r="C1675" s="164" t="s">
        <v>2837</v>
      </c>
      <c r="D1675" s="160">
        <v>6115384</v>
      </c>
      <c r="E1675" s="160">
        <v>5733114</v>
      </c>
    </row>
    <row r="1676" spans="3:5">
      <c r="C1676" s="163" t="s">
        <v>1887</v>
      </c>
      <c r="D1676" s="160">
        <v>55886222</v>
      </c>
      <c r="E1676" s="160">
        <v>0</v>
      </c>
    </row>
    <row r="1677" spans="3:5">
      <c r="C1677" s="164" t="s">
        <v>1888</v>
      </c>
      <c r="D1677" s="160">
        <v>55886222</v>
      </c>
      <c r="E1677" s="160">
        <v>0</v>
      </c>
    </row>
    <row r="1678" spans="3:5">
      <c r="C1678" s="163" t="s">
        <v>2455</v>
      </c>
      <c r="D1678" s="160">
        <v>70399902</v>
      </c>
      <c r="E1678" s="160">
        <v>0</v>
      </c>
    </row>
    <row r="1679" spans="3:5">
      <c r="C1679" s="164" t="s">
        <v>2454</v>
      </c>
      <c r="D1679" s="160">
        <v>70399902</v>
      </c>
      <c r="E1679" s="160">
        <v>0</v>
      </c>
    </row>
    <row r="1680" spans="3:5">
      <c r="C1680" s="163" t="s">
        <v>963</v>
      </c>
      <c r="D1680" s="160">
        <v>4844222</v>
      </c>
      <c r="E1680" s="160">
        <v>0</v>
      </c>
    </row>
    <row r="1681" spans="3:5">
      <c r="C1681" s="164" t="s">
        <v>964</v>
      </c>
      <c r="D1681" s="160">
        <v>4844222</v>
      </c>
      <c r="E1681" s="160">
        <v>0</v>
      </c>
    </row>
    <row r="1682" spans="3:5">
      <c r="C1682" s="163" t="s">
        <v>965</v>
      </c>
      <c r="D1682" s="160">
        <v>11762183</v>
      </c>
      <c r="E1682" s="160">
        <v>0</v>
      </c>
    </row>
    <row r="1683" spans="3:5">
      <c r="C1683" s="164" t="s">
        <v>966</v>
      </c>
      <c r="D1683" s="160">
        <v>11762183</v>
      </c>
      <c r="E1683" s="160">
        <v>0</v>
      </c>
    </row>
    <row r="1684" spans="3:5">
      <c r="C1684" s="163" t="s">
        <v>967</v>
      </c>
      <c r="D1684" s="160">
        <v>6625122</v>
      </c>
      <c r="E1684" s="160">
        <v>0</v>
      </c>
    </row>
    <row r="1685" spans="3:5">
      <c r="C1685" s="164" t="s">
        <v>968</v>
      </c>
      <c r="D1685" s="160">
        <v>6625122</v>
      </c>
      <c r="E1685" s="160">
        <v>0</v>
      </c>
    </row>
    <row r="1686" spans="3:5">
      <c r="C1686" s="163" t="s">
        <v>969</v>
      </c>
      <c r="D1686" s="160">
        <v>2799546</v>
      </c>
      <c r="E1686" s="160">
        <v>0</v>
      </c>
    </row>
    <row r="1687" spans="3:5">
      <c r="C1687" s="164" t="s">
        <v>970</v>
      </c>
      <c r="D1687" s="160">
        <v>2799546</v>
      </c>
      <c r="E1687" s="160">
        <v>0</v>
      </c>
    </row>
    <row r="1688" spans="3:5">
      <c r="C1688" s="163" t="s">
        <v>2836</v>
      </c>
      <c r="D1688" s="160">
        <v>9446153</v>
      </c>
      <c r="E1688" s="160">
        <v>0</v>
      </c>
    </row>
    <row r="1689" spans="3:5">
      <c r="C1689" s="164" t="s">
        <v>2835</v>
      </c>
      <c r="D1689" s="160">
        <v>9446153</v>
      </c>
      <c r="E1689" s="160">
        <v>0</v>
      </c>
    </row>
    <row r="1690" spans="3:5">
      <c r="C1690" s="163" t="s">
        <v>379</v>
      </c>
      <c r="D1690" s="160">
        <v>36427627</v>
      </c>
      <c r="E1690" s="160">
        <v>0</v>
      </c>
    </row>
    <row r="1691" spans="3:5">
      <c r="C1691" s="164" t="s">
        <v>580</v>
      </c>
      <c r="D1691" s="160">
        <v>36427627</v>
      </c>
      <c r="E1691" s="160">
        <v>0</v>
      </c>
    </row>
    <row r="1692" spans="3:5">
      <c r="C1692" s="163" t="s">
        <v>380</v>
      </c>
      <c r="D1692" s="160">
        <v>10508708</v>
      </c>
      <c r="E1692" s="160">
        <v>0</v>
      </c>
    </row>
    <row r="1693" spans="3:5">
      <c r="C1693" s="164" t="s">
        <v>581</v>
      </c>
      <c r="D1693" s="160">
        <v>10508708</v>
      </c>
      <c r="E1693" s="160">
        <v>0</v>
      </c>
    </row>
    <row r="1694" spans="3:5">
      <c r="C1694" s="163" t="s">
        <v>381</v>
      </c>
      <c r="D1694" s="160">
        <v>1500000</v>
      </c>
      <c r="E1694" s="160">
        <v>0</v>
      </c>
    </row>
    <row r="1695" spans="3:5">
      <c r="C1695" s="164" t="s">
        <v>582</v>
      </c>
      <c r="D1695" s="160">
        <v>1500000</v>
      </c>
      <c r="E1695" s="160">
        <v>0</v>
      </c>
    </row>
    <row r="1696" spans="3:5">
      <c r="C1696" s="163" t="s">
        <v>1663</v>
      </c>
      <c r="D1696" s="160">
        <v>2601681</v>
      </c>
      <c r="E1696" s="160">
        <v>0</v>
      </c>
    </row>
    <row r="1697" spans="3:5">
      <c r="C1697" s="164" t="s">
        <v>1664</v>
      </c>
      <c r="D1697" s="160">
        <v>2601681</v>
      </c>
      <c r="E1697" s="160">
        <v>0</v>
      </c>
    </row>
    <row r="1698" spans="3:5">
      <c r="C1698" s="163" t="s">
        <v>1665</v>
      </c>
      <c r="D1698" s="160">
        <v>5119151</v>
      </c>
      <c r="E1698" s="160">
        <v>0</v>
      </c>
    </row>
    <row r="1699" spans="3:5">
      <c r="C1699" s="164" t="s">
        <v>1666</v>
      </c>
      <c r="D1699" s="160">
        <v>5119151</v>
      </c>
      <c r="E1699" s="160">
        <v>0</v>
      </c>
    </row>
    <row r="1700" spans="3:5">
      <c r="C1700" s="163" t="s">
        <v>1667</v>
      </c>
      <c r="D1700" s="160">
        <v>5120551</v>
      </c>
      <c r="E1700" s="160">
        <v>0</v>
      </c>
    </row>
    <row r="1701" spans="3:5">
      <c r="C1701" s="164" t="s">
        <v>1668</v>
      </c>
      <c r="D1701" s="160">
        <v>5120551</v>
      </c>
      <c r="E1701" s="160">
        <v>0</v>
      </c>
    </row>
    <row r="1702" spans="3:5">
      <c r="C1702" s="163" t="s">
        <v>2370</v>
      </c>
      <c r="D1702" s="160">
        <v>10000000</v>
      </c>
      <c r="E1702" s="160">
        <v>10000000</v>
      </c>
    </row>
    <row r="1703" spans="3:5">
      <c r="C1703" s="164" t="s">
        <v>2369</v>
      </c>
      <c r="D1703" s="160">
        <v>10000000</v>
      </c>
      <c r="E1703" s="160">
        <v>10000000</v>
      </c>
    </row>
    <row r="1704" spans="3:5">
      <c r="C1704" s="163" t="s">
        <v>1889</v>
      </c>
      <c r="D1704" s="160">
        <v>75996121</v>
      </c>
      <c r="E1704" s="160">
        <v>3539831.85</v>
      </c>
    </row>
    <row r="1705" spans="3:5">
      <c r="C1705" s="164" t="s">
        <v>1890</v>
      </c>
      <c r="D1705" s="160">
        <v>75996121</v>
      </c>
      <c r="E1705" s="160">
        <v>3539831.85</v>
      </c>
    </row>
    <row r="1706" spans="3:5">
      <c r="C1706" s="161" t="s">
        <v>253</v>
      </c>
      <c r="D1706" s="162">
        <v>215861394</v>
      </c>
      <c r="E1706" s="162">
        <v>29163836.710000001</v>
      </c>
    </row>
    <row r="1707" spans="3:5">
      <c r="C1707" s="163" t="s">
        <v>2655</v>
      </c>
      <c r="D1707" s="160">
        <v>92139087</v>
      </c>
      <c r="E1707" s="160">
        <v>14310229.220000001</v>
      </c>
    </row>
    <row r="1708" spans="3:5">
      <c r="C1708" s="164" t="s">
        <v>971</v>
      </c>
      <c r="D1708" s="160">
        <v>92139087</v>
      </c>
      <c r="E1708" s="160">
        <v>14310229.220000001</v>
      </c>
    </row>
    <row r="1709" spans="3:5">
      <c r="C1709" s="163" t="s">
        <v>2654</v>
      </c>
      <c r="D1709" s="160">
        <v>322307</v>
      </c>
      <c r="E1709" s="160">
        <v>14853607.49</v>
      </c>
    </row>
    <row r="1710" spans="3:5">
      <c r="C1710" s="164" t="s">
        <v>972</v>
      </c>
      <c r="D1710" s="160">
        <v>322307</v>
      </c>
      <c r="E1710" s="160">
        <v>14853607.49</v>
      </c>
    </row>
    <row r="1711" spans="3:5">
      <c r="C1711" s="163" t="s">
        <v>3128</v>
      </c>
      <c r="D1711" s="160">
        <v>0</v>
      </c>
      <c r="E1711" s="160">
        <v>0</v>
      </c>
    </row>
    <row r="1712" spans="3:5">
      <c r="C1712" s="164" t="s">
        <v>3129</v>
      </c>
      <c r="D1712" s="160">
        <v>0</v>
      </c>
      <c r="E1712" s="160">
        <v>0</v>
      </c>
    </row>
    <row r="1713" spans="3:5">
      <c r="C1713" s="163" t="s">
        <v>3130</v>
      </c>
      <c r="D1713" s="160">
        <v>0</v>
      </c>
      <c r="E1713" s="160">
        <v>0</v>
      </c>
    </row>
    <row r="1714" spans="3:5">
      <c r="C1714" s="164" t="s">
        <v>3131</v>
      </c>
      <c r="D1714" s="160">
        <v>0</v>
      </c>
      <c r="E1714" s="160">
        <v>0</v>
      </c>
    </row>
    <row r="1715" spans="3:5">
      <c r="C1715" s="163" t="s">
        <v>2165</v>
      </c>
      <c r="D1715" s="160">
        <v>30000000</v>
      </c>
      <c r="E1715" s="160">
        <v>0</v>
      </c>
    </row>
    <row r="1716" spans="3:5">
      <c r="C1716" s="164" t="s">
        <v>2166</v>
      </c>
      <c r="D1716" s="160">
        <v>30000000</v>
      </c>
      <c r="E1716" s="160">
        <v>0</v>
      </c>
    </row>
    <row r="1717" spans="3:5">
      <c r="C1717" s="163" t="s">
        <v>2312</v>
      </c>
      <c r="D1717" s="160">
        <v>5400000</v>
      </c>
      <c r="E1717" s="160">
        <v>0</v>
      </c>
    </row>
    <row r="1718" spans="3:5">
      <c r="C1718" s="164" t="s">
        <v>2313</v>
      </c>
      <c r="D1718" s="160">
        <v>5400000</v>
      </c>
      <c r="E1718" s="160">
        <v>0</v>
      </c>
    </row>
    <row r="1719" spans="3:5">
      <c r="C1719" s="163" t="s">
        <v>3132</v>
      </c>
      <c r="D1719" s="160">
        <v>0</v>
      </c>
      <c r="E1719" s="160">
        <v>0</v>
      </c>
    </row>
    <row r="1720" spans="3:5">
      <c r="C1720" s="164" t="s">
        <v>3133</v>
      </c>
      <c r="D1720" s="160">
        <v>0</v>
      </c>
      <c r="E1720" s="160">
        <v>0</v>
      </c>
    </row>
    <row r="1721" spans="3:5">
      <c r="C1721" s="163" t="s">
        <v>3134</v>
      </c>
      <c r="D1721" s="160">
        <v>0</v>
      </c>
      <c r="E1721" s="160">
        <v>0</v>
      </c>
    </row>
    <row r="1722" spans="3:5">
      <c r="C1722" s="164" t="s">
        <v>3135</v>
      </c>
      <c r="D1722" s="160">
        <v>0</v>
      </c>
      <c r="E1722" s="160">
        <v>0</v>
      </c>
    </row>
    <row r="1723" spans="3:5">
      <c r="C1723" s="163" t="s">
        <v>2415</v>
      </c>
      <c r="D1723" s="160">
        <v>88000000</v>
      </c>
      <c r="E1723" s="160">
        <v>0</v>
      </c>
    </row>
    <row r="1724" spans="3:5">
      <c r="C1724" s="164" t="s">
        <v>2414</v>
      </c>
      <c r="D1724" s="160">
        <v>88000000</v>
      </c>
      <c r="E1724" s="160">
        <v>0</v>
      </c>
    </row>
    <row r="1725" spans="3:5">
      <c r="C1725" s="159" t="s">
        <v>262</v>
      </c>
      <c r="D1725" s="160">
        <v>1300879786</v>
      </c>
      <c r="E1725" s="160">
        <v>477060317.87</v>
      </c>
    </row>
    <row r="1726" spans="3:5">
      <c r="C1726" s="161" t="s">
        <v>251</v>
      </c>
      <c r="D1726" s="162">
        <v>1300879786</v>
      </c>
      <c r="E1726" s="162">
        <v>477060317.87</v>
      </c>
    </row>
    <row r="1727" spans="3:5">
      <c r="C1727" s="163" t="s">
        <v>382</v>
      </c>
      <c r="D1727" s="160">
        <v>20747766</v>
      </c>
      <c r="E1727" s="160">
        <v>3686015.48</v>
      </c>
    </row>
    <row r="1728" spans="3:5">
      <c r="C1728" s="164" t="s">
        <v>584</v>
      </c>
      <c r="D1728" s="160">
        <v>20747766</v>
      </c>
      <c r="E1728" s="160">
        <v>3686015.48</v>
      </c>
    </row>
    <row r="1729" spans="3:5">
      <c r="C1729" s="163" t="s">
        <v>2834</v>
      </c>
      <c r="D1729" s="160">
        <v>4807567</v>
      </c>
      <c r="E1729" s="160">
        <v>0</v>
      </c>
    </row>
    <row r="1730" spans="3:5">
      <c r="C1730" s="164" t="s">
        <v>2833</v>
      </c>
      <c r="D1730" s="160">
        <v>4807567</v>
      </c>
      <c r="E1730" s="160">
        <v>0</v>
      </c>
    </row>
    <row r="1731" spans="3:5">
      <c r="C1731" s="163" t="s">
        <v>3105</v>
      </c>
      <c r="D1731" s="160">
        <v>0</v>
      </c>
      <c r="E1731" s="160">
        <v>0</v>
      </c>
    </row>
    <row r="1732" spans="3:5">
      <c r="C1732" s="164" t="s">
        <v>3106</v>
      </c>
      <c r="D1732" s="160">
        <v>0</v>
      </c>
      <c r="E1732" s="160">
        <v>0</v>
      </c>
    </row>
    <row r="1733" spans="3:5">
      <c r="C1733" s="163" t="s">
        <v>383</v>
      </c>
      <c r="D1733" s="160">
        <v>311388206</v>
      </c>
      <c r="E1733" s="160">
        <v>184861814.69999999</v>
      </c>
    </row>
    <row r="1734" spans="3:5">
      <c r="C1734" s="164" t="s">
        <v>585</v>
      </c>
      <c r="D1734" s="160">
        <v>311388206</v>
      </c>
      <c r="E1734" s="160">
        <v>184861814.69999999</v>
      </c>
    </row>
    <row r="1735" spans="3:5">
      <c r="C1735" s="163" t="s">
        <v>2653</v>
      </c>
      <c r="D1735" s="160">
        <v>20509966</v>
      </c>
      <c r="E1735" s="160">
        <v>0</v>
      </c>
    </row>
    <row r="1736" spans="3:5">
      <c r="C1736" s="164" t="s">
        <v>2453</v>
      </c>
      <c r="D1736" s="160">
        <v>20509966</v>
      </c>
      <c r="E1736" s="160">
        <v>0</v>
      </c>
    </row>
    <row r="1737" spans="3:5">
      <c r="C1737" s="163" t="s">
        <v>2167</v>
      </c>
      <c r="D1737" s="160">
        <v>5254613</v>
      </c>
      <c r="E1737" s="160">
        <v>0</v>
      </c>
    </row>
    <row r="1738" spans="3:5">
      <c r="C1738" s="164" t="s">
        <v>583</v>
      </c>
      <c r="D1738" s="160">
        <v>5254613</v>
      </c>
      <c r="E1738" s="160">
        <v>0</v>
      </c>
    </row>
    <row r="1739" spans="3:5">
      <c r="C1739" s="163" t="s">
        <v>384</v>
      </c>
      <c r="D1739" s="160">
        <v>70000000</v>
      </c>
      <c r="E1739" s="160">
        <v>0</v>
      </c>
    </row>
    <row r="1740" spans="3:5">
      <c r="C1740" s="164" t="s">
        <v>586</v>
      </c>
      <c r="D1740" s="160">
        <v>70000000</v>
      </c>
      <c r="E1740" s="160">
        <v>0</v>
      </c>
    </row>
    <row r="1741" spans="3:5">
      <c r="C1741" s="163" t="s">
        <v>385</v>
      </c>
      <c r="D1741" s="160">
        <v>458797</v>
      </c>
      <c r="E1741" s="160">
        <v>0</v>
      </c>
    </row>
    <row r="1742" spans="3:5">
      <c r="C1742" s="164" t="s">
        <v>587</v>
      </c>
      <c r="D1742" s="160">
        <v>458797</v>
      </c>
      <c r="E1742" s="160">
        <v>0</v>
      </c>
    </row>
    <row r="1743" spans="3:5">
      <c r="C1743" s="163" t="s">
        <v>3008</v>
      </c>
      <c r="D1743" s="160">
        <v>9173874</v>
      </c>
      <c r="E1743" s="160">
        <v>0</v>
      </c>
    </row>
    <row r="1744" spans="3:5">
      <c r="C1744" s="164" t="s">
        <v>3009</v>
      </c>
      <c r="D1744" s="160">
        <v>9173874</v>
      </c>
      <c r="E1744" s="160">
        <v>0</v>
      </c>
    </row>
    <row r="1745" spans="3:5">
      <c r="C1745" s="163" t="s">
        <v>2832</v>
      </c>
      <c r="D1745" s="160">
        <v>17397527</v>
      </c>
      <c r="E1745" s="160">
        <v>0</v>
      </c>
    </row>
    <row r="1746" spans="3:5">
      <c r="C1746" s="164" t="s">
        <v>2831</v>
      </c>
      <c r="D1746" s="160">
        <v>17397527</v>
      </c>
      <c r="E1746" s="160">
        <v>0</v>
      </c>
    </row>
    <row r="1747" spans="3:5">
      <c r="C1747" s="163" t="s">
        <v>386</v>
      </c>
      <c r="D1747" s="160">
        <v>4734096</v>
      </c>
      <c r="E1747" s="160">
        <v>0</v>
      </c>
    </row>
    <row r="1748" spans="3:5">
      <c r="C1748" s="164" t="s">
        <v>588</v>
      </c>
      <c r="D1748" s="160">
        <v>4734096</v>
      </c>
      <c r="E1748" s="160">
        <v>0</v>
      </c>
    </row>
    <row r="1749" spans="3:5">
      <c r="C1749" s="163" t="s">
        <v>387</v>
      </c>
      <c r="D1749" s="160">
        <v>80247</v>
      </c>
      <c r="E1749" s="160">
        <v>0</v>
      </c>
    </row>
    <row r="1750" spans="3:5">
      <c r="C1750" s="164" t="s">
        <v>589</v>
      </c>
      <c r="D1750" s="160">
        <v>80247</v>
      </c>
      <c r="E1750" s="160">
        <v>0</v>
      </c>
    </row>
    <row r="1751" spans="3:5">
      <c r="C1751" s="163" t="s">
        <v>388</v>
      </c>
      <c r="D1751" s="160">
        <v>75086</v>
      </c>
      <c r="E1751" s="160">
        <v>0</v>
      </c>
    </row>
    <row r="1752" spans="3:5">
      <c r="C1752" s="164" t="s">
        <v>590</v>
      </c>
      <c r="D1752" s="160">
        <v>75086</v>
      </c>
      <c r="E1752" s="160">
        <v>0</v>
      </c>
    </row>
    <row r="1753" spans="3:5">
      <c r="C1753" s="163" t="s">
        <v>2652</v>
      </c>
      <c r="D1753" s="160">
        <v>80247</v>
      </c>
      <c r="E1753" s="160">
        <v>0</v>
      </c>
    </row>
    <row r="1754" spans="3:5">
      <c r="C1754" s="164" t="s">
        <v>591</v>
      </c>
      <c r="D1754" s="160">
        <v>80247</v>
      </c>
      <c r="E1754" s="160">
        <v>0</v>
      </c>
    </row>
    <row r="1755" spans="3:5">
      <c r="C1755" s="163" t="s">
        <v>2830</v>
      </c>
      <c r="D1755" s="160">
        <v>46476764</v>
      </c>
      <c r="E1755" s="160">
        <v>0</v>
      </c>
    </row>
    <row r="1756" spans="3:5">
      <c r="C1756" s="164" t="s">
        <v>2829</v>
      </c>
      <c r="D1756" s="160">
        <v>46476764</v>
      </c>
      <c r="E1756" s="160">
        <v>0</v>
      </c>
    </row>
    <row r="1757" spans="3:5">
      <c r="C1757" s="163" t="s">
        <v>2452</v>
      </c>
      <c r="D1757" s="160">
        <v>3000000</v>
      </c>
      <c r="E1757" s="160">
        <v>0</v>
      </c>
    </row>
    <row r="1758" spans="3:5">
      <c r="C1758" s="164" t="s">
        <v>2451</v>
      </c>
      <c r="D1758" s="160">
        <v>3000000</v>
      </c>
      <c r="E1758" s="160">
        <v>0</v>
      </c>
    </row>
    <row r="1759" spans="3:5">
      <c r="C1759" s="163" t="s">
        <v>389</v>
      </c>
      <c r="D1759" s="160">
        <v>30068537</v>
      </c>
      <c r="E1759" s="160">
        <v>14129849.83</v>
      </c>
    </row>
    <row r="1760" spans="3:5">
      <c r="C1760" s="164" t="s">
        <v>592</v>
      </c>
      <c r="D1760" s="160">
        <v>30068537</v>
      </c>
      <c r="E1760" s="160">
        <v>14129849.83</v>
      </c>
    </row>
    <row r="1761" spans="3:5">
      <c r="C1761" s="163" t="s">
        <v>1139</v>
      </c>
      <c r="D1761" s="160">
        <v>4237286</v>
      </c>
      <c r="E1761" s="160">
        <v>0</v>
      </c>
    </row>
    <row r="1762" spans="3:5">
      <c r="C1762" s="164" t="s">
        <v>1140</v>
      </c>
      <c r="D1762" s="160">
        <v>4237286</v>
      </c>
      <c r="E1762" s="160">
        <v>0</v>
      </c>
    </row>
    <row r="1763" spans="3:5">
      <c r="C1763" s="163" t="s">
        <v>2651</v>
      </c>
      <c r="D1763" s="160">
        <v>597761</v>
      </c>
      <c r="E1763" s="160">
        <v>0</v>
      </c>
    </row>
    <row r="1764" spans="3:5">
      <c r="C1764" s="164" t="s">
        <v>1141</v>
      </c>
      <c r="D1764" s="160">
        <v>597761</v>
      </c>
      <c r="E1764" s="160">
        <v>0</v>
      </c>
    </row>
    <row r="1765" spans="3:5">
      <c r="C1765" s="163" t="s">
        <v>390</v>
      </c>
      <c r="D1765" s="160">
        <v>25000000</v>
      </c>
      <c r="E1765" s="160">
        <v>0</v>
      </c>
    </row>
    <row r="1766" spans="3:5">
      <c r="C1766" s="164" t="s">
        <v>593</v>
      </c>
      <c r="D1766" s="160">
        <v>25000000</v>
      </c>
      <c r="E1766" s="160">
        <v>0</v>
      </c>
    </row>
    <row r="1767" spans="3:5">
      <c r="C1767" s="163" t="s">
        <v>1142</v>
      </c>
      <c r="D1767" s="160">
        <v>2587656</v>
      </c>
      <c r="E1767" s="160">
        <v>0</v>
      </c>
    </row>
    <row r="1768" spans="3:5">
      <c r="C1768" s="164" t="s">
        <v>1143</v>
      </c>
      <c r="D1768" s="160">
        <v>2587656</v>
      </c>
      <c r="E1768" s="160">
        <v>0</v>
      </c>
    </row>
    <row r="1769" spans="3:5">
      <c r="C1769" s="163" t="s">
        <v>2650</v>
      </c>
      <c r="D1769" s="160">
        <v>31477472</v>
      </c>
      <c r="E1769" s="160">
        <v>0</v>
      </c>
    </row>
    <row r="1770" spans="3:5">
      <c r="C1770" s="164" t="s">
        <v>2450</v>
      </c>
      <c r="D1770" s="160">
        <v>31477472</v>
      </c>
      <c r="E1770" s="160">
        <v>0</v>
      </c>
    </row>
    <row r="1771" spans="3:5">
      <c r="C1771" s="163" t="s">
        <v>1144</v>
      </c>
      <c r="D1771" s="160">
        <v>889724</v>
      </c>
      <c r="E1771" s="160">
        <v>0</v>
      </c>
    </row>
    <row r="1772" spans="3:5">
      <c r="C1772" s="164" t="s">
        <v>1145</v>
      </c>
      <c r="D1772" s="160">
        <v>889724</v>
      </c>
      <c r="E1772" s="160">
        <v>0</v>
      </c>
    </row>
    <row r="1773" spans="3:5">
      <c r="C1773" s="163" t="s">
        <v>1146</v>
      </c>
      <c r="D1773" s="160">
        <v>5051678</v>
      </c>
      <c r="E1773" s="160">
        <v>0</v>
      </c>
    </row>
    <row r="1774" spans="3:5">
      <c r="C1774" s="164" t="s">
        <v>1147</v>
      </c>
      <c r="D1774" s="160">
        <v>5051678</v>
      </c>
      <c r="E1774" s="160">
        <v>0</v>
      </c>
    </row>
    <row r="1775" spans="3:5">
      <c r="C1775" s="163" t="s">
        <v>2649</v>
      </c>
      <c r="D1775" s="160">
        <v>29687478</v>
      </c>
      <c r="E1775" s="160">
        <v>23935743</v>
      </c>
    </row>
    <row r="1776" spans="3:5">
      <c r="C1776" s="164" t="s">
        <v>2002</v>
      </c>
      <c r="D1776" s="160">
        <v>29687478</v>
      </c>
      <c r="E1776" s="160">
        <v>23935743</v>
      </c>
    </row>
    <row r="1777" spans="3:5">
      <c r="C1777" s="163" t="s">
        <v>1148</v>
      </c>
      <c r="D1777" s="160">
        <v>9591650</v>
      </c>
      <c r="E1777" s="160">
        <v>0</v>
      </c>
    </row>
    <row r="1778" spans="3:5">
      <c r="C1778" s="164" t="s">
        <v>1149</v>
      </c>
      <c r="D1778" s="160">
        <v>9591650</v>
      </c>
      <c r="E1778" s="160">
        <v>0</v>
      </c>
    </row>
    <row r="1779" spans="3:5">
      <c r="C1779" s="163" t="s">
        <v>2648</v>
      </c>
      <c r="D1779" s="160">
        <v>35161253</v>
      </c>
      <c r="E1779" s="160">
        <v>25000000</v>
      </c>
    </row>
    <row r="1780" spans="3:5">
      <c r="C1780" s="164" t="s">
        <v>2003</v>
      </c>
      <c r="D1780" s="160">
        <v>35161253</v>
      </c>
      <c r="E1780" s="160">
        <v>25000000</v>
      </c>
    </row>
    <row r="1781" spans="3:5">
      <c r="C1781" s="163" t="s">
        <v>1150</v>
      </c>
      <c r="D1781" s="160">
        <v>9591650</v>
      </c>
      <c r="E1781" s="160">
        <v>0</v>
      </c>
    </row>
    <row r="1782" spans="3:5">
      <c r="C1782" s="164" t="s">
        <v>1151</v>
      </c>
      <c r="D1782" s="160">
        <v>9591650</v>
      </c>
      <c r="E1782" s="160">
        <v>0</v>
      </c>
    </row>
    <row r="1783" spans="3:5">
      <c r="C1783" s="163" t="s">
        <v>1152</v>
      </c>
      <c r="D1783" s="160">
        <v>3618597</v>
      </c>
      <c r="E1783" s="160">
        <v>0</v>
      </c>
    </row>
    <row r="1784" spans="3:5">
      <c r="C1784" s="164" t="s">
        <v>1153</v>
      </c>
      <c r="D1784" s="160">
        <v>3618597</v>
      </c>
      <c r="E1784" s="160">
        <v>0</v>
      </c>
    </row>
    <row r="1785" spans="3:5">
      <c r="C1785" s="163" t="s">
        <v>2647</v>
      </c>
      <c r="D1785" s="160">
        <v>117367382</v>
      </c>
      <c r="E1785" s="160">
        <v>70000000</v>
      </c>
    </row>
    <row r="1786" spans="3:5">
      <c r="C1786" s="164" t="s">
        <v>1891</v>
      </c>
      <c r="D1786" s="160">
        <v>117367382</v>
      </c>
      <c r="E1786" s="160">
        <v>70000000</v>
      </c>
    </row>
    <row r="1787" spans="3:5">
      <c r="C1787" s="163" t="s">
        <v>1154</v>
      </c>
      <c r="D1787" s="160">
        <v>5803815</v>
      </c>
      <c r="E1787" s="160">
        <v>0</v>
      </c>
    </row>
    <row r="1788" spans="3:5">
      <c r="C1788" s="164" t="s">
        <v>1155</v>
      </c>
      <c r="D1788" s="160">
        <v>5803815</v>
      </c>
      <c r="E1788" s="160">
        <v>0</v>
      </c>
    </row>
    <row r="1789" spans="3:5">
      <c r="C1789" s="163" t="s">
        <v>2646</v>
      </c>
      <c r="D1789" s="160">
        <v>53904088</v>
      </c>
      <c r="E1789" s="160">
        <v>0</v>
      </c>
    </row>
    <row r="1790" spans="3:5">
      <c r="C1790" s="164" t="s">
        <v>1892</v>
      </c>
      <c r="D1790" s="160">
        <v>53904088</v>
      </c>
      <c r="E1790" s="160">
        <v>0</v>
      </c>
    </row>
    <row r="1791" spans="3:5">
      <c r="C1791" s="163" t="s">
        <v>1952</v>
      </c>
      <c r="D1791" s="160">
        <v>1181902</v>
      </c>
      <c r="E1791" s="160">
        <v>0</v>
      </c>
    </row>
    <row r="1792" spans="3:5">
      <c r="C1792" s="164" t="s">
        <v>1156</v>
      </c>
      <c r="D1792" s="160">
        <v>1181902</v>
      </c>
      <c r="E1792" s="160">
        <v>0</v>
      </c>
    </row>
    <row r="1793" spans="3:5">
      <c r="C1793" s="163" t="s">
        <v>2645</v>
      </c>
      <c r="D1793" s="160">
        <v>36000000</v>
      </c>
      <c r="E1793" s="160">
        <v>0</v>
      </c>
    </row>
    <row r="1794" spans="3:5">
      <c r="C1794" s="164" t="s">
        <v>2391</v>
      </c>
      <c r="D1794" s="160">
        <v>36000000</v>
      </c>
      <c r="E1794" s="160">
        <v>0</v>
      </c>
    </row>
    <row r="1795" spans="3:5">
      <c r="C1795" s="163" t="s">
        <v>1157</v>
      </c>
      <c r="D1795" s="160">
        <v>1181902</v>
      </c>
      <c r="E1795" s="160">
        <v>0</v>
      </c>
    </row>
    <row r="1796" spans="3:5">
      <c r="C1796" s="164" t="s">
        <v>1158</v>
      </c>
      <c r="D1796" s="160">
        <v>1181902</v>
      </c>
      <c r="E1796" s="160">
        <v>0</v>
      </c>
    </row>
    <row r="1797" spans="3:5">
      <c r="C1797" s="163" t="s">
        <v>1159</v>
      </c>
      <c r="D1797" s="160">
        <v>1181902</v>
      </c>
      <c r="E1797" s="160">
        <v>0</v>
      </c>
    </row>
    <row r="1798" spans="3:5">
      <c r="C1798" s="164" t="s">
        <v>1160</v>
      </c>
      <c r="D1798" s="160">
        <v>1181902</v>
      </c>
      <c r="E1798" s="160">
        <v>0</v>
      </c>
    </row>
    <row r="1799" spans="3:5">
      <c r="C1799" s="163" t="s">
        <v>1161</v>
      </c>
      <c r="D1799" s="160">
        <v>2792959</v>
      </c>
      <c r="E1799" s="160">
        <v>0</v>
      </c>
    </row>
    <row r="1800" spans="3:5">
      <c r="C1800" s="164" t="s">
        <v>1162</v>
      </c>
      <c r="D1800" s="160">
        <v>2792959</v>
      </c>
      <c r="E1800" s="160">
        <v>0</v>
      </c>
    </row>
    <row r="1801" spans="3:5">
      <c r="C1801" s="163" t="s">
        <v>2644</v>
      </c>
      <c r="D1801" s="160">
        <v>33121737</v>
      </c>
      <c r="E1801" s="160">
        <v>19868106.809999999</v>
      </c>
    </row>
    <row r="1802" spans="3:5">
      <c r="C1802" s="164" t="s">
        <v>2004</v>
      </c>
      <c r="D1802" s="160">
        <v>33121737</v>
      </c>
      <c r="E1802" s="160">
        <v>19868106.809999999</v>
      </c>
    </row>
    <row r="1803" spans="3:5">
      <c r="C1803" s="163" t="s">
        <v>1163</v>
      </c>
      <c r="D1803" s="160">
        <v>2579928</v>
      </c>
      <c r="E1803" s="160">
        <v>0</v>
      </c>
    </row>
    <row r="1804" spans="3:5">
      <c r="C1804" s="164" t="s">
        <v>1164</v>
      </c>
      <c r="D1804" s="160">
        <v>2579928</v>
      </c>
      <c r="E1804" s="160">
        <v>0</v>
      </c>
    </row>
    <row r="1805" spans="3:5">
      <c r="C1805" s="163" t="s">
        <v>2643</v>
      </c>
      <c r="D1805" s="160">
        <v>223499064</v>
      </c>
      <c r="E1805" s="160">
        <v>131519775.05</v>
      </c>
    </row>
    <row r="1806" spans="3:5">
      <c r="C1806" s="164" t="s">
        <v>2005</v>
      </c>
      <c r="D1806" s="160">
        <v>177338629</v>
      </c>
      <c r="E1806" s="160">
        <v>131519775.05</v>
      </c>
    </row>
    <row r="1807" spans="3:5">
      <c r="C1807" s="164" t="s">
        <v>3010</v>
      </c>
      <c r="D1807" s="160">
        <v>46160435</v>
      </c>
      <c r="E1807" s="160">
        <v>0</v>
      </c>
    </row>
    <row r="1808" spans="3:5">
      <c r="C1808" s="163" t="s">
        <v>1165</v>
      </c>
      <c r="D1808" s="160">
        <v>1720224</v>
      </c>
      <c r="E1808" s="160">
        <v>0</v>
      </c>
    </row>
    <row r="1809" spans="3:5">
      <c r="C1809" s="164" t="s">
        <v>1166</v>
      </c>
      <c r="D1809" s="160">
        <v>1720224</v>
      </c>
      <c r="E1809" s="160">
        <v>0</v>
      </c>
    </row>
    <row r="1810" spans="3:5">
      <c r="C1810" s="163" t="s">
        <v>1167</v>
      </c>
      <c r="D1810" s="160">
        <v>805138</v>
      </c>
      <c r="E1810" s="160">
        <v>0</v>
      </c>
    </row>
    <row r="1811" spans="3:5">
      <c r="C1811" s="164" t="s">
        <v>1168</v>
      </c>
      <c r="D1811" s="160">
        <v>805138</v>
      </c>
      <c r="E1811" s="160">
        <v>0</v>
      </c>
    </row>
    <row r="1812" spans="3:5">
      <c r="C1812" s="163" t="s">
        <v>1169</v>
      </c>
      <c r="D1812" s="160">
        <v>2792959</v>
      </c>
      <c r="E1812" s="160">
        <v>0</v>
      </c>
    </row>
    <row r="1813" spans="3:5">
      <c r="C1813" s="164" t="s">
        <v>1170</v>
      </c>
      <c r="D1813" s="160">
        <v>2792959</v>
      </c>
      <c r="E1813" s="160">
        <v>0</v>
      </c>
    </row>
    <row r="1814" spans="3:5">
      <c r="C1814" s="163" t="s">
        <v>1171</v>
      </c>
      <c r="D1814" s="160">
        <v>923196</v>
      </c>
      <c r="E1814" s="160">
        <v>0</v>
      </c>
    </row>
    <row r="1815" spans="3:5">
      <c r="C1815" s="164" t="s">
        <v>1172</v>
      </c>
      <c r="D1815" s="160">
        <v>923196</v>
      </c>
      <c r="E1815" s="160">
        <v>0</v>
      </c>
    </row>
    <row r="1816" spans="3:5">
      <c r="C1816" s="163" t="s">
        <v>1173</v>
      </c>
      <c r="D1816" s="160">
        <v>2579928</v>
      </c>
      <c r="E1816" s="160">
        <v>0</v>
      </c>
    </row>
    <row r="1817" spans="3:5">
      <c r="C1817" s="164" t="s">
        <v>1174</v>
      </c>
      <c r="D1817" s="160">
        <v>2579928</v>
      </c>
      <c r="E1817" s="160">
        <v>0</v>
      </c>
    </row>
    <row r="1818" spans="3:5">
      <c r="C1818" s="163" t="s">
        <v>2642</v>
      </c>
      <c r="D1818" s="160">
        <v>597164</v>
      </c>
      <c r="E1818" s="160">
        <v>0</v>
      </c>
    </row>
    <row r="1819" spans="3:5">
      <c r="C1819" s="164" t="s">
        <v>1175</v>
      </c>
      <c r="D1819" s="160">
        <v>597164</v>
      </c>
      <c r="E1819" s="160">
        <v>0</v>
      </c>
    </row>
    <row r="1820" spans="3:5">
      <c r="C1820" s="163" t="s">
        <v>1953</v>
      </c>
      <c r="D1820" s="160">
        <v>53693227</v>
      </c>
      <c r="E1820" s="160">
        <v>4059013</v>
      </c>
    </row>
    <row r="1821" spans="3:5">
      <c r="C1821" s="164" t="s">
        <v>769</v>
      </c>
      <c r="D1821" s="160">
        <v>53693227</v>
      </c>
      <c r="E1821" s="160">
        <v>4059013</v>
      </c>
    </row>
    <row r="1822" spans="3:5">
      <c r="C1822" s="163" t="s">
        <v>1176</v>
      </c>
      <c r="D1822" s="160">
        <v>923196</v>
      </c>
      <c r="E1822" s="160">
        <v>0</v>
      </c>
    </row>
    <row r="1823" spans="3:5">
      <c r="C1823" s="164" t="s">
        <v>1177</v>
      </c>
      <c r="D1823" s="160">
        <v>923196</v>
      </c>
      <c r="E1823" s="160">
        <v>0</v>
      </c>
    </row>
    <row r="1824" spans="3:5">
      <c r="C1824" s="163" t="s">
        <v>1178</v>
      </c>
      <c r="D1824" s="160">
        <v>597164</v>
      </c>
      <c r="E1824" s="160">
        <v>0</v>
      </c>
    </row>
    <row r="1825" spans="3:5">
      <c r="C1825" s="164" t="s">
        <v>1179</v>
      </c>
      <c r="D1825" s="160">
        <v>597164</v>
      </c>
      <c r="E1825" s="160">
        <v>0</v>
      </c>
    </row>
    <row r="1826" spans="3:5">
      <c r="C1826" s="163" t="s">
        <v>1180</v>
      </c>
      <c r="D1826" s="160">
        <v>9591650</v>
      </c>
      <c r="E1826" s="160">
        <v>0</v>
      </c>
    </row>
    <row r="1827" spans="3:5">
      <c r="C1827" s="164" t="s">
        <v>1181</v>
      </c>
      <c r="D1827" s="160">
        <v>9591650</v>
      </c>
      <c r="E1827" s="160">
        <v>0</v>
      </c>
    </row>
    <row r="1828" spans="3:5">
      <c r="C1828" s="163" t="s">
        <v>1182</v>
      </c>
      <c r="D1828" s="160">
        <v>1738075</v>
      </c>
      <c r="E1828" s="160">
        <v>0</v>
      </c>
    </row>
    <row r="1829" spans="3:5">
      <c r="C1829" s="164" t="s">
        <v>1183</v>
      </c>
      <c r="D1829" s="160">
        <v>1738075</v>
      </c>
      <c r="E1829" s="160">
        <v>0</v>
      </c>
    </row>
    <row r="1830" spans="3:5">
      <c r="C1830" s="163" t="s">
        <v>2641</v>
      </c>
      <c r="D1830" s="160">
        <v>13954365</v>
      </c>
      <c r="E1830" s="160">
        <v>0</v>
      </c>
    </row>
    <row r="1831" spans="3:5">
      <c r="C1831" s="164" t="s">
        <v>2271</v>
      </c>
      <c r="D1831" s="160">
        <v>13954365</v>
      </c>
      <c r="E1831" s="160">
        <v>0</v>
      </c>
    </row>
    <row r="1832" spans="3:5">
      <c r="C1832" s="163" t="s">
        <v>1184</v>
      </c>
      <c r="D1832" s="160">
        <v>2280776</v>
      </c>
      <c r="E1832" s="160">
        <v>0</v>
      </c>
    </row>
    <row r="1833" spans="3:5">
      <c r="C1833" s="164" t="s">
        <v>1185</v>
      </c>
      <c r="D1833" s="160">
        <v>2280776</v>
      </c>
      <c r="E1833" s="160">
        <v>0</v>
      </c>
    </row>
    <row r="1834" spans="3:5">
      <c r="C1834" s="163" t="s">
        <v>1186</v>
      </c>
      <c r="D1834" s="160">
        <v>4224262</v>
      </c>
      <c r="E1834" s="160">
        <v>0</v>
      </c>
    </row>
    <row r="1835" spans="3:5">
      <c r="C1835" s="164" t="s">
        <v>1187</v>
      </c>
      <c r="D1835" s="160">
        <v>4224262</v>
      </c>
      <c r="E1835" s="160">
        <v>0</v>
      </c>
    </row>
    <row r="1836" spans="3:5">
      <c r="C1836" s="163" t="s">
        <v>1188</v>
      </c>
      <c r="D1836" s="160">
        <v>1761878</v>
      </c>
      <c r="E1836" s="160">
        <v>0</v>
      </c>
    </row>
    <row r="1837" spans="3:5">
      <c r="C1837" s="164" t="s">
        <v>1189</v>
      </c>
      <c r="D1837" s="160">
        <v>1761878</v>
      </c>
      <c r="E1837" s="160">
        <v>0</v>
      </c>
    </row>
    <row r="1838" spans="3:5">
      <c r="C1838" s="163" t="s">
        <v>1954</v>
      </c>
      <c r="D1838" s="160">
        <v>4272721</v>
      </c>
      <c r="E1838" s="160">
        <v>0</v>
      </c>
    </row>
    <row r="1839" spans="3:5">
      <c r="C1839" s="164" t="s">
        <v>1190</v>
      </c>
      <c r="D1839" s="160">
        <v>4272721</v>
      </c>
      <c r="E1839" s="160">
        <v>0</v>
      </c>
    </row>
    <row r="1840" spans="3:5">
      <c r="C1840" s="163" t="s">
        <v>2640</v>
      </c>
      <c r="D1840" s="160">
        <v>2555844</v>
      </c>
      <c r="E1840" s="160">
        <v>0</v>
      </c>
    </row>
    <row r="1841" spans="3:5">
      <c r="C1841" s="164" t="s">
        <v>1191</v>
      </c>
      <c r="D1841" s="160">
        <v>2555844</v>
      </c>
      <c r="E1841" s="160">
        <v>0</v>
      </c>
    </row>
    <row r="1842" spans="3:5">
      <c r="C1842" s="163" t="s">
        <v>1192</v>
      </c>
      <c r="D1842" s="160">
        <v>2555842</v>
      </c>
      <c r="E1842" s="160">
        <v>0</v>
      </c>
    </row>
    <row r="1843" spans="3:5">
      <c r="C1843" s="164" t="s">
        <v>1193</v>
      </c>
      <c r="D1843" s="160">
        <v>2555842</v>
      </c>
      <c r="E1843" s="160">
        <v>0</v>
      </c>
    </row>
    <row r="1844" spans="3:5">
      <c r="C1844" s="163" t="s">
        <v>1194</v>
      </c>
      <c r="D1844" s="160">
        <v>2611503</v>
      </c>
      <c r="E1844" s="160">
        <v>0</v>
      </c>
    </row>
    <row r="1845" spans="3:5">
      <c r="C1845" s="164" t="s">
        <v>1195</v>
      </c>
      <c r="D1845" s="160">
        <v>2611503</v>
      </c>
      <c r="E1845" s="160">
        <v>0</v>
      </c>
    </row>
    <row r="1846" spans="3:5">
      <c r="C1846" s="163" t="s">
        <v>2639</v>
      </c>
      <c r="D1846" s="160">
        <v>2611503</v>
      </c>
      <c r="E1846" s="160">
        <v>0</v>
      </c>
    </row>
    <row r="1847" spans="3:5">
      <c r="C1847" s="164" t="s">
        <v>1196</v>
      </c>
      <c r="D1847" s="160">
        <v>2611503</v>
      </c>
      <c r="E1847" s="160">
        <v>0</v>
      </c>
    </row>
    <row r="1848" spans="3:5">
      <c r="C1848" s="163" t="s">
        <v>1955</v>
      </c>
      <c r="D1848" s="160">
        <v>4100000</v>
      </c>
      <c r="E1848" s="160">
        <v>0</v>
      </c>
    </row>
    <row r="1849" spans="3:5">
      <c r="C1849" s="164" t="s">
        <v>1197</v>
      </c>
      <c r="D1849" s="160">
        <v>4100000</v>
      </c>
      <c r="E1849" s="160">
        <v>0</v>
      </c>
    </row>
    <row r="1850" spans="3:5">
      <c r="C1850" s="163" t="s">
        <v>2638</v>
      </c>
      <c r="D1850" s="160">
        <v>575149</v>
      </c>
      <c r="E1850" s="160">
        <v>0</v>
      </c>
    </row>
    <row r="1851" spans="3:5">
      <c r="C1851" s="164" t="s">
        <v>1198</v>
      </c>
      <c r="D1851" s="160">
        <v>575149</v>
      </c>
      <c r="E1851" s="160">
        <v>0</v>
      </c>
    </row>
    <row r="1852" spans="3:5">
      <c r="C1852" s="163" t="s">
        <v>1956</v>
      </c>
      <c r="D1852" s="160">
        <v>2555845</v>
      </c>
      <c r="E1852" s="160">
        <v>0</v>
      </c>
    </row>
    <row r="1853" spans="3:5">
      <c r="C1853" s="164" t="s">
        <v>1199</v>
      </c>
      <c r="D1853" s="160">
        <v>2555845</v>
      </c>
      <c r="E1853" s="160">
        <v>0</v>
      </c>
    </row>
    <row r="1854" spans="3:5">
      <c r="C1854" s="163" t="s">
        <v>2272</v>
      </c>
      <c r="D1854" s="160">
        <v>498000</v>
      </c>
      <c r="E1854" s="160">
        <v>0</v>
      </c>
    </row>
    <row r="1855" spans="3:5">
      <c r="C1855" s="164" t="s">
        <v>2273</v>
      </c>
      <c r="D1855" s="160">
        <v>498000</v>
      </c>
      <c r="E1855" s="160">
        <v>0</v>
      </c>
    </row>
    <row r="1856" spans="3:5">
      <c r="C1856" s="161" t="s">
        <v>253</v>
      </c>
      <c r="D1856" s="162">
        <v>0</v>
      </c>
      <c r="E1856" s="162">
        <v>0</v>
      </c>
    </row>
    <row r="1857" spans="3:5">
      <c r="C1857" s="163" t="s">
        <v>3136</v>
      </c>
      <c r="D1857" s="160">
        <v>0</v>
      </c>
      <c r="E1857" s="160">
        <v>0</v>
      </c>
    </row>
    <row r="1858" spans="3:5">
      <c r="C1858" s="164" t="s">
        <v>3137</v>
      </c>
      <c r="D1858" s="160">
        <v>0</v>
      </c>
      <c r="E1858" s="160">
        <v>0</v>
      </c>
    </row>
    <row r="1859" spans="3:5">
      <c r="C1859" s="163" t="s">
        <v>3138</v>
      </c>
      <c r="D1859" s="160">
        <v>0</v>
      </c>
      <c r="E1859" s="160">
        <v>0</v>
      </c>
    </row>
    <row r="1860" spans="3:5">
      <c r="C1860" s="164" t="s">
        <v>3139</v>
      </c>
      <c r="D1860" s="160">
        <v>0</v>
      </c>
      <c r="E1860" s="160">
        <v>0</v>
      </c>
    </row>
    <row r="1861" spans="3:5">
      <c r="C1861" s="163" t="s">
        <v>3140</v>
      </c>
      <c r="D1861" s="160">
        <v>0</v>
      </c>
      <c r="E1861" s="160">
        <v>0</v>
      </c>
    </row>
    <row r="1862" spans="3:5">
      <c r="C1862" s="164" t="s">
        <v>3141</v>
      </c>
      <c r="D1862" s="160">
        <v>0</v>
      </c>
      <c r="E1862" s="160">
        <v>0</v>
      </c>
    </row>
    <row r="1863" spans="3:5">
      <c r="C1863" s="159" t="s">
        <v>263</v>
      </c>
      <c r="D1863" s="160">
        <v>835122585</v>
      </c>
      <c r="E1863" s="160">
        <v>79717733.640000001</v>
      </c>
    </row>
    <row r="1864" spans="3:5">
      <c r="C1864" s="161" t="s">
        <v>251</v>
      </c>
      <c r="D1864" s="162">
        <v>835122585</v>
      </c>
      <c r="E1864" s="162">
        <v>79717733.640000001</v>
      </c>
    </row>
    <row r="1865" spans="3:5">
      <c r="C1865" s="163" t="s">
        <v>973</v>
      </c>
      <c r="D1865" s="160">
        <v>2030470</v>
      </c>
      <c r="E1865" s="160">
        <v>0</v>
      </c>
    </row>
    <row r="1866" spans="3:5">
      <c r="C1866" s="164" t="s">
        <v>974</v>
      </c>
      <c r="D1866" s="160">
        <v>2030470</v>
      </c>
      <c r="E1866" s="160">
        <v>0</v>
      </c>
    </row>
    <row r="1867" spans="3:5">
      <c r="C1867" s="163" t="s">
        <v>2637</v>
      </c>
      <c r="D1867" s="160">
        <v>4617578</v>
      </c>
      <c r="E1867" s="160">
        <v>0</v>
      </c>
    </row>
    <row r="1868" spans="3:5">
      <c r="C1868" s="164" t="s">
        <v>975</v>
      </c>
      <c r="D1868" s="160">
        <v>4617578</v>
      </c>
      <c r="E1868" s="160">
        <v>0</v>
      </c>
    </row>
    <row r="1869" spans="3:5">
      <c r="C1869" s="163" t="s">
        <v>2636</v>
      </c>
      <c r="D1869" s="160">
        <v>2030470</v>
      </c>
      <c r="E1869" s="160">
        <v>0</v>
      </c>
    </row>
    <row r="1870" spans="3:5">
      <c r="C1870" s="164" t="s">
        <v>976</v>
      </c>
      <c r="D1870" s="160">
        <v>2030470</v>
      </c>
      <c r="E1870" s="160">
        <v>0</v>
      </c>
    </row>
    <row r="1871" spans="3:5">
      <c r="C1871" s="163" t="s">
        <v>2635</v>
      </c>
      <c r="D1871" s="160">
        <v>6731310</v>
      </c>
      <c r="E1871" s="160">
        <v>0</v>
      </c>
    </row>
    <row r="1872" spans="3:5">
      <c r="C1872" s="164" t="s">
        <v>977</v>
      </c>
      <c r="D1872" s="160">
        <v>6731310</v>
      </c>
      <c r="E1872" s="160">
        <v>0</v>
      </c>
    </row>
    <row r="1873" spans="3:5">
      <c r="C1873" s="163" t="s">
        <v>2634</v>
      </c>
      <c r="D1873" s="160">
        <v>1253439</v>
      </c>
      <c r="E1873" s="160">
        <v>0</v>
      </c>
    </row>
    <row r="1874" spans="3:5">
      <c r="C1874" s="164" t="s">
        <v>978</v>
      </c>
      <c r="D1874" s="160">
        <v>1253439</v>
      </c>
      <c r="E1874" s="160">
        <v>0</v>
      </c>
    </row>
    <row r="1875" spans="3:5">
      <c r="C1875" s="163" t="s">
        <v>2633</v>
      </c>
      <c r="D1875" s="160">
        <v>1073222</v>
      </c>
      <c r="E1875" s="160">
        <v>3714372.2</v>
      </c>
    </row>
    <row r="1876" spans="3:5">
      <c r="C1876" s="164" t="s">
        <v>733</v>
      </c>
      <c r="D1876" s="160">
        <v>1073222</v>
      </c>
      <c r="E1876" s="160">
        <v>3714372.2</v>
      </c>
    </row>
    <row r="1877" spans="3:5">
      <c r="C1877" s="163" t="s">
        <v>1957</v>
      </c>
      <c r="D1877" s="160">
        <v>2790925</v>
      </c>
      <c r="E1877" s="160">
        <v>0</v>
      </c>
    </row>
    <row r="1878" spans="3:5">
      <c r="C1878" s="164" t="s">
        <v>979</v>
      </c>
      <c r="D1878" s="160">
        <v>2790925</v>
      </c>
      <c r="E1878" s="160">
        <v>0</v>
      </c>
    </row>
    <row r="1879" spans="3:5">
      <c r="C1879" s="163" t="s">
        <v>980</v>
      </c>
      <c r="D1879" s="160">
        <v>2790925</v>
      </c>
      <c r="E1879" s="160">
        <v>0</v>
      </c>
    </row>
    <row r="1880" spans="3:5">
      <c r="C1880" s="164" t="s">
        <v>981</v>
      </c>
      <c r="D1880" s="160">
        <v>2790925</v>
      </c>
      <c r="E1880" s="160">
        <v>0</v>
      </c>
    </row>
    <row r="1881" spans="3:5">
      <c r="C1881" s="163" t="s">
        <v>2333</v>
      </c>
      <c r="D1881" s="160">
        <v>777731</v>
      </c>
      <c r="E1881" s="160">
        <v>0</v>
      </c>
    </row>
    <row r="1882" spans="3:5">
      <c r="C1882" s="164" t="s">
        <v>2332</v>
      </c>
      <c r="D1882" s="160">
        <v>777731</v>
      </c>
      <c r="E1882" s="160">
        <v>0</v>
      </c>
    </row>
    <row r="1883" spans="3:5">
      <c r="C1883" s="163" t="s">
        <v>1893</v>
      </c>
      <c r="D1883" s="160">
        <v>22315101</v>
      </c>
      <c r="E1883" s="160">
        <v>0</v>
      </c>
    </row>
    <row r="1884" spans="3:5">
      <c r="C1884" s="164" t="s">
        <v>1894</v>
      </c>
      <c r="D1884" s="160">
        <v>22315101</v>
      </c>
      <c r="E1884" s="160">
        <v>0</v>
      </c>
    </row>
    <row r="1885" spans="3:5">
      <c r="C1885" s="163" t="s">
        <v>1895</v>
      </c>
      <c r="D1885" s="160">
        <v>78916280</v>
      </c>
      <c r="E1885" s="160">
        <v>19520783.469999999</v>
      </c>
    </row>
    <row r="1886" spans="3:5">
      <c r="C1886" s="164" t="s">
        <v>1896</v>
      </c>
      <c r="D1886" s="160">
        <v>78916280</v>
      </c>
      <c r="E1886" s="160">
        <v>19520783.469999999</v>
      </c>
    </row>
    <row r="1887" spans="3:5">
      <c r="C1887" s="163" t="s">
        <v>1354</v>
      </c>
      <c r="D1887" s="160">
        <v>4081155</v>
      </c>
      <c r="E1887" s="160">
        <v>0</v>
      </c>
    </row>
    <row r="1888" spans="3:5">
      <c r="C1888" s="164" t="s">
        <v>1355</v>
      </c>
      <c r="D1888" s="160">
        <v>4081155</v>
      </c>
      <c r="E1888" s="160">
        <v>0</v>
      </c>
    </row>
    <row r="1889" spans="3:5">
      <c r="C1889" s="163" t="s">
        <v>391</v>
      </c>
      <c r="D1889" s="160">
        <v>20000000</v>
      </c>
      <c r="E1889" s="160">
        <v>0</v>
      </c>
    </row>
    <row r="1890" spans="3:5">
      <c r="C1890" s="164" t="s">
        <v>594</v>
      </c>
      <c r="D1890" s="160">
        <v>20000000</v>
      </c>
      <c r="E1890" s="160">
        <v>0</v>
      </c>
    </row>
    <row r="1891" spans="3:5">
      <c r="C1891" s="163" t="s">
        <v>1024</v>
      </c>
      <c r="D1891" s="160">
        <v>4125127</v>
      </c>
      <c r="E1891" s="160">
        <v>0</v>
      </c>
    </row>
    <row r="1892" spans="3:5">
      <c r="C1892" s="164" t="s">
        <v>1025</v>
      </c>
      <c r="D1892" s="160">
        <v>4125127</v>
      </c>
      <c r="E1892" s="160">
        <v>0</v>
      </c>
    </row>
    <row r="1893" spans="3:5">
      <c r="C1893" s="163" t="s">
        <v>1026</v>
      </c>
      <c r="D1893" s="160">
        <v>7364139</v>
      </c>
      <c r="E1893" s="160">
        <v>0</v>
      </c>
    </row>
    <row r="1894" spans="3:5">
      <c r="C1894" s="164" t="s">
        <v>1027</v>
      </c>
      <c r="D1894" s="160">
        <v>7364139</v>
      </c>
      <c r="E1894" s="160">
        <v>0</v>
      </c>
    </row>
    <row r="1895" spans="3:5">
      <c r="C1895" s="163" t="s">
        <v>1028</v>
      </c>
      <c r="D1895" s="160">
        <v>5848496</v>
      </c>
      <c r="E1895" s="160">
        <v>0</v>
      </c>
    </row>
    <row r="1896" spans="3:5">
      <c r="C1896" s="164" t="s">
        <v>1029</v>
      </c>
      <c r="D1896" s="160">
        <v>5848496</v>
      </c>
      <c r="E1896" s="160">
        <v>0</v>
      </c>
    </row>
    <row r="1897" spans="3:5">
      <c r="C1897" s="163" t="s">
        <v>1030</v>
      </c>
      <c r="D1897" s="160">
        <v>4125127</v>
      </c>
      <c r="E1897" s="160">
        <v>0</v>
      </c>
    </row>
    <row r="1898" spans="3:5">
      <c r="C1898" s="164" t="s">
        <v>1031</v>
      </c>
      <c r="D1898" s="160">
        <v>4125127</v>
      </c>
      <c r="E1898" s="160">
        <v>0</v>
      </c>
    </row>
    <row r="1899" spans="3:5">
      <c r="C1899" s="163" t="s">
        <v>1032</v>
      </c>
      <c r="D1899" s="160">
        <v>1411678</v>
      </c>
      <c r="E1899" s="160">
        <v>0</v>
      </c>
    </row>
    <row r="1900" spans="3:5">
      <c r="C1900" s="164" t="s">
        <v>1033</v>
      </c>
      <c r="D1900" s="160">
        <v>1411678</v>
      </c>
      <c r="E1900" s="160">
        <v>0</v>
      </c>
    </row>
    <row r="1901" spans="3:5">
      <c r="C1901" s="163" t="s">
        <v>1034</v>
      </c>
      <c r="D1901" s="160">
        <v>2080338</v>
      </c>
      <c r="E1901" s="160">
        <v>0</v>
      </c>
    </row>
    <row r="1902" spans="3:5">
      <c r="C1902" s="164" t="s">
        <v>1035</v>
      </c>
      <c r="D1902" s="160">
        <v>2080338</v>
      </c>
      <c r="E1902" s="160">
        <v>0</v>
      </c>
    </row>
    <row r="1903" spans="3:5">
      <c r="C1903" s="163" t="s">
        <v>1200</v>
      </c>
      <c r="D1903" s="160">
        <v>1901132</v>
      </c>
      <c r="E1903" s="160">
        <v>0</v>
      </c>
    </row>
    <row r="1904" spans="3:5">
      <c r="C1904" s="164" t="s">
        <v>1201</v>
      </c>
      <c r="D1904" s="160">
        <v>1901132</v>
      </c>
      <c r="E1904" s="160">
        <v>0</v>
      </c>
    </row>
    <row r="1905" spans="3:5">
      <c r="C1905" s="163" t="s">
        <v>2632</v>
      </c>
      <c r="D1905" s="160">
        <v>2589059</v>
      </c>
      <c r="E1905" s="160">
        <v>0</v>
      </c>
    </row>
    <row r="1906" spans="3:5">
      <c r="C1906" s="164" t="s">
        <v>1202</v>
      </c>
      <c r="D1906" s="160">
        <v>2589059</v>
      </c>
      <c r="E1906" s="160">
        <v>0</v>
      </c>
    </row>
    <row r="1907" spans="3:5">
      <c r="C1907" s="163" t="s">
        <v>392</v>
      </c>
      <c r="D1907" s="160">
        <v>22105301</v>
      </c>
      <c r="E1907" s="160">
        <v>13446167.949999999</v>
      </c>
    </row>
    <row r="1908" spans="3:5">
      <c r="C1908" s="164" t="s">
        <v>595</v>
      </c>
      <c r="D1908" s="160">
        <v>22105301</v>
      </c>
      <c r="E1908" s="160">
        <v>13446167.949999999</v>
      </c>
    </row>
    <row r="1909" spans="3:5">
      <c r="C1909" s="163" t="s">
        <v>2631</v>
      </c>
      <c r="D1909" s="160">
        <v>5881088</v>
      </c>
      <c r="E1909" s="160">
        <v>0</v>
      </c>
    </row>
    <row r="1910" spans="3:5">
      <c r="C1910" s="164" t="s">
        <v>1203</v>
      </c>
      <c r="D1910" s="160">
        <v>5881088</v>
      </c>
      <c r="E1910" s="160">
        <v>0</v>
      </c>
    </row>
    <row r="1911" spans="3:5">
      <c r="C1911" s="163" t="s">
        <v>393</v>
      </c>
      <c r="D1911" s="160">
        <v>3000000</v>
      </c>
      <c r="E1911" s="160">
        <v>0</v>
      </c>
    </row>
    <row r="1912" spans="3:5">
      <c r="C1912" s="164" t="s">
        <v>596</v>
      </c>
      <c r="D1912" s="160">
        <v>3000000</v>
      </c>
      <c r="E1912" s="160">
        <v>0</v>
      </c>
    </row>
    <row r="1913" spans="3:5">
      <c r="C1913" s="163" t="s">
        <v>2630</v>
      </c>
      <c r="D1913" s="160">
        <v>5404360</v>
      </c>
      <c r="E1913" s="160">
        <v>3089463.31</v>
      </c>
    </row>
    <row r="1914" spans="3:5">
      <c r="C1914" s="164" t="s">
        <v>597</v>
      </c>
      <c r="D1914" s="160">
        <v>5404360</v>
      </c>
      <c r="E1914" s="160">
        <v>3089463.31</v>
      </c>
    </row>
    <row r="1915" spans="3:5">
      <c r="C1915" s="163" t="s">
        <v>1204</v>
      </c>
      <c r="D1915" s="160">
        <v>1759695</v>
      </c>
      <c r="E1915" s="160">
        <v>0</v>
      </c>
    </row>
    <row r="1916" spans="3:5">
      <c r="C1916" s="164" t="s">
        <v>1205</v>
      </c>
      <c r="D1916" s="160">
        <v>1759695</v>
      </c>
      <c r="E1916" s="160">
        <v>0</v>
      </c>
    </row>
    <row r="1917" spans="3:5">
      <c r="C1917" s="163" t="s">
        <v>3011</v>
      </c>
      <c r="D1917" s="160">
        <v>5881088</v>
      </c>
      <c r="E1917" s="160">
        <v>0</v>
      </c>
    </row>
    <row r="1918" spans="3:5">
      <c r="C1918" s="164" t="s">
        <v>1206</v>
      </c>
      <c r="D1918" s="160">
        <v>5881088</v>
      </c>
      <c r="E1918" s="160">
        <v>0</v>
      </c>
    </row>
    <row r="1919" spans="3:5">
      <c r="C1919" s="163" t="s">
        <v>2629</v>
      </c>
      <c r="D1919" s="160">
        <v>1104373</v>
      </c>
      <c r="E1919" s="160">
        <v>0</v>
      </c>
    </row>
    <row r="1920" spans="3:5">
      <c r="C1920" s="164" t="s">
        <v>2449</v>
      </c>
      <c r="D1920" s="160">
        <v>1104373</v>
      </c>
      <c r="E1920" s="160">
        <v>0</v>
      </c>
    </row>
    <row r="1921" spans="3:5">
      <c r="C1921" s="163" t="s">
        <v>2628</v>
      </c>
      <c r="D1921" s="160">
        <v>4076234</v>
      </c>
      <c r="E1921" s="160">
        <v>0</v>
      </c>
    </row>
    <row r="1922" spans="3:5">
      <c r="C1922" s="164" t="s">
        <v>1207</v>
      </c>
      <c r="D1922" s="160">
        <v>4076234</v>
      </c>
      <c r="E1922" s="160">
        <v>0</v>
      </c>
    </row>
    <row r="1923" spans="3:5">
      <c r="C1923" s="163" t="s">
        <v>1208</v>
      </c>
      <c r="D1923" s="160">
        <v>4076234</v>
      </c>
      <c r="E1923" s="160">
        <v>0</v>
      </c>
    </row>
    <row r="1924" spans="3:5">
      <c r="C1924" s="164" t="s">
        <v>1209</v>
      </c>
      <c r="D1924" s="160">
        <v>4076234</v>
      </c>
      <c r="E1924" s="160">
        <v>0</v>
      </c>
    </row>
    <row r="1925" spans="3:5">
      <c r="C1925" s="163" t="s">
        <v>1210</v>
      </c>
      <c r="D1925" s="160">
        <v>2080338</v>
      </c>
      <c r="E1925" s="160">
        <v>0</v>
      </c>
    </row>
    <row r="1926" spans="3:5">
      <c r="C1926" s="164" t="s">
        <v>1211</v>
      </c>
      <c r="D1926" s="160">
        <v>2080338</v>
      </c>
      <c r="E1926" s="160">
        <v>0</v>
      </c>
    </row>
    <row r="1927" spans="3:5">
      <c r="C1927" s="163" t="s">
        <v>1212</v>
      </c>
      <c r="D1927" s="160">
        <v>779923</v>
      </c>
      <c r="E1927" s="160">
        <v>0</v>
      </c>
    </row>
    <row r="1928" spans="3:5">
      <c r="C1928" s="164" t="s">
        <v>1213</v>
      </c>
      <c r="D1928" s="160">
        <v>779923</v>
      </c>
      <c r="E1928" s="160">
        <v>0</v>
      </c>
    </row>
    <row r="1929" spans="3:5">
      <c r="C1929" s="163" t="s">
        <v>1214</v>
      </c>
      <c r="D1929" s="160">
        <v>1769301</v>
      </c>
      <c r="E1929" s="160">
        <v>0</v>
      </c>
    </row>
    <row r="1930" spans="3:5">
      <c r="C1930" s="164" t="s">
        <v>1215</v>
      </c>
      <c r="D1930" s="160">
        <v>1769301</v>
      </c>
      <c r="E1930" s="160">
        <v>0</v>
      </c>
    </row>
    <row r="1931" spans="3:5">
      <c r="C1931" s="163" t="s">
        <v>1216</v>
      </c>
      <c r="D1931" s="160">
        <v>779923</v>
      </c>
      <c r="E1931" s="160">
        <v>0</v>
      </c>
    </row>
    <row r="1932" spans="3:5">
      <c r="C1932" s="164" t="s">
        <v>1217</v>
      </c>
      <c r="D1932" s="160">
        <v>779923</v>
      </c>
      <c r="E1932" s="160">
        <v>0</v>
      </c>
    </row>
    <row r="1933" spans="3:5">
      <c r="C1933" s="163" t="s">
        <v>1218</v>
      </c>
      <c r="D1933" s="160">
        <v>779923</v>
      </c>
      <c r="E1933" s="160">
        <v>0</v>
      </c>
    </row>
    <row r="1934" spans="3:5">
      <c r="C1934" s="164" t="s">
        <v>1219</v>
      </c>
      <c r="D1934" s="160">
        <v>779923</v>
      </c>
      <c r="E1934" s="160">
        <v>0</v>
      </c>
    </row>
    <row r="1935" spans="3:5">
      <c r="C1935" s="163" t="s">
        <v>2627</v>
      </c>
      <c r="D1935" s="160">
        <v>141034127</v>
      </c>
      <c r="E1935" s="160">
        <v>0</v>
      </c>
    </row>
    <row r="1936" spans="3:5">
      <c r="C1936" s="164" t="s">
        <v>2448</v>
      </c>
      <c r="D1936" s="160">
        <v>141034127</v>
      </c>
      <c r="E1936" s="160">
        <v>0</v>
      </c>
    </row>
    <row r="1937" spans="3:5">
      <c r="C1937" s="163" t="s">
        <v>1220</v>
      </c>
      <c r="D1937" s="160">
        <v>3856383</v>
      </c>
      <c r="E1937" s="160">
        <v>0</v>
      </c>
    </row>
    <row r="1938" spans="3:5">
      <c r="C1938" s="164" t="s">
        <v>1221</v>
      </c>
      <c r="D1938" s="160">
        <v>3856383</v>
      </c>
      <c r="E1938" s="160">
        <v>0</v>
      </c>
    </row>
    <row r="1939" spans="3:5">
      <c r="C1939" s="163" t="s">
        <v>2626</v>
      </c>
      <c r="D1939" s="160">
        <v>46924815</v>
      </c>
      <c r="E1939" s="160">
        <v>0</v>
      </c>
    </row>
    <row r="1940" spans="3:5">
      <c r="C1940" s="164" t="s">
        <v>2168</v>
      </c>
      <c r="D1940" s="160">
        <v>46924815</v>
      </c>
      <c r="E1940" s="160">
        <v>0</v>
      </c>
    </row>
    <row r="1941" spans="3:5">
      <c r="C1941" s="163" t="s">
        <v>1222</v>
      </c>
      <c r="D1941" s="160">
        <v>5499812</v>
      </c>
      <c r="E1941" s="160">
        <v>0</v>
      </c>
    </row>
    <row r="1942" spans="3:5">
      <c r="C1942" s="164" t="s">
        <v>1223</v>
      </c>
      <c r="D1942" s="160">
        <v>5499812</v>
      </c>
      <c r="E1942" s="160">
        <v>0</v>
      </c>
    </row>
    <row r="1943" spans="3:5">
      <c r="C1943" s="163" t="s">
        <v>2625</v>
      </c>
      <c r="D1943" s="160">
        <v>38071704</v>
      </c>
      <c r="E1943" s="160">
        <v>0</v>
      </c>
    </row>
    <row r="1944" spans="3:5">
      <c r="C1944" s="164" t="s">
        <v>2006</v>
      </c>
      <c r="D1944" s="160">
        <v>38071704</v>
      </c>
      <c r="E1944" s="160">
        <v>0</v>
      </c>
    </row>
    <row r="1945" spans="3:5">
      <c r="C1945" s="163" t="s">
        <v>1224</v>
      </c>
      <c r="D1945" s="160">
        <v>3850402</v>
      </c>
      <c r="E1945" s="160">
        <v>0</v>
      </c>
    </row>
    <row r="1946" spans="3:5">
      <c r="C1946" s="164" t="s">
        <v>1225</v>
      </c>
      <c r="D1946" s="160">
        <v>3850402</v>
      </c>
      <c r="E1946" s="160">
        <v>0</v>
      </c>
    </row>
    <row r="1947" spans="3:5">
      <c r="C1947" s="163" t="s">
        <v>1226</v>
      </c>
      <c r="D1947" s="160">
        <v>4783393</v>
      </c>
      <c r="E1947" s="160">
        <v>0</v>
      </c>
    </row>
    <row r="1948" spans="3:5">
      <c r="C1948" s="164" t="s">
        <v>1227</v>
      </c>
      <c r="D1948" s="160">
        <v>4783393</v>
      </c>
      <c r="E1948" s="160">
        <v>0</v>
      </c>
    </row>
    <row r="1949" spans="3:5">
      <c r="C1949" s="163" t="s">
        <v>1228</v>
      </c>
      <c r="D1949" s="160">
        <v>1376080</v>
      </c>
      <c r="E1949" s="160">
        <v>0</v>
      </c>
    </row>
    <row r="1950" spans="3:5">
      <c r="C1950" s="164" t="s">
        <v>1229</v>
      </c>
      <c r="D1950" s="160">
        <v>1376080</v>
      </c>
      <c r="E1950" s="160">
        <v>0</v>
      </c>
    </row>
    <row r="1951" spans="3:5">
      <c r="C1951" s="163" t="s">
        <v>1230</v>
      </c>
      <c r="D1951" s="160">
        <v>5881087</v>
      </c>
      <c r="E1951" s="160">
        <v>0</v>
      </c>
    </row>
    <row r="1952" spans="3:5">
      <c r="C1952" s="164" t="s">
        <v>1231</v>
      </c>
      <c r="D1952" s="160">
        <v>5881087</v>
      </c>
      <c r="E1952" s="160">
        <v>0</v>
      </c>
    </row>
    <row r="1953" spans="3:5">
      <c r="C1953" s="163" t="s">
        <v>1232</v>
      </c>
      <c r="D1953" s="160">
        <v>9721888</v>
      </c>
      <c r="E1953" s="160">
        <v>0</v>
      </c>
    </row>
    <row r="1954" spans="3:5">
      <c r="C1954" s="164" t="s">
        <v>1233</v>
      </c>
      <c r="D1954" s="160">
        <v>9721888</v>
      </c>
      <c r="E1954" s="160">
        <v>0</v>
      </c>
    </row>
    <row r="1955" spans="3:5">
      <c r="C1955" s="163" t="s">
        <v>2624</v>
      </c>
      <c r="D1955" s="160">
        <v>10000000</v>
      </c>
      <c r="E1955" s="160">
        <v>0</v>
      </c>
    </row>
    <row r="1956" spans="3:5">
      <c r="C1956" s="164" t="s">
        <v>2169</v>
      </c>
      <c r="D1956" s="160">
        <v>10000000</v>
      </c>
      <c r="E1956" s="160">
        <v>0</v>
      </c>
    </row>
    <row r="1957" spans="3:5">
      <c r="C1957" s="163" t="s">
        <v>1234</v>
      </c>
      <c r="D1957" s="160">
        <v>4076234</v>
      </c>
      <c r="E1957" s="160">
        <v>0</v>
      </c>
    </row>
    <row r="1958" spans="3:5">
      <c r="C1958" s="164" t="s">
        <v>1235</v>
      </c>
      <c r="D1958" s="160">
        <v>4076234</v>
      </c>
      <c r="E1958" s="160">
        <v>0</v>
      </c>
    </row>
    <row r="1959" spans="3:5">
      <c r="C1959" s="163" t="s">
        <v>1236</v>
      </c>
      <c r="D1959" s="160">
        <v>4076234</v>
      </c>
      <c r="E1959" s="160">
        <v>0</v>
      </c>
    </row>
    <row r="1960" spans="3:5">
      <c r="C1960" s="164" t="s">
        <v>1237</v>
      </c>
      <c r="D1960" s="160">
        <v>4076234</v>
      </c>
      <c r="E1960" s="160">
        <v>0</v>
      </c>
    </row>
    <row r="1961" spans="3:5">
      <c r="C1961" s="163" t="s">
        <v>1238</v>
      </c>
      <c r="D1961" s="160">
        <v>5881088</v>
      </c>
      <c r="E1961" s="160">
        <v>0</v>
      </c>
    </row>
    <row r="1962" spans="3:5">
      <c r="C1962" s="164" t="s">
        <v>1239</v>
      </c>
      <c r="D1962" s="160">
        <v>5881088</v>
      </c>
      <c r="E1962" s="160">
        <v>0</v>
      </c>
    </row>
    <row r="1963" spans="3:5">
      <c r="C1963" s="163" t="s">
        <v>2623</v>
      </c>
      <c r="D1963" s="160">
        <v>5963974</v>
      </c>
      <c r="E1963" s="160">
        <v>0</v>
      </c>
    </row>
    <row r="1964" spans="3:5">
      <c r="C1964" s="164" t="s">
        <v>1240</v>
      </c>
      <c r="D1964" s="160">
        <v>5963974</v>
      </c>
      <c r="E1964" s="160">
        <v>0</v>
      </c>
    </row>
    <row r="1965" spans="3:5">
      <c r="C1965" s="163" t="s">
        <v>394</v>
      </c>
      <c r="D1965" s="160">
        <v>26126598</v>
      </c>
      <c r="E1965" s="160">
        <v>0</v>
      </c>
    </row>
    <row r="1966" spans="3:5">
      <c r="C1966" s="164" t="s">
        <v>598</v>
      </c>
      <c r="D1966" s="160">
        <v>26126598</v>
      </c>
      <c r="E1966" s="160">
        <v>0</v>
      </c>
    </row>
    <row r="1967" spans="3:5">
      <c r="C1967" s="163" t="s">
        <v>2622</v>
      </c>
      <c r="D1967" s="160">
        <v>61031571</v>
      </c>
      <c r="E1967" s="160">
        <v>29946946.710000001</v>
      </c>
    </row>
    <row r="1968" spans="3:5">
      <c r="C1968" s="164" t="s">
        <v>599</v>
      </c>
      <c r="D1968" s="160">
        <v>61031571</v>
      </c>
      <c r="E1968" s="160">
        <v>29946946.710000001</v>
      </c>
    </row>
    <row r="1969" spans="3:5">
      <c r="C1969" s="163" t="s">
        <v>1241</v>
      </c>
      <c r="D1969" s="160">
        <v>5963974</v>
      </c>
      <c r="E1969" s="160">
        <v>0</v>
      </c>
    </row>
    <row r="1970" spans="3:5">
      <c r="C1970" s="164" t="s">
        <v>1242</v>
      </c>
      <c r="D1970" s="160">
        <v>5963974</v>
      </c>
      <c r="E1970" s="160">
        <v>0</v>
      </c>
    </row>
    <row r="1971" spans="3:5">
      <c r="C1971" s="163" t="s">
        <v>2621</v>
      </c>
      <c r="D1971" s="160">
        <v>4073271</v>
      </c>
      <c r="E1971" s="160">
        <v>0</v>
      </c>
    </row>
    <row r="1972" spans="3:5">
      <c r="C1972" s="164" t="s">
        <v>1243</v>
      </c>
      <c r="D1972" s="160">
        <v>4073271</v>
      </c>
      <c r="E1972" s="160">
        <v>0</v>
      </c>
    </row>
    <row r="1973" spans="3:5">
      <c r="C1973" s="163" t="s">
        <v>395</v>
      </c>
      <c r="D1973" s="160">
        <v>15000000</v>
      </c>
      <c r="E1973" s="160">
        <v>0</v>
      </c>
    </row>
    <row r="1974" spans="3:5">
      <c r="C1974" s="164" t="s">
        <v>600</v>
      </c>
      <c r="D1974" s="160">
        <v>15000000</v>
      </c>
      <c r="E1974" s="160">
        <v>0</v>
      </c>
    </row>
    <row r="1975" spans="3:5">
      <c r="C1975" s="163" t="s">
        <v>396</v>
      </c>
      <c r="D1975" s="160">
        <v>9000000</v>
      </c>
      <c r="E1975" s="160">
        <v>0</v>
      </c>
    </row>
    <row r="1976" spans="3:5">
      <c r="C1976" s="164" t="s">
        <v>601</v>
      </c>
      <c r="D1976" s="160">
        <v>9000000</v>
      </c>
      <c r="E1976" s="160">
        <v>0</v>
      </c>
    </row>
    <row r="1977" spans="3:5">
      <c r="C1977" s="163" t="s">
        <v>770</v>
      </c>
      <c r="D1977" s="160">
        <v>183602467</v>
      </c>
      <c r="E1977" s="160">
        <v>10000000</v>
      </c>
    </row>
    <row r="1978" spans="3:5">
      <c r="C1978" s="164" t="s">
        <v>771</v>
      </c>
      <c r="D1978" s="160">
        <v>183602467</v>
      </c>
      <c r="E1978" s="160">
        <v>10000000</v>
      </c>
    </row>
    <row r="1979" spans="3:5">
      <c r="C1979" s="163" t="s">
        <v>2274</v>
      </c>
      <c r="D1979" s="160">
        <v>498000</v>
      </c>
      <c r="E1979" s="160">
        <v>0</v>
      </c>
    </row>
    <row r="1980" spans="3:5">
      <c r="C1980" s="164" t="s">
        <v>2275</v>
      </c>
      <c r="D1980" s="160">
        <v>498000</v>
      </c>
      <c r="E1980" s="160">
        <v>0</v>
      </c>
    </row>
    <row r="1981" spans="3:5">
      <c r="C1981" s="163" t="s">
        <v>2620</v>
      </c>
      <c r="D1981" s="160">
        <v>498000</v>
      </c>
      <c r="E1981" s="160">
        <v>0</v>
      </c>
    </row>
    <row r="1982" spans="3:5">
      <c r="C1982" s="164" t="s">
        <v>2276</v>
      </c>
      <c r="D1982" s="160">
        <v>498000</v>
      </c>
      <c r="E1982" s="160">
        <v>0</v>
      </c>
    </row>
    <row r="1983" spans="3:5">
      <c r="C1983" s="159" t="s">
        <v>397</v>
      </c>
      <c r="D1983" s="160">
        <v>1670250027</v>
      </c>
      <c r="E1983" s="160">
        <v>157964373.34999999</v>
      </c>
    </row>
    <row r="1984" spans="3:5">
      <c r="C1984" s="161" t="s">
        <v>251</v>
      </c>
      <c r="D1984" s="162">
        <v>1328199092</v>
      </c>
      <c r="E1984" s="162">
        <v>137037923</v>
      </c>
    </row>
    <row r="1985" spans="3:5">
      <c r="C1985" s="163" t="s">
        <v>714</v>
      </c>
      <c r="D1985" s="160">
        <v>21411478</v>
      </c>
      <c r="E1985" s="160">
        <v>0</v>
      </c>
    </row>
    <row r="1986" spans="3:5">
      <c r="C1986" s="164" t="s">
        <v>715</v>
      </c>
      <c r="D1986" s="160">
        <v>21411478</v>
      </c>
      <c r="E1986" s="160">
        <v>0</v>
      </c>
    </row>
    <row r="1987" spans="3:5">
      <c r="C1987" s="163" t="s">
        <v>2619</v>
      </c>
      <c r="D1987" s="160">
        <v>44000000</v>
      </c>
      <c r="E1987" s="160">
        <v>0</v>
      </c>
    </row>
    <row r="1988" spans="3:5">
      <c r="C1988" s="164" t="s">
        <v>1793</v>
      </c>
      <c r="D1988" s="160">
        <v>44000000</v>
      </c>
      <c r="E1988" s="160">
        <v>0</v>
      </c>
    </row>
    <row r="1989" spans="3:5">
      <c r="C1989" s="163" t="s">
        <v>1244</v>
      </c>
      <c r="D1989" s="160">
        <v>1111230</v>
      </c>
      <c r="E1989" s="160">
        <v>0</v>
      </c>
    </row>
    <row r="1990" spans="3:5">
      <c r="C1990" s="164" t="s">
        <v>1245</v>
      </c>
      <c r="D1990" s="160">
        <v>1111230</v>
      </c>
      <c r="E1990" s="160">
        <v>0</v>
      </c>
    </row>
    <row r="1991" spans="3:5">
      <c r="C1991" s="163" t="s">
        <v>2618</v>
      </c>
      <c r="D1991" s="160">
        <v>8000000</v>
      </c>
      <c r="E1991" s="160">
        <v>0</v>
      </c>
    </row>
    <row r="1992" spans="3:5">
      <c r="C1992" s="164" t="s">
        <v>2410</v>
      </c>
      <c r="D1992" s="160">
        <v>8000000</v>
      </c>
      <c r="E1992" s="160">
        <v>0</v>
      </c>
    </row>
    <row r="1993" spans="3:5">
      <c r="C1993" s="163" t="s">
        <v>1246</v>
      </c>
      <c r="D1993" s="160">
        <v>5001203</v>
      </c>
      <c r="E1993" s="160">
        <v>0</v>
      </c>
    </row>
    <row r="1994" spans="3:5">
      <c r="C1994" s="164" t="s">
        <v>1247</v>
      </c>
      <c r="D1994" s="160">
        <v>5001203</v>
      </c>
      <c r="E1994" s="160">
        <v>0</v>
      </c>
    </row>
    <row r="1995" spans="3:5">
      <c r="C1995" s="163" t="s">
        <v>1248</v>
      </c>
      <c r="D1995" s="160">
        <v>7256885</v>
      </c>
      <c r="E1995" s="160">
        <v>0</v>
      </c>
    </row>
    <row r="1996" spans="3:5">
      <c r="C1996" s="164" t="s">
        <v>1249</v>
      </c>
      <c r="D1996" s="160">
        <v>7256885</v>
      </c>
      <c r="E1996" s="160">
        <v>0</v>
      </c>
    </row>
    <row r="1997" spans="3:5">
      <c r="C1997" s="163" t="s">
        <v>3012</v>
      </c>
      <c r="D1997" s="160">
        <v>430669</v>
      </c>
      <c r="E1997" s="160">
        <v>0</v>
      </c>
    </row>
    <row r="1998" spans="3:5">
      <c r="C1998" s="164" t="s">
        <v>1250</v>
      </c>
      <c r="D1998" s="160">
        <v>430669</v>
      </c>
      <c r="E1998" s="160">
        <v>0</v>
      </c>
    </row>
    <row r="1999" spans="3:5">
      <c r="C1999" s="163" t="s">
        <v>2617</v>
      </c>
      <c r="D1999" s="160">
        <v>9831681</v>
      </c>
      <c r="E1999" s="160">
        <v>0</v>
      </c>
    </row>
    <row r="2000" spans="3:5">
      <c r="C2000" s="164" t="s">
        <v>602</v>
      </c>
      <c r="D2000" s="160">
        <v>3000000</v>
      </c>
      <c r="E2000" s="160">
        <v>0</v>
      </c>
    </row>
    <row r="2001" spans="3:5">
      <c r="C2001" s="164" t="s">
        <v>1250</v>
      </c>
      <c r="D2001" s="160">
        <v>6831681</v>
      </c>
      <c r="E2001" s="160">
        <v>0</v>
      </c>
    </row>
    <row r="2002" spans="3:5">
      <c r="C2002" s="163" t="s">
        <v>1251</v>
      </c>
      <c r="D2002" s="160">
        <v>4989515</v>
      </c>
      <c r="E2002" s="160">
        <v>0</v>
      </c>
    </row>
    <row r="2003" spans="3:5">
      <c r="C2003" s="164" t="s">
        <v>1252</v>
      </c>
      <c r="D2003" s="160">
        <v>4989515</v>
      </c>
      <c r="E2003" s="160">
        <v>0</v>
      </c>
    </row>
    <row r="2004" spans="3:5">
      <c r="C2004" s="163" t="s">
        <v>2616</v>
      </c>
      <c r="D2004" s="160">
        <v>7804941</v>
      </c>
      <c r="E2004" s="160">
        <v>5000000</v>
      </c>
    </row>
    <row r="2005" spans="3:5">
      <c r="C2005" s="164" t="s">
        <v>2172</v>
      </c>
      <c r="D2005" s="160">
        <v>7804941</v>
      </c>
      <c r="E2005" s="160">
        <v>5000000</v>
      </c>
    </row>
    <row r="2006" spans="3:5">
      <c r="C2006" s="163" t="s">
        <v>3013</v>
      </c>
      <c r="D2006" s="160">
        <v>3386383</v>
      </c>
      <c r="E2006" s="160">
        <v>0</v>
      </c>
    </row>
    <row r="2007" spans="3:5">
      <c r="C2007" s="164" t="s">
        <v>3014</v>
      </c>
      <c r="D2007" s="160">
        <v>3386383</v>
      </c>
      <c r="E2007" s="160">
        <v>0</v>
      </c>
    </row>
    <row r="2008" spans="3:5">
      <c r="C2008" s="163" t="s">
        <v>399</v>
      </c>
      <c r="D2008" s="160">
        <v>56402241</v>
      </c>
      <c r="E2008" s="160">
        <v>0</v>
      </c>
    </row>
    <row r="2009" spans="3:5">
      <c r="C2009" s="164" t="s">
        <v>604</v>
      </c>
      <c r="D2009" s="160">
        <v>56402241</v>
      </c>
      <c r="E2009" s="160">
        <v>0</v>
      </c>
    </row>
    <row r="2010" spans="3:5">
      <c r="C2010" s="163" t="s">
        <v>2390</v>
      </c>
      <c r="D2010" s="160">
        <v>19404819</v>
      </c>
      <c r="E2010" s="160">
        <v>0</v>
      </c>
    </row>
    <row r="2011" spans="3:5">
      <c r="C2011" s="164" t="s">
        <v>2389</v>
      </c>
      <c r="D2011" s="160">
        <v>19404819</v>
      </c>
      <c r="E2011" s="160">
        <v>0</v>
      </c>
    </row>
    <row r="2012" spans="3:5">
      <c r="C2012" s="163" t="s">
        <v>2173</v>
      </c>
      <c r="D2012" s="160">
        <v>5000000</v>
      </c>
      <c r="E2012" s="160">
        <v>0</v>
      </c>
    </row>
    <row r="2013" spans="3:5">
      <c r="C2013" s="164" t="s">
        <v>2174</v>
      </c>
      <c r="D2013" s="160">
        <v>5000000</v>
      </c>
      <c r="E2013" s="160">
        <v>0</v>
      </c>
    </row>
    <row r="2014" spans="3:5">
      <c r="C2014" s="163" t="s">
        <v>1253</v>
      </c>
      <c r="D2014" s="160">
        <v>1170135</v>
      </c>
      <c r="E2014" s="160">
        <v>0</v>
      </c>
    </row>
    <row r="2015" spans="3:5">
      <c r="C2015" s="164" t="s">
        <v>1254</v>
      </c>
      <c r="D2015" s="160">
        <v>1170135</v>
      </c>
      <c r="E2015" s="160">
        <v>0</v>
      </c>
    </row>
    <row r="2016" spans="3:5">
      <c r="C2016" s="163" t="s">
        <v>1255</v>
      </c>
      <c r="D2016" s="160">
        <v>16594591</v>
      </c>
      <c r="E2016" s="160">
        <v>0</v>
      </c>
    </row>
    <row r="2017" spans="3:5">
      <c r="C2017" s="164" t="s">
        <v>1256</v>
      </c>
      <c r="D2017" s="160">
        <v>16594591</v>
      </c>
      <c r="E2017" s="160">
        <v>0</v>
      </c>
    </row>
    <row r="2018" spans="3:5">
      <c r="C2018" s="163" t="s">
        <v>2615</v>
      </c>
      <c r="D2018" s="160">
        <v>2469363</v>
      </c>
      <c r="E2018" s="160">
        <v>0</v>
      </c>
    </row>
    <row r="2019" spans="3:5">
      <c r="C2019" s="164" t="s">
        <v>2175</v>
      </c>
      <c r="D2019" s="160">
        <v>2469363</v>
      </c>
      <c r="E2019" s="160">
        <v>0</v>
      </c>
    </row>
    <row r="2020" spans="3:5">
      <c r="C2020" s="163" t="s">
        <v>1257</v>
      </c>
      <c r="D2020" s="160">
        <v>5042740</v>
      </c>
      <c r="E2020" s="160">
        <v>0</v>
      </c>
    </row>
    <row r="2021" spans="3:5">
      <c r="C2021" s="164" t="s">
        <v>1258</v>
      </c>
      <c r="D2021" s="160">
        <v>5042740</v>
      </c>
      <c r="E2021" s="160">
        <v>0</v>
      </c>
    </row>
    <row r="2022" spans="3:5">
      <c r="C2022" s="163" t="s">
        <v>2614</v>
      </c>
      <c r="D2022" s="160">
        <v>111166406</v>
      </c>
      <c r="E2022" s="160">
        <v>54619652.640000001</v>
      </c>
    </row>
    <row r="2023" spans="3:5">
      <c r="C2023" s="164" t="s">
        <v>1897</v>
      </c>
      <c r="D2023" s="160">
        <v>111166406</v>
      </c>
      <c r="E2023" s="160">
        <v>54619652.640000001</v>
      </c>
    </row>
    <row r="2024" spans="3:5">
      <c r="C2024" s="163" t="s">
        <v>2613</v>
      </c>
      <c r="D2024" s="160">
        <v>56720062</v>
      </c>
      <c r="E2024" s="160">
        <v>0</v>
      </c>
    </row>
    <row r="2025" spans="3:5">
      <c r="C2025" s="164" t="s">
        <v>1898</v>
      </c>
      <c r="D2025" s="160">
        <v>56720062</v>
      </c>
      <c r="E2025" s="160">
        <v>0</v>
      </c>
    </row>
    <row r="2026" spans="3:5">
      <c r="C2026" s="163" t="s">
        <v>2612</v>
      </c>
      <c r="D2026" s="160">
        <v>5525987</v>
      </c>
      <c r="E2026" s="160">
        <v>0</v>
      </c>
    </row>
    <row r="2027" spans="3:5">
      <c r="C2027" s="164" t="s">
        <v>2176</v>
      </c>
      <c r="D2027" s="160">
        <v>5525987</v>
      </c>
      <c r="E2027" s="160">
        <v>0</v>
      </c>
    </row>
    <row r="2028" spans="3:5">
      <c r="C2028" s="163" t="s">
        <v>400</v>
      </c>
      <c r="D2028" s="160">
        <v>40942547</v>
      </c>
      <c r="E2028" s="160">
        <v>19968319.530000001</v>
      </c>
    </row>
    <row r="2029" spans="3:5">
      <c r="C2029" s="164" t="s">
        <v>605</v>
      </c>
      <c r="D2029" s="160">
        <v>40942547</v>
      </c>
      <c r="E2029" s="160">
        <v>19968319.530000001</v>
      </c>
    </row>
    <row r="2030" spans="3:5">
      <c r="C2030" s="163" t="s">
        <v>1259</v>
      </c>
      <c r="D2030" s="160">
        <v>6669416</v>
      </c>
      <c r="E2030" s="160">
        <v>0</v>
      </c>
    </row>
    <row r="2031" spans="3:5">
      <c r="C2031" s="164" t="s">
        <v>1260</v>
      </c>
      <c r="D2031" s="160">
        <v>6669416</v>
      </c>
      <c r="E2031" s="160">
        <v>0</v>
      </c>
    </row>
    <row r="2032" spans="3:5">
      <c r="C2032" s="163" t="s">
        <v>3015</v>
      </c>
      <c r="D2032" s="160">
        <v>30000000</v>
      </c>
      <c r="E2032" s="160">
        <v>0</v>
      </c>
    </row>
    <row r="2033" spans="3:5">
      <c r="C2033" s="164" t="s">
        <v>2794</v>
      </c>
      <c r="D2033" s="160">
        <v>30000000</v>
      </c>
      <c r="E2033" s="160">
        <v>0</v>
      </c>
    </row>
    <row r="2034" spans="3:5">
      <c r="C2034" s="163" t="s">
        <v>401</v>
      </c>
      <c r="D2034" s="160">
        <v>103374369</v>
      </c>
      <c r="E2034" s="160">
        <v>0</v>
      </c>
    </row>
    <row r="2035" spans="3:5">
      <c r="C2035" s="164" t="s">
        <v>606</v>
      </c>
      <c r="D2035" s="160">
        <v>103374369</v>
      </c>
      <c r="E2035" s="160">
        <v>0</v>
      </c>
    </row>
    <row r="2036" spans="3:5">
      <c r="C2036" s="163" t="s">
        <v>2611</v>
      </c>
      <c r="D2036" s="160">
        <v>13511580</v>
      </c>
      <c r="E2036" s="160">
        <v>0</v>
      </c>
    </row>
    <row r="2037" spans="3:5">
      <c r="C2037" s="164" t="s">
        <v>1261</v>
      </c>
      <c r="D2037" s="160">
        <v>13511580</v>
      </c>
      <c r="E2037" s="160">
        <v>0</v>
      </c>
    </row>
    <row r="2038" spans="3:5">
      <c r="C2038" s="163" t="s">
        <v>402</v>
      </c>
      <c r="D2038" s="160">
        <v>538658</v>
      </c>
      <c r="E2038" s="160">
        <v>0</v>
      </c>
    </row>
    <row r="2039" spans="3:5">
      <c r="C2039" s="164" t="s">
        <v>607</v>
      </c>
      <c r="D2039" s="160">
        <v>538658</v>
      </c>
      <c r="E2039" s="160">
        <v>0</v>
      </c>
    </row>
    <row r="2040" spans="3:5">
      <c r="C2040" s="163" t="s">
        <v>403</v>
      </c>
      <c r="D2040" s="160">
        <v>67056947</v>
      </c>
      <c r="E2040" s="160">
        <v>0</v>
      </c>
    </row>
    <row r="2041" spans="3:5">
      <c r="C2041" s="164" t="s">
        <v>608</v>
      </c>
      <c r="D2041" s="160">
        <v>67056947</v>
      </c>
      <c r="E2041" s="160">
        <v>0</v>
      </c>
    </row>
    <row r="2042" spans="3:5">
      <c r="C2042" s="163" t="s">
        <v>1899</v>
      </c>
      <c r="D2042" s="160">
        <v>155656045</v>
      </c>
      <c r="E2042" s="160">
        <v>29401008.059999999</v>
      </c>
    </row>
    <row r="2043" spans="3:5">
      <c r="C2043" s="164" t="s">
        <v>1900</v>
      </c>
      <c r="D2043" s="160">
        <v>155656045</v>
      </c>
      <c r="E2043" s="160">
        <v>29401008.059999999</v>
      </c>
    </row>
    <row r="2044" spans="3:5">
      <c r="C2044" s="163" t="s">
        <v>404</v>
      </c>
      <c r="D2044" s="160">
        <v>8000000</v>
      </c>
      <c r="E2044" s="160">
        <v>0</v>
      </c>
    </row>
    <row r="2045" spans="3:5">
      <c r="C2045" s="164" t="s">
        <v>609</v>
      </c>
      <c r="D2045" s="160">
        <v>8000000</v>
      </c>
      <c r="E2045" s="160">
        <v>0</v>
      </c>
    </row>
    <row r="2046" spans="3:5">
      <c r="C2046" s="163" t="s">
        <v>405</v>
      </c>
      <c r="D2046" s="160">
        <v>230794055</v>
      </c>
      <c r="E2046" s="160">
        <v>3986964</v>
      </c>
    </row>
    <row r="2047" spans="3:5">
      <c r="C2047" s="164" t="s">
        <v>610</v>
      </c>
      <c r="D2047" s="160">
        <v>230794055</v>
      </c>
      <c r="E2047" s="160">
        <v>3986964</v>
      </c>
    </row>
    <row r="2048" spans="3:5">
      <c r="C2048" s="163" t="s">
        <v>772</v>
      </c>
      <c r="D2048" s="160">
        <v>103935146</v>
      </c>
      <c r="E2048" s="160">
        <v>17706675.899999999</v>
      </c>
    </row>
    <row r="2049" spans="3:5">
      <c r="C2049" s="164" t="s">
        <v>773</v>
      </c>
      <c r="D2049" s="160">
        <v>103935146</v>
      </c>
      <c r="E2049" s="160">
        <v>17706675.899999999</v>
      </c>
    </row>
    <row r="2050" spans="3:5">
      <c r="C2050" s="163" t="s">
        <v>2177</v>
      </c>
      <c r="D2050" s="160">
        <v>135000000</v>
      </c>
      <c r="E2050" s="160">
        <v>6355302.8700000001</v>
      </c>
    </row>
    <row r="2051" spans="3:5">
      <c r="C2051" s="164" t="s">
        <v>610</v>
      </c>
      <c r="D2051" s="160">
        <v>135000000</v>
      </c>
      <c r="E2051" s="160">
        <v>6355302.8700000001</v>
      </c>
    </row>
    <row r="2052" spans="3:5">
      <c r="C2052" s="163" t="s">
        <v>2368</v>
      </c>
      <c r="D2052" s="160">
        <v>40000000</v>
      </c>
      <c r="E2052" s="160">
        <v>0</v>
      </c>
    </row>
    <row r="2053" spans="3:5">
      <c r="C2053" s="164" t="s">
        <v>2367</v>
      </c>
      <c r="D2053" s="160">
        <v>40000000</v>
      </c>
      <c r="E2053" s="160">
        <v>0</v>
      </c>
    </row>
    <row r="2054" spans="3:5">
      <c r="C2054" s="161" t="s">
        <v>253</v>
      </c>
      <c r="D2054" s="162">
        <v>67749732</v>
      </c>
      <c r="E2054" s="162">
        <v>20926450.350000001</v>
      </c>
    </row>
    <row r="2055" spans="3:5">
      <c r="C2055" s="163" t="s">
        <v>982</v>
      </c>
      <c r="D2055" s="160">
        <v>57208005</v>
      </c>
      <c r="E2055" s="160">
        <v>13616698.5</v>
      </c>
    </row>
    <row r="2056" spans="3:5">
      <c r="C2056" s="164" t="s">
        <v>983</v>
      </c>
      <c r="D2056" s="160">
        <v>57208005</v>
      </c>
      <c r="E2056" s="160">
        <v>13616698.5</v>
      </c>
    </row>
    <row r="2057" spans="3:5">
      <c r="C2057" s="163" t="s">
        <v>2170</v>
      </c>
      <c r="D2057" s="160">
        <v>3555960</v>
      </c>
      <c r="E2057" s="160">
        <v>0</v>
      </c>
    </row>
    <row r="2058" spans="3:5">
      <c r="C2058" s="164" t="s">
        <v>2171</v>
      </c>
      <c r="D2058" s="160">
        <v>3555960</v>
      </c>
      <c r="E2058" s="160">
        <v>0</v>
      </c>
    </row>
    <row r="2059" spans="3:5">
      <c r="C2059" s="163" t="s">
        <v>2610</v>
      </c>
      <c r="D2059" s="160">
        <v>6985767</v>
      </c>
      <c r="E2059" s="160">
        <v>0</v>
      </c>
    </row>
    <row r="2060" spans="3:5">
      <c r="C2060" s="164" t="s">
        <v>1800</v>
      </c>
      <c r="D2060" s="160">
        <v>6985767</v>
      </c>
      <c r="E2060" s="160">
        <v>0</v>
      </c>
    </row>
    <row r="2061" spans="3:5">
      <c r="C2061" s="163" t="s">
        <v>3142</v>
      </c>
      <c r="D2061" s="160">
        <v>0</v>
      </c>
      <c r="E2061" s="160">
        <v>7309751.8499999996</v>
      </c>
    </row>
    <row r="2062" spans="3:5">
      <c r="C2062" s="164" t="s">
        <v>3143</v>
      </c>
      <c r="D2062" s="160">
        <v>0</v>
      </c>
      <c r="E2062" s="160">
        <v>7309751.8499999996</v>
      </c>
    </row>
    <row r="2063" spans="3:5">
      <c r="C2063" s="161" t="s">
        <v>254</v>
      </c>
      <c r="D2063" s="162">
        <v>274301203</v>
      </c>
      <c r="E2063" s="162">
        <v>0</v>
      </c>
    </row>
    <row r="2064" spans="3:5">
      <c r="C2064" s="163" t="s">
        <v>398</v>
      </c>
      <c r="D2064" s="160">
        <v>274301203</v>
      </c>
      <c r="E2064" s="160">
        <v>0</v>
      </c>
    </row>
    <row r="2065" spans="3:5">
      <c r="C2065" s="164" t="s">
        <v>603</v>
      </c>
      <c r="D2065" s="160">
        <v>274301203</v>
      </c>
      <c r="E2065" s="160">
        <v>0</v>
      </c>
    </row>
    <row r="2066" spans="3:5">
      <c r="C2066" s="159" t="s">
        <v>406</v>
      </c>
      <c r="D2066" s="160">
        <v>4088437272</v>
      </c>
      <c r="E2066" s="160">
        <v>98380064.860000014</v>
      </c>
    </row>
    <row r="2067" spans="3:5">
      <c r="C2067" s="161" t="s">
        <v>251</v>
      </c>
      <c r="D2067" s="162">
        <v>691977336</v>
      </c>
      <c r="E2067" s="162">
        <v>30204244.300000001</v>
      </c>
    </row>
    <row r="2068" spans="3:5">
      <c r="C2068" s="163" t="s">
        <v>2447</v>
      </c>
      <c r="D2068" s="160">
        <v>34603615</v>
      </c>
      <c r="E2068" s="160">
        <v>0</v>
      </c>
    </row>
    <row r="2069" spans="3:5">
      <c r="C2069" s="164" t="s">
        <v>2446</v>
      </c>
      <c r="D2069" s="160">
        <v>34603615</v>
      </c>
      <c r="E2069" s="160">
        <v>0</v>
      </c>
    </row>
    <row r="2070" spans="3:5">
      <c r="C2070" s="163" t="s">
        <v>3016</v>
      </c>
      <c r="D2070" s="160">
        <v>21000000</v>
      </c>
      <c r="E2070" s="160">
        <v>0</v>
      </c>
    </row>
    <row r="2071" spans="3:5">
      <c r="C2071" s="164" t="s">
        <v>3017</v>
      </c>
      <c r="D2071" s="160">
        <v>21000000</v>
      </c>
      <c r="E2071" s="160">
        <v>0</v>
      </c>
    </row>
    <row r="2072" spans="3:5">
      <c r="C2072" s="163" t="s">
        <v>2890</v>
      </c>
      <c r="D2072" s="160">
        <v>73507758</v>
      </c>
      <c r="E2072" s="160">
        <v>0</v>
      </c>
    </row>
    <row r="2073" spans="3:5">
      <c r="C2073" s="164" t="s">
        <v>2891</v>
      </c>
      <c r="D2073" s="160">
        <v>73507758</v>
      </c>
      <c r="E2073" s="160">
        <v>0</v>
      </c>
    </row>
    <row r="2074" spans="3:5">
      <c r="C2074" s="163" t="s">
        <v>407</v>
      </c>
      <c r="D2074" s="160">
        <v>84027878</v>
      </c>
      <c r="E2074" s="160">
        <v>0</v>
      </c>
    </row>
    <row r="2075" spans="3:5">
      <c r="C2075" s="164" t="s">
        <v>611</v>
      </c>
      <c r="D2075" s="160">
        <v>84027878</v>
      </c>
      <c r="E2075" s="160">
        <v>0</v>
      </c>
    </row>
    <row r="2076" spans="3:5">
      <c r="C2076" s="163" t="s">
        <v>3018</v>
      </c>
      <c r="D2076" s="160">
        <v>51610779</v>
      </c>
      <c r="E2076" s="160">
        <v>0</v>
      </c>
    </row>
    <row r="2077" spans="3:5">
      <c r="C2077" s="164" t="s">
        <v>3019</v>
      </c>
      <c r="D2077" s="160">
        <v>51610779</v>
      </c>
      <c r="E2077" s="160">
        <v>0</v>
      </c>
    </row>
    <row r="2078" spans="3:5">
      <c r="C2078" s="163" t="s">
        <v>3020</v>
      </c>
      <c r="D2078" s="160">
        <v>2542220</v>
      </c>
      <c r="E2078" s="160">
        <v>0</v>
      </c>
    </row>
    <row r="2079" spans="3:5">
      <c r="C2079" s="164" t="s">
        <v>1669</v>
      </c>
      <c r="D2079" s="160">
        <v>2542220</v>
      </c>
      <c r="E2079" s="160">
        <v>0</v>
      </c>
    </row>
    <row r="2080" spans="3:5">
      <c r="C2080" s="163" t="s">
        <v>1670</v>
      </c>
      <c r="D2080" s="160">
        <v>2542220</v>
      </c>
      <c r="E2080" s="160">
        <v>0</v>
      </c>
    </row>
    <row r="2081" spans="3:5">
      <c r="C2081" s="164" t="s">
        <v>1671</v>
      </c>
      <c r="D2081" s="160">
        <v>2542220</v>
      </c>
      <c r="E2081" s="160">
        <v>0</v>
      </c>
    </row>
    <row r="2082" spans="3:5">
      <c r="C2082" s="163" t="s">
        <v>1672</v>
      </c>
      <c r="D2082" s="160">
        <v>2523769</v>
      </c>
      <c r="E2082" s="160">
        <v>0</v>
      </c>
    </row>
    <row r="2083" spans="3:5">
      <c r="C2083" s="164" t="s">
        <v>1673</v>
      </c>
      <c r="D2083" s="160">
        <v>2523769</v>
      </c>
      <c r="E2083" s="160">
        <v>0</v>
      </c>
    </row>
    <row r="2084" spans="3:5">
      <c r="C2084" s="163" t="s">
        <v>1674</v>
      </c>
      <c r="D2084" s="160">
        <v>6071992</v>
      </c>
      <c r="E2084" s="160">
        <v>0</v>
      </c>
    </row>
    <row r="2085" spans="3:5">
      <c r="C2085" s="164" t="s">
        <v>1675</v>
      </c>
      <c r="D2085" s="160">
        <v>6071992</v>
      </c>
      <c r="E2085" s="160">
        <v>0</v>
      </c>
    </row>
    <row r="2086" spans="3:5">
      <c r="C2086" s="163" t="s">
        <v>1676</v>
      </c>
      <c r="D2086" s="160">
        <v>3689328</v>
      </c>
      <c r="E2086" s="160">
        <v>0</v>
      </c>
    </row>
    <row r="2087" spans="3:5">
      <c r="C2087" s="164" t="s">
        <v>1677</v>
      </c>
      <c r="D2087" s="160">
        <v>3689328</v>
      </c>
      <c r="E2087" s="160">
        <v>0</v>
      </c>
    </row>
    <row r="2088" spans="3:5">
      <c r="C2088" s="163" t="s">
        <v>1678</v>
      </c>
      <c r="D2088" s="160">
        <v>3689328</v>
      </c>
      <c r="E2088" s="160">
        <v>0</v>
      </c>
    </row>
    <row r="2089" spans="3:5">
      <c r="C2089" s="164" t="s">
        <v>1679</v>
      </c>
      <c r="D2089" s="160">
        <v>3689328</v>
      </c>
      <c r="E2089" s="160">
        <v>0</v>
      </c>
    </row>
    <row r="2090" spans="3:5">
      <c r="C2090" s="163" t="s">
        <v>1680</v>
      </c>
      <c r="D2090" s="160">
        <v>3689328</v>
      </c>
      <c r="E2090" s="160">
        <v>0</v>
      </c>
    </row>
    <row r="2091" spans="3:5">
      <c r="C2091" s="164" t="s">
        <v>1681</v>
      </c>
      <c r="D2091" s="160">
        <v>3689328</v>
      </c>
      <c r="E2091" s="160">
        <v>0</v>
      </c>
    </row>
    <row r="2092" spans="3:5">
      <c r="C2092" s="163" t="s">
        <v>1682</v>
      </c>
      <c r="D2092" s="160">
        <v>2523767</v>
      </c>
      <c r="E2092" s="160">
        <v>0</v>
      </c>
    </row>
    <row r="2093" spans="3:5">
      <c r="C2093" s="164" t="s">
        <v>1683</v>
      </c>
      <c r="D2093" s="160">
        <v>2523767</v>
      </c>
      <c r="E2093" s="160">
        <v>0</v>
      </c>
    </row>
    <row r="2094" spans="3:5">
      <c r="C2094" s="163" t="s">
        <v>1684</v>
      </c>
      <c r="D2094" s="160">
        <v>3689328</v>
      </c>
      <c r="E2094" s="160">
        <v>0</v>
      </c>
    </row>
    <row r="2095" spans="3:5">
      <c r="C2095" s="164" t="s">
        <v>1685</v>
      </c>
      <c r="D2095" s="160">
        <v>3689328</v>
      </c>
      <c r="E2095" s="160">
        <v>0</v>
      </c>
    </row>
    <row r="2096" spans="3:5">
      <c r="C2096" s="163" t="s">
        <v>1686</v>
      </c>
      <c r="D2096" s="160">
        <v>3689328</v>
      </c>
      <c r="E2096" s="160">
        <v>0</v>
      </c>
    </row>
    <row r="2097" spans="3:5">
      <c r="C2097" s="164" t="s">
        <v>1687</v>
      </c>
      <c r="D2097" s="160">
        <v>3689328</v>
      </c>
      <c r="E2097" s="160">
        <v>0</v>
      </c>
    </row>
    <row r="2098" spans="3:5">
      <c r="C2098" s="163" t="s">
        <v>1688</v>
      </c>
      <c r="D2098" s="160">
        <v>3689328</v>
      </c>
      <c r="E2098" s="160">
        <v>0</v>
      </c>
    </row>
    <row r="2099" spans="3:5">
      <c r="C2099" s="164" t="s">
        <v>1689</v>
      </c>
      <c r="D2099" s="160">
        <v>3689328</v>
      </c>
      <c r="E2099" s="160">
        <v>0</v>
      </c>
    </row>
    <row r="2100" spans="3:5">
      <c r="C2100" s="163" t="s">
        <v>1690</v>
      </c>
      <c r="D2100" s="160">
        <v>1407491</v>
      </c>
      <c r="E2100" s="160">
        <v>0</v>
      </c>
    </row>
    <row r="2101" spans="3:5">
      <c r="C2101" s="164" t="s">
        <v>1691</v>
      </c>
      <c r="D2101" s="160">
        <v>1407491</v>
      </c>
      <c r="E2101" s="160">
        <v>0</v>
      </c>
    </row>
    <row r="2102" spans="3:5">
      <c r="C2102" s="163" t="s">
        <v>1692</v>
      </c>
      <c r="D2102" s="160">
        <v>2113557</v>
      </c>
      <c r="E2102" s="160">
        <v>0</v>
      </c>
    </row>
    <row r="2103" spans="3:5">
      <c r="C2103" s="164" t="s">
        <v>1693</v>
      </c>
      <c r="D2103" s="160">
        <v>2113557</v>
      </c>
      <c r="E2103" s="160">
        <v>0</v>
      </c>
    </row>
    <row r="2104" spans="3:5">
      <c r="C2104" s="163" t="s">
        <v>1694</v>
      </c>
      <c r="D2104" s="160">
        <v>5103177</v>
      </c>
      <c r="E2104" s="160">
        <v>0</v>
      </c>
    </row>
    <row r="2105" spans="3:5">
      <c r="C2105" s="164" t="s">
        <v>1695</v>
      </c>
      <c r="D2105" s="160">
        <v>5103177</v>
      </c>
      <c r="E2105" s="160">
        <v>0</v>
      </c>
    </row>
    <row r="2106" spans="3:5">
      <c r="C2106" s="163" t="s">
        <v>1696</v>
      </c>
      <c r="D2106" s="160">
        <v>6071992</v>
      </c>
      <c r="E2106" s="160">
        <v>0</v>
      </c>
    </row>
    <row r="2107" spans="3:5">
      <c r="C2107" s="164" t="s">
        <v>1697</v>
      </c>
      <c r="D2107" s="160">
        <v>6071992</v>
      </c>
      <c r="E2107" s="160">
        <v>0</v>
      </c>
    </row>
    <row r="2108" spans="3:5">
      <c r="C2108" s="163" t="s">
        <v>1698</v>
      </c>
      <c r="D2108" s="160">
        <v>3609752</v>
      </c>
      <c r="E2108" s="160">
        <v>0</v>
      </c>
    </row>
    <row r="2109" spans="3:5">
      <c r="C2109" s="164" t="s">
        <v>1699</v>
      </c>
      <c r="D2109" s="160">
        <v>3609752</v>
      </c>
      <c r="E2109" s="160">
        <v>0</v>
      </c>
    </row>
    <row r="2110" spans="3:5">
      <c r="C2110" s="163" t="s">
        <v>2609</v>
      </c>
      <c r="D2110" s="160">
        <v>3689328</v>
      </c>
      <c r="E2110" s="160">
        <v>0</v>
      </c>
    </row>
    <row r="2111" spans="3:5">
      <c r="C2111" s="164" t="s">
        <v>1700</v>
      </c>
      <c r="D2111" s="160">
        <v>3689328</v>
      </c>
      <c r="E2111" s="160">
        <v>0</v>
      </c>
    </row>
    <row r="2112" spans="3:5">
      <c r="C2112" s="163" t="s">
        <v>2007</v>
      </c>
      <c r="D2112" s="160">
        <v>59238928</v>
      </c>
      <c r="E2112" s="160">
        <v>0</v>
      </c>
    </row>
    <row r="2113" spans="3:5">
      <c r="C2113" s="164" t="s">
        <v>2008</v>
      </c>
      <c r="D2113" s="160">
        <v>59238928</v>
      </c>
      <c r="E2113" s="160">
        <v>0</v>
      </c>
    </row>
    <row r="2114" spans="3:5">
      <c r="C2114" s="163" t="s">
        <v>2178</v>
      </c>
      <c r="D2114" s="160">
        <v>92860473</v>
      </c>
      <c r="E2114" s="160">
        <v>0</v>
      </c>
    </row>
    <row r="2115" spans="3:5">
      <c r="C2115" s="164" t="s">
        <v>2179</v>
      </c>
      <c r="D2115" s="160">
        <v>92860473</v>
      </c>
      <c r="E2115" s="160">
        <v>0</v>
      </c>
    </row>
    <row r="2116" spans="3:5">
      <c r="C2116" s="163" t="s">
        <v>1701</v>
      </c>
      <c r="D2116" s="160">
        <v>3689328</v>
      </c>
      <c r="E2116" s="160">
        <v>0</v>
      </c>
    </row>
    <row r="2117" spans="3:5">
      <c r="C2117" s="164" t="s">
        <v>1702</v>
      </c>
      <c r="D2117" s="160">
        <v>3689328</v>
      </c>
      <c r="E2117" s="160">
        <v>0</v>
      </c>
    </row>
    <row r="2118" spans="3:5">
      <c r="C2118" s="163" t="s">
        <v>1703</v>
      </c>
      <c r="D2118" s="160">
        <v>6071992</v>
      </c>
      <c r="E2118" s="160">
        <v>0</v>
      </c>
    </row>
    <row r="2119" spans="3:5">
      <c r="C2119" s="164" t="s">
        <v>1704</v>
      </c>
      <c r="D2119" s="160">
        <v>6071992</v>
      </c>
      <c r="E2119" s="160">
        <v>0</v>
      </c>
    </row>
    <row r="2120" spans="3:5">
      <c r="C2120" s="163" t="s">
        <v>1901</v>
      </c>
      <c r="D2120" s="160">
        <v>57592521</v>
      </c>
      <c r="E2120" s="160">
        <v>0</v>
      </c>
    </row>
    <row r="2121" spans="3:5">
      <c r="C2121" s="164" t="s">
        <v>1902</v>
      </c>
      <c r="D2121" s="160">
        <v>57592521</v>
      </c>
      <c r="E2121" s="160">
        <v>0</v>
      </c>
    </row>
    <row r="2122" spans="3:5">
      <c r="C2122" s="163" t="s">
        <v>2180</v>
      </c>
      <c r="D2122" s="160">
        <v>10000000</v>
      </c>
      <c r="E2122" s="160">
        <v>0</v>
      </c>
    </row>
    <row r="2123" spans="3:5">
      <c r="C2123" s="164" t="s">
        <v>2181</v>
      </c>
      <c r="D2123" s="160">
        <v>10000000</v>
      </c>
      <c r="E2123" s="160">
        <v>0</v>
      </c>
    </row>
    <row r="2124" spans="3:5">
      <c r="C2124" s="163" t="s">
        <v>774</v>
      </c>
      <c r="D2124" s="160">
        <v>137438831</v>
      </c>
      <c r="E2124" s="160">
        <v>30204244.300000001</v>
      </c>
    </row>
    <row r="2125" spans="3:5">
      <c r="C2125" s="164" t="s">
        <v>775</v>
      </c>
      <c r="D2125" s="160">
        <v>137438831</v>
      </c>
      <c r="E2125" s="160">
        <v>30204244.300000001</v>
      </c>
    </row>
    <row r="2126" spans="3:5">
      <c r="C2126" s="161" t="s">
        <v>253</v>
      </c>
      <c r="D2126" s="162">
        <v>240959936</v>
      </c>
      <c r="E2126" s="162">
        <v>50503325.159999996</v>
      </c>
    </row>
    <row r="2127" spans="3:5">
      <c r="C2127" s="163" t="s">
        <v>2885</v>
      </c>
      <c r="D2127" s="160">
        <v>207951833</v>
      </c>
      <c r="E2127" s="160">
        <v>22147719.149999999</v>
      </c>
    </row>
    <row r="2128" spans="3:5">
      <c r="C2128" s="164" t="s">
        <v>2884</v>
      </c>
      <c r="D2128" s="160">
        <v>207951833</v>
      </c>
      <c r="E2128" s="160">
        <v>22147719.149999999</v>
      </c>
    </row>
    <row r="2129" spans="3:5">
      <c r="C2129" s="163" t="s">
        <v>3021</v>
      </c>
      <c r="D2129" s="160">
        <v>33008103</v>
      </c>
      <c r="E2129" s="160">
        <v>28355606.010000002</v>
      </c>
    </row>
    <row r="2130" spans="3:5">
      <c r="C2130" s="164" t="s">
        <v>3022</v>
      </c>
      <c r="D2130" s="160">
        <v>33008103</v>
      </c>
      <c r="E2130" s="160">
        <v>28355606.010000002</v>
      </c>
    </row>
    <row r="2131" spans="3:5">
      <c r="C2131" s="161" t="s">
        <v>254</v>
      </c>
      <c r="D2131" s="162">
        <v>3155500000</v>
      </c>
      <c r="E2131" s="162">
        <v>17672495.399999999</v>
      </c>
    </row>
    <row r="2132" spans="3:5">
      <c r="C2132" s="163" t="s">
        <v>460</v>
      </c>
      <c r="D2132" s="160">
        <v>3155500000</v>
      </c>
      <c r="E2132" s="160">
        <v>17672495.399999999</v>
      </c>
    </row>
    <row r="2133" spans="3:5">
      <c r="C2133" s="164" t="s">
        <v>668</v>
      </c>
      <c r="D2133" s="160">
        <v>3155500000</v>
      </c>
      <c r="E2133" s="160">
        <v>17672495.399999999</v>
      </c>
    </row>
    <row r="2134" spans="3:5">
      <c r="C2134" s="159" t="s">
        <v>264</v>
      </c>
      <c r="D2134" s="160">
        <v>3391840772</v>
      </c>
      <c r="E2134" s="160">
        <v>310753345.34000003</v>
      </c>
    </row>
    <row r="2135" spans="3:5">
      <c r="C2135" s="161" t="s">
        <v>251</v>
      </c>
      <c r="D2135" s="162">
        <v>3044735772</v>
      </c>
      <c r="E2135" s="162">
        <v>310753345.34000003</v>
      </c>
    </row>
    <row r="2136" spans="3:5">
      <c r="C2136" s="163" t="s">
        <v>2009</v>
      </c>
      <c r="D2136" s="160">
        <v>100001</v>
      </c>
      <c r="E2136" s="160">
        <v>0</v>
      </c>
    </row>
    <row r="2137" spans="3:5">
      <c r="C2137" s="164" t="s">
        <v>2010</v>
      </c>
      <c r="D2137" s="160">
        <v>100001</v>
      </c>
      <c r="E2137" s="160">
        <v>0</v>
      </c>
    </row>
    <row r="2138" spans="3:5">
      <c r="C2138" s="163" t="s">
        <v>2585</v>
      </c>
      <c r="D2138" s="160">
        <v>887087444</v>
      </c>
      <c r="E2138" s="160">
        <v>0</v>
      </c>
    </row>
    <row r="2139" spans="3:5">
      <c r="C2139" s="164" t="s">
        <v>612</v>
      </c>
      <c r="D2139" s="160">
        <v>887087444</v>
      </c>
      <c r="E2139" s="160">
        <v>0</v>
      </c>
    </row>
    <row r="2140" spans="3:5">
      <c r="C2140" s="163" t="s">
        <v>3023</v>
      </c>
      <c r="D2140" s="160">
        <v>130146458</v>
      </c>
      <c r="E2140" s="160">
        <v>0</v>
      </c>
    </row>
    <row r="2141" spans="3:5">
      <c r="C2141" s="164" t="s">
        <v>3024</v>
      </c>
      <c r="D2141" s="160">
        <v>130146458</v>
      </c>
      <c r="E2141" s="160">
        <v>0</v>
      </c>
    </row>
    <row r="2142" spans="3:5">
      <c r="C2142" s="163" t="s">
        <v>2331</v>
      </c>
      <c r="D2142" s="160">
        <v>11196288</v>
      </c>
      <c r="E2142" s="160">
        <v>0</v>
      </c>
    </row>
    <row r="2143" spans="3:5">
      <c r="C2143" s="164" t="s">
        <v>2330</v>
      </c>
      <c r="D2143" s="160">
        <v>11196288</v>
      </c>
      <c r="E2143" s="160">
        <v>0</v>
      </c>
    </row>
    <row r="2144" spans="3:5">
      <c r="C2144" s="163" t="s">
        <v>3025</v>
      </c>
      <c r="D2144" s="160">
        <v>16077858</v>
      </c>
      <c r="E2144" s="160">
        <v>0</v>
      </c>
    </row>
    <row r="2145" spans="3:5">
      <c r="C2145" s="164" t="s">
        <v>3026</v>
      </c>
      <c r="D2145" s="160">
        <v>16077858</v>
      </c>
      <c r="E2145" s="160">
        <v>0</v>
      </c>
    </row>
    <row r="2146" spans="3:5">
      <c r="C2146" s="163" t="s">
        <v>2608</v>
      </c>
      <c r="D2146" s="160">
        <v>3492752</v>
      </c>
      <c r="E2146" s="160">
        <v>0</v>
      </c>
    </row>
    <row r="2147" spans="3:5">
      <c r="C2147" s="164" t="s">
        <v>2329</v>
      </c>
      <c r="D2147" s="160">
        <v>3492752</v>
      </c>
      <c r="E2147" s="160">
        <v>0</v>
      </c>
    </row>
    <row r="2148" spans="3:5">
      <c r="C2148" s="163" t="s">
        <v>408</v>
      </c>
      <c r="D2148" s="160">
        <v>3835091</v>
      </c>
      <c r="E2148" s="160">
        <v>3402857.55</v>
      </c>
    </row>
    <row r="2149" spans="3:5">
      <c r="C2149" s="164" t="s">
        <v>613</v>
      </c>
      <c r="D2149" s="160">
        <v>3835091</v>
      </c>
      <c r="E2149" s="160">
        <v>3402857.55</v>
      </c>
    </row>
    <row r="2150" spans="3:5">
      <c r="C2150" s="163" t="s">
        <v>409</v>
      </c>
      <c r="D2150" s="160">
        <v>2783204</v>
      </c>
      <c r="E2150" s="160">
        <v>2633104</v>
      </c>
    </row>
    <row r="2151" spans="3:5">
      <c r="C2151" s="164" t="s">
        <v>614</v>
      </c>
      <c r="D2151" s="160">
        <v>2783204</v>
      </c>
      <c r="E2151" s="160">
        <v>2633104</v>
      </c>
    </row>
    <row r="2152" spans="3:5">
      <c r="C2152" s="163" t="s">
        <v>410</v>
      </c>
      <c r="D2152" s="160">
        <v>1521692</v>
      </c>
      <c r="E2152" s="160">
        <v>0</v>
      </c>
    </row>
    <row r="2153" spans="3:5">
      <c r="C2153" s="164" t="s">
        <v>615</v>
      </c>
      <c r="D2153" s="160">
        <v>1521692</v>
      </c>
      <c r="E2153" s="160">
        <v>0</v>
      </c>
    </row>
    <row r="2154" spans="3:5">
      <c r="C2154" s="163" t="s">
        <v>2607</v>
      </c>
      <c r="D2154" s="160">
        <v>10000000</v>
      </c>
      <c r="E2154" s="160">
        <v>8593594.4900000002</v>
      </c>
    </row>
    <row r="2155" spans="3:5">
      <c r="C2155" s="164" t="s">
        <v>616</v>
      </c>
      <c r="D2155" s="160">
        <v>10000000</v>
      </c>
      <c r="E2155" s="160">
        <v>8593594.4900000002</v>
      </c>
    </row>
    <row r="2156" spans="3:5">
      <c r="C2156" s="163" t="s">
        <v>411</v>
      </c>
      <c r="D2156" s="160">
        <v>75000000</v>
      </c>
      <c r="E2156" s="160">
        <v>18539716.399999999</v>
      </c>
    </row>
    <row r="2157" spans="3:5">
      <c r="C2157" s="164" t="s">
        <v>617</v>
      </c>
      <c r="D2157" s="160">
        <v>75000000</v>
      </c>
      <c r="E2157" s="160">
        <v>18539716.399999999</v>
      </c>
    </row>
    <row r="2158" spans="3:5">
      <c r="C2158" s="163" t="s">
        <v>2419</v>
      </c>
      <c r="D2158" s="160">
        <v>131058</v>
      </c>
      <c r="E2158" s="160">
        <v>0</v>
      </c>
    </row>
    <row r="2159" spans="3:5">
      <c r="C2159" s="164" t="s">
        <v>2418</v>
      </c>
      <c r="D2159" s="160">
        <v>131058</v>
      </c>
      <c r="E2159" s="160">
        <v>0</v>
      </c>
    </row>
    <row r="2160" spans="3:5">
      <c r="C2160" s="163" t="s">
        <v>1903</v>
      </c>
      <c r="D2160" s="160">
        <v>50250419</v>
      </c>
      <c r="E2160" s="160">
        <v>18804927.98</v>
      </c>
    </row>
    <row r="2161" spans="3:5">
      <c r="C2161" s="164" t="s">
        <v>1904</v>
      </c>
      <c r="D2161" s="160">
        <v>50250419</v>
      </c>
      <c r="E2161" s="160">
        <v>18804927.98</v>
      </c>
    </row>
    <row r="2162" spans="3:5">
      <c r="C2162" s="163" t="s">
        <v>1905</v>
      </c>
      <c r="D2162" s="160">
        <v>45904305</v>
      </c>
      <c r="E2162" s="160">
        <v>0</v>
      </c>
    </row>
    <row r="2163" spans="3:5">
      <c r="C2163" s="164" t="s">
        <v>1906</v>
      </c>
      <c r="D2163" s="160">
        <v>45904305</v>
      </c>
      <c r="E2163" s="160">
        <v>0</v>
      </c>
    </row>
    <row r="2164" spans="3:5">
      <c r="C2164" s="163" t="s">
        <v>1907</v>
      </c>
      <c r="D2164" s="160">
        <v>70496679</v>
      </c>
      <c r="E2164" s="160">
        <v>35444289.990000002</v>
      </c>
    </row>
    <row r="2165" spans="3:5">
      <c r="C2165" s="164" t="s">
        <v>1908</v>
      </c>
      <c r="D2165" s="160">
        <v>58496679</v>
      </c>
      <c r="E2165" s="160">
        <v>35444289.990000002</v>
      </c>
    </row>
    <row r="2166" spans="3:5">
      <c r="C2166" s="164" t="s">
        <v>2445</v>
      </c>
      <c r="D2166" s="160">
        <v>12000000</v>
      </c>
      <c r="E2166" s="160">
        <v>0</v>
      </c>
    </row>
    <row r="2167" spans="3:5">
      <c r="C2167" s="163" t="s">
        <v>2366</v>
      </c>
      <c r="D2167" s="160">
        <v>9261623</v>
      </c>
      <c r="E2167" s="160">
        <v>0</v>
      </c>
    </row>
    <row r="2168" spans="3:5">
      <c r="C2168" s="164" t="s">
        <v>2365</v>
      </c>
      <c r="D2168" s="160">
        <v>9261623</v>
      </c>
      <c r="E2168" s="160">
        <v>0</v>
      </c>
    </row>
    <row r="2169" spans="3:5">
      <c r="C2169" s="163" t="s">
        <v>2606</v>
      </c>
      <c r="D2169" s="160">
        <v>92033458</v>
      </c>
      <c r="E2169" s="160">
        <v>55290857.399999999</v>
      </c>
    </row>
    <row r="2170" spans="3:5">
      <c r="C2170" s="164" t="s">
        <v>2011</v>
      </c>
      <c r="D2170" s="160">
        <v>92033458</v>
      </c>
      <c r="E2170" s="160">
        <v>55290857.399999999</v>
      </c>
    </row>
    <row r="2171" spans="3:5">
      <c r="C2171" s="163" t="s">
        <v>2605</v>
      </c>
      <c r="D2171" s="160">
        <v>811151</v>
      </c>
      <c r="E2171" s="160">
        <v>0</v>
      </c>
    </row>
    <row r="2172" spans="3:5">
      <c r="C2172" s="164" t="s">
        <v>1356</v>
      </c>
      <c r="D2172" s="160">
        <v>811151</v>
      </c>
      <c r="E2172" s="160">
        <v>0</v>
      </c>
    </row>
    <row r="2173" spans="3:5">
      <c r="C2173" s="163" t="s">
        <v>2604</v>
      </c>
      <c r="D2173" s="160">
        <v>38549089</v>
      </c>
      <c r="E2173" s="160">
        <v>7881000</v>
      </c>
    </row>
    <row r="2174" spans="3:5">
      <c r="C2174" s="164" t="s">
        <v>1909</v>
      </c>
      <c r="D2174" s="160">
        <v>38549089</v>
      </c>
      <c r="E2174" s="160">
        <v>7881000</v>
      </c>
    </row>
    <row r="2175" spans="3:5">
      <c r="C2175" s="163" t="s">
        <v>412</v>
      </c>
      <c r="D2175" s="160">
        <v>121446905</v>
      </c>
      <c r="E2175" s="160">
        <v>0</v>
      </c>
    </row>
    <row r="2176" spans="3:5">
      <c r="C2176" s="164" t="s">
        <v>618</v>
      </c>
      <c r="D2176" s="160">
        <v>121446905</v>
      </c>
      <c r="E2176" s="160">
        <v>0</v>
      </c>
    </row>
    <row r="2177" spans="3:5">
      <c r="C2177" s="163" t="s">
        <v>1357</v>
      </c>
      <c r="D2177" s="160">
        <v>811351</v>
      </c>
      <c r="E2177" s="160">
        <v>0</v>
      </c>
    </row>
    <row r="2178" spans="3:5">
      <c r="C2178" s="164" t="s">
        <v>1358</v>
      </c>
      <c r="D2178" s="160">
        <v>811351</v>
      </c>
      <c r="E2178" s="160">
        <v>0</v>
      </c>
    </row>
    <row r="2179" spans="3:5">
      <c r="C2179" s="163" t="s">
        <v>2603</v>
      </c>
      <c r="D2179" s="160">
        <v>72982996</v>
      </c>
      <c r="E2179" s="160">
        <v>48774189</v>
      </c>
    </row>
    <row r="2180" spans="3:5">
      <c r="C2180" s="164" t="s">
        <v>2012</v>
      </c>
      <c r="D2180" s="160">
        <v>72982996</v>
      </c>
      <c r="E2180" s="160">
        <v>48774189</v>
      </c>
    </row>
    <row r="2181" spans="3:5">
      <c r="C2181" s="163" t="s">
        <v>2602</v>
      </c>
      <c r="D2181" s="160">
        <v>2047022</v>
      </c>
      <c r="E2181" s="160">
        <v>0</v>
      </c>
    </row>
    <row r="2182" spans="3:5">
      <c r="C2182" s="164" t="s">
        <v>1359</v>
      </c>
      <c r="D2182" s="160">
        <v>2047022</v>
      </c>
      <c r="E2182" s="160">
        <v>0</v>
      </c>
    </row>
    <row r="2183" spans="3:5">
      <c r="C2183" s="163" t="s">
        <v>2182</v>
      </c>
      <c r="D2183" s="160">
        <v>24381867</v>
      </c>
      <c r="E2183" s="160">
        <v>0</v>
      </c>
    </row>
    <row r="2184" spans="3:5">
      <c r="C2184" s="164" t="s">
        <v>2183</v>
      </c>
      <c r="D2184" s="160">
        <v>24381867</v>
      </c>
      <c r="E2184" s="160">
        <v>0</v>
      </c>
    </row>
    <row r="2185" spans="3:5">
      <c r="C2185" s="163" t="s">
        <v>3027</v>
      </c>
      <c r="D2185" s="160">
        <v>93836919</v>
      </c>
      <c r="E2185" s="160">
        <v>0</v>
      </c>
    </row>
    <row r="2186" spans="3:5">
      <c r="C2186" s="164" t="s">
        <v>2828</v>
      </c>
      <c r="D2186" s="160">
        <v>93836919</v>
      </c>
      <c r="E2186" s="160">
        <v>0</v>
      </c>
    </row>
    <row r="2187" spans="3:5">
      <c r="C2187" s="163" t="s">
        <v>1360</v>
      </c>
      <c r="D2187" s="160">
        <v>787856</v>
      </c>
      <c r="E2187" s="160">
        <v>0</v>
      </c>
    </row>
    <row r="2188" spans="3:5">
      <c r="C2188" s="164" t="s">
        <v>1361</v>
      </c>
      <c r="D2188" s="160">
        <v>787856</v>
      </c>
      <c r="E2188" s="160">
        <v>0</v>
      </c>
    </row>
    <row r="2189" spans="3:5">
      <c r="C2189" s="163" t="s">
        <v>2601</v>
      </c>
      <c r="D2189" s="160">
        <v>28490997</v>
      </c>
      <c r="E2189" s="160">
        <v>21065416</v>
      </c>
    </row>
    <row r="2190" spans="3:5">
      <c r="C2190" s="164" t="s">
        <v>2013</v>
      </c>
      <c r="D2190" s="160">
        <v>28490997</v>
      </c>
      <c r="E2190" s="160">
        <v>21065416</v>
      </c>
    </row>
    <row r="2191" spans="3:5">
      <c r="C2191" s="163" t="s">
        <v>1362</v>
      </c>
      <c r="D2191" s="160">
        <v>1578136</v>
      </c>
      <c r="E2191" s="160">
        <v>0</v>
      </c>
    </row>
    <row r="2192" spans="3:5">
      <c r="C2192" s="164" t="s">
        <v>1363</v>
      </c>
      <c r="D2192" s="160">
        <v>1578136</v>
      </c>
      <c r="E2192" s="160">
        <v>0</v>
      </c>
    </row>
    <row r="2193" spans="3:5">
      <c r="C2193" s="163" t="s">
        <v>2600</v>
      </c>
      <c r="D2193" s="160">
        <v>681879</v>
      </c>
      <c r="E2193" s="160">
        <v>0</v>
      </c>
    </row>
    <row r="2194" spans="3:5">
      <c r="C2194" s="164" t="s">
        <v>2444</v>
      </c>
      <c r="D2194" s="160">
        <v>681879</v>
      </c>
      <c r="E2194" s="160">
        <v>0</v>
      </c>
    </row>
    <row r="2195" spans="3:5">
      <c r="C2195" s="163" t="s">
        <v>3028</v>
      </c>
      <c r="D2195" s="160">
        <v>861339</v>
      </c>
      <c r="E2195" s="160">
        <v>0</v>
      </c>
    </row>
    <row r="2196" spans="3:5">
      <c r="C2196" s="164" t="s">
        <v>1364</v>
      </c>
      <c r="D2196" s="160">
        <v>861339</v>
      </c>
      <c r="E2196" s="160">
        <v>0</v>
      </c>
    </row>
    <row r="2197" spans="3:5">
      <c r="C2197" s="163" t="s">
        <v>2599</v>
      </c>
      <c r="D2197" s="160">
        <v>21532897</v>
      </c>
      <c r="E2197" s="160">
        <v>0</v>
      </c>
    </row>
    <row r="2198" spans="3:5">
      <c r="C2198" s="164" t="s">
        <v>2314</v>
      </c>
      <c r="D2198" s="160">
        <v>20000000</v>
      </c>
      <c r="E2198" s="160">
        <v>0</v>
      </c>
    </row>
    <row r="2199" spans="3:5">
      <c r="C2199" s="164" t="s">
        <v>1364</v>
      </c>
      <c r="D2199" s="160">
        <v>1532897</v>
      </c>
      <c r="E2199" s="160">
        <v>0</v>
      </c>
    </row>
    <row r="2200" spans="3:5">
      <c r="C2200" s="163" t="s">
        <v>2598</v>
      </c>
      <c r="D2200" s="160">
        <v>1375936</v>
      </c>
      <c r="E2200" s="160">
        <v>0</v>
      </c>
    </row>
    <row r="2201" spans="3:5">
      <c r="C2201" s="164" t="s">
        <v>1365</v>
      </c>
      <c r="D2201" s="160">
        <v>1375936</v>
      </c>
      <c r="E2201" s="160">
        <v>0</v>
      </c>
    </row>
    <row r="2202" spans="3:5">
      <c r="C2202" s="163" t="s">
        <v>413</v>
      </c>
      <c r="D2202" s="160">
        <v>61878395</v>
      </c>
      <c r="E2202" s="160">
        <v>12549240.77</v>
      </c>
    </row>
    <row r="2203" spans="3:5">
      <c r="C2203" s="164" t="s">
        <v>619</v>
      </c>
      <c r="D2203" s="160">
        <v>61878395</v>
      </c>
      <c r="E2203" s="160">
        <v>12549240.77</v>
      </c>
    </row>
    <row r="2204" spans="3:5">
      <c r="C2204" s="163" t="s">
        <v>2597</v>
      </c>
      <c r="D2204" s="160">
        <v>2658544</v>
      </c>
      <c r="E2204" s="160">
        <v>0</v>
      </c>
    </row>
    <row r="2205" spans="3:5">
      <c r="C2205" s="164" t="s">
        <v>1366</v>
      </c>
      <c r="D2205" s="160">
        <v>2658544</v>
      </c>
      <c r="E2205" s="160">
        <v>0</v>
      </c>
    </row>
    <row r="2206" spans="3:5">
      <c r="C2206" s="163" t="s">
        <v>414</v>
      </c>
      <c r="D2206" s="160">
        <v>9413897</v>
      </c>
      <c r="E2206" s="160">
        <v>0</v>
      </c>
    </row>
    <row r="2207" spans="3:5">
      <c r="C2207" s="164" t="s">
        <v>620</v>
      </c>
      <c r="D2207" s="160">
        <v>9413897</v>
      </c>
      <c r="E2207" s="160">
        <v>0</v>
      </c>
    </row>
    <row r="2208" spans="3:5">
      <c r="C2208" s="163" t="s">
        <v>2596</v>
      </c>
      <c r="D2208" s="160">
        <v>2658544</v>
      </c>
      <c r="E2208" s="160">
        <v>0</v>
      </c>
    </row>
    <row r="2209" spans="3:5">
      <c r="C2209" s="164" t="s">
        <v>1367</v>
      </c>
      <c r="D2209" s="160">
        <v>2658544</v>
      </c>
      <c r="E2209" s="160">
        <v>0</v>
      </c>
    </row>
    <row r="2210" spans="3:5">
      <c r="C2210" s="163" t="s">
        <v>1368</v>
      </c>
      <c r="D2210" s="160">
        <v>4988020</v>
      </c>
      <c r="E2210" s="160">
        <v>0</v>
      </c>
    </row>
    <row r="2211" spans="3:5">
      <c r="C2211" s="164" t="s">
        <v>1369</v>
      </c>
      <c r="D2211" s="160">
        <v>4988020</v>
      </c>
      <c r="E2211" s="160">
        <v>0</v>
      </c>
    </row>
    <row r="2212" spans="3:5">
      <c r="C2212" s="163" t="s">
        <v>2595</v>
      </c>
      <c r="D2212" s="160">
        <v>1366852</v>
      </c>
      <c r="E2212" s="160">
        <v>0</v>
      </c>
    </row>
    <row r="2213" spans="3:5">
      <c r="C2213" s="164" t="s">
        <v>1370</v>
      </c>
      <c r="D2213" s="160">
        <v>1366852</v>
      </c>
      <c r="E2213" s="160">
        <v>0</v>
      </c>
    </row>
    <row r="2214" spans="3:5">
      <c r="C2214" s="163" t="s">
        <v>415</v>
      </c>
      <c r="D2214" s="160">
        <v>250000000</v>
      </c>
      <c r="E2214" s="160">
        <v>0</v>
      </c>
    </row>
    <row r="2215" spans="3:5">
      <c r="C2215" s="164" t="s">
        <v>621</v>
      </c>
      <c r="D2215" s="160">
        <v>250000000</v>
      </c>
      <c r="E2215" s="160">
        <v>0</v>
      </c>
    </row>
    <row r="2216" spans="3:5">
      <c r="C2216" s="163" t="s">
        <v>1371</v>
      </c>
      <c r="D2216" s="160">
        <v>1173513</v>
      </c>
      <c r="E2216" s="160">
        <v>0</v>
      </c>
    </row>
    <row r="2217" spans="3:5">
      <c r="C2217" s="164" t="s">
        <v>1372</v>
      </c>
      <c r="D2217" s="160">
        <v>1173513</v>
      </c>
      <c r="E2217" s="160">
        <v>0</v>
      </c>
    </row>
    <row r="2218" spans="3:5">
      <c r="C2218" s="163" t="s">
        <v>1373</v>
      </c>
      <c r="D2218" s="160">
        <v>334551</v>
      </c>
      <c r="E2218" s="160">
        <v>0</v>
      </c>
    </row>
    <row r="2219" spans="3:5">
      <c r="C2219" s="164" t="s">
        <v>1374</v>
      </c>
      <c r="D2219" s="160">
        <v>334551</v>
      </c>
      <c r="E2219" s="160">
        <v>0</v>
      </c>
    </row>
    <row r="2220" spans="3:5">
      <c r="C2220" s="163" t="s">
        <v>1375</v>
      </c>
      <c r="D2220" s="160">
        <v>926225</v>
      </c>
      <c r="E2220" s="160">
        <v>0</v>
      </c>
    </row>
    <row r="2221" spans="3:5">
      <c r="C2221" s="164" t="s">
        <v>1376</v>
      </c>
      <c r="D2221" s="160">
        <v>926225</v>
      </c>
      <c r="E2221" s="160">
        <v>0</v>
      </c>
    </row>
    <row r="2222" spans="3:5">
      <c r="C2222" s="163" t="s">
        <v>1377</v>
      </c>
      <c r="D2222" s="160">
        <v>7299770</v>
      </c>
      <c r="E2222" s="160">
        <v>0</v>
      </c>
    </row>
    <row r="2223" spans="3:5">
      <c r="C2223" s="164" t="s">
        <v>1378</v>
      </c>
      <c r="D2223" s="160">
        <v>7299770</v>
      </c>
      <c r="E2223" s="160">
        <v>0</v>
      </c>
    </row>
    <row r="2224" spans="3:5">
      <c r="C2224" s="163" t="s">
        <v>1379</v>
      </c>
      <c r="D2224" s="160">
        <v>5047821</v>
      </c>
      <c r="E2224" s="160">
        <v>0</v>
      </c>
    </row>
    <row r="2225" spans="3:5">
      <c r="C2225" s="164" t="s">
        <v>1380</v>
      </c>
      <c r="D2225" s="160">
        <v>5047821</v>
      </c>
      <c r="E2225" s="160">
        <v>0</v>
      </c>
    </row>
    <row r="2226" spans="3:5">
      <c r="C2226" s="163" t="s">
        <v>1958</v>
      </c>
      <c r="D2226" s="160">
        <v>2423798</v>
      </c>
      <c r="E2226" s="160">
        <v>0</v>
      </c>
    </row>
    <row r="2227" spans="3:5">
      <c r="C2227" s="164" t="s">
        <v>1381</v>
      </c>
      <c r="D2227" s="160">
        <v>2423798</v>
      </c>
      <c r="E2227" s="160">
        <v>0</v>
      </c>
    </row>
    <row r="2228" spans="3:5">
      <c r="C2228" s="163" t="s">
        <v>1382</v>
      </c>
      <c r="D2228" s="160">
        <v>12177968</v>
      </c>
      <c r="E2228" s="160">
        <v>0</v>
      </c>
    </row>
    <row r="2229" spans="3:5">
      <c r="C2229" s="164" t="s">
        <v>1383</v>
      </c>
      <c r="D2229" s="160">
        <v>12177968</v>
      </c>
      <c r="E2229" s="160">
        <v>0</v>
      </c>
    </row>
    <row r="2230" spans="3:5">
      <c r="C2230" s="163" t="s">
        <v>1384</v>
      </c>
      <c r="D2230" s="160">
        <v>1307788</v>
      </c>
      <c r="E2230" s="160">
        <v>0</v>
      </c>
    </row>
    <row r="2231" spans="3:5">
      <c r="C2231" s="164" t="s">
        <v>1385</v>
      </c>
      <c r="D2231" s="160">
        <v>1307788</v>
      </c>
      <c r="E2231" s="160">
        <v>0</v>
      </c>
    </row>
    <row r="2232" spans="3:5">
      <c r="C2232" s="163" t="s">
        <v>1386</v>
      </c>
      <c r="D2232" s="160">
        <v>2419653</v>
      </c>
      <c r="E2232" s="160">
        <v>0</v>
      </c>
    </row>
    <row r="2233" spans="3:5">
      <c r="C2233" s="164" t="s">
        <v>1387</v>
      </c>
      <c r="D2233" s="160">
        <v>2419653</v>
      </c>
      <c r="E2233" s="160">
        <v>0</v>
      </c>
    </row>
    <row r="2234" spans="3:5">
      <c r="C2234" s="163" t="s">
        <v>2594</v>
      </c>
      <c r="D2234" s="160">
        <v>1523118</v>
      </c>
      <c r="E2234" s="160">
        <v>0</v>
      </c>
    </row>
    <row r="2235" spans="3:5">
      <c r="C2235" s="164" t="s">
        <v>1388</v>
      </c>
      <c r="D2235" s="160">
        <v>1523118</v>
      </c>
      <c r="E2235" s="160">
        <v>0</v>
      </c>
    </row>
    <row r="2236" spans="3:5">
      <c r="C2236" s="163" t="s">
        <v>1389</v>
      </c>
      <c r="D2236" s="160">
        <v>1523118</v>
      </c>
      <c r="E2236" s="160">
        <v>0</v>
      </c>
    </row>
    <row r="2237" spans="3:5">
      <c r="C2237" s="164" t="s">
        <v>1390</v>
      </c>
      <c r="D2237" s="160">
        <v>1523118</v>
      </c>
      <c r="E2237" s="160">
        <v>0</v>
      </c>
    </row>
    <row r="2238" spans="3:5">
      <c r="C2238" s="163" t="s">
        <v>1391</v>
      </c>
      <c r="D2238" s="160">
        <v>1493665</v>
      </c>
      <c r="E2238" s="160">
        <v>0</v>
      </c>
    </row>
    <row r="2239" spans="3:5">
      <c r="C2239" s="164" t="s">
        <v>1392</v>
      </c>
      <c r="D2239" s="160">
        <v>1493665</v>
      </c>
      <c r="E2239" s="160">
        <v>0</v>
      </c>
    </row>
    <row r="2240" spans="3:5">
      <c r="C2240" s="163" t="s">
        <v>1393</v>
      </c>
      <c r="D2240" s="160">
        <v>2413782</v>
      </c>
      <c r="E2240" s="160">
        <v>0</v>
      </c>
    </row>
    <row r="2241" spans="3:5">
      <c r="C2241" s="164" t="s">
        <v>1394</v>
      </c>
      <c r="D2241" s="160">
        <v>2413782</v>
      </c>
      <c r="E2241" s="160">
        <v>0</v>
      </c>
    </row>
    <row r="2242" spans="3:5">
      <c r="C2242" s="163" t="s">
        <v>1395</v>
      </c>
      <c r="D2242" s="160">
        <v>1493665</v>
      </c>
      <c r="E2242" s="160">
        <v>0</v>
      </c>
    </row>
    <row r="2243" spans="3:5">
      <c r="C2243" s="164" t="s">
        <v>1396</v>
      </c>
      <c r="D2243" s="160">
        <v>1493665</v>
      </c>
      <c r="E2243" s="160">
        <v>0</v>
      </c>
    </row>
    <row r="2244" spans="3:5">
      <c r="C2244" s="163" t="s">
        <v>1397</v>
      </c>
      <c r="D2244" s="160">
        <v>2731352</v>
      </c>
      <c r="E2244" s="160">
        <v>0</v>
      </c>
    </row>
    <row r="2245" spans="3:5">
      <c r="C2245" s="164" t="s">
        <v>1398</v>
      </c>
      <c r="D2245" s="160">
        <v>2731352</v>
      </c>
      <c r="E2245" s="160">
        <v>0</v>
      </c>
    </row>
    <row r="2246" spans="3:5">
      <c r="C2246" s="163" t="s">
        <v>2593</v>
      </c>
      <c r="D2246" s="160">
        <v>1665477</v>
      </c>
      <c r="E2246" s="160">
        <v>0</v>
      </c>
    </row>
    <row r="2247" spans="3:5">
      <c r="C2247" s="164" t="s">
        <v>1399</v>
      </c>
      <c r="D2247" s="160">
        <v>1665477</v>
      </c>
      <c r="E2247" s="160">
        <v>0</v>
      </c>
    </row>
    <row r="2248" spans="3:5">
      <c r="C2248" s="163" t="s">
        <v>2592</v>
      </c>
      <c r="D2248" s="160">
        <v>1000000</v>
      </c>
      <c r="E2248" s="160">
        <v>0</v>
      </c>
    </row>
    <row r="2249" spans="3:5">
      <c r="C2249" s="164" t="s">
        <v>625</v>
      </c>
      <c r="D2249" s="160">
        <v>1000000</v>
      </c>
      <c r="E2249" s="160">
        <v>0</v>
      </c>
    </row>
    <row r="2250" spans="3:5">
      <c r="C2250" s="163" t="s">
        <v>416</v>
      </c>
      <c r="D2250" s="160">
        <v>23000000</v>
      </c>
      <c r="E2250" s="160">
        <v>0</v>
      </c>
    </row>
    <row r="2251" spans="3:5">
      <c r="C2251" s="164" t="s">
        <v>622</v>
      </c>
      <c r="D2251" s="160">
        <v>23000000</v>
      </c>
      <c r="E2251" s="160">
        <v>0</v>
      </c>
    </row>
    <row r="2252" spans="3:5">
      <c r="C2252" s="163" t="s">
        <v>1400</v>
      </c>
      <c r="D2252" s="160">
        <v>1665477</v>
      </c>
      <c r="E2252" s="160">
        <v>0</v>
      </c>
    </row>
    <row r="2253" spans="3:5">
      <c r="C2253" s="164" t="s">
        <v>1401</v>
      </c>
      <c r="D2253" s="160">
        <v>1665477</v>
      </c>
      <c r="E2253" s="160">
        <v>0</v>
      </c>
    </row>
    <row r="2254" spans="3:5">
      <c r="C2254" s="163" t="s">
        <v>1402</v>
      </c>
      <c r="D2254" s="160">
        <v>1880812</v>
      </c>
      <c r="E2254" s="160">
        <v>0</v>
      </c>
    </row>
    <row r="2255" spans="3:5">
      <c r="C2255" s="164" t="s">
        <v>1403</v>
      </c>
      <c r="D2255" s="160">
        <v>1880812</v>
      </c>
      <c r="E2255" s="160">
        <v>0</v>
      </c>
    </row>
    <row r="2256" spans="3:5">
      <c r="C2256" s="163" t="s">
        <v>1404</v>
      </c>
      <c r="D2256" s="160">
        <v>2420044</v>
      </c>
      <c r="E2256" s="160">
        <v>0</v>
      </c>
    </row>
    <row r="2257" spans="3:5">
      <c r="C2257" s="164" t="s">
        <v>1405</v>
      </c>
      <c r="D2257" s="160">
        <v>2420044</v>
      </c>
      <c r="E2257" s="160">
        <v>0</v>
      </c>
    </row>
    <row r="2258" spans="3:5">
      <c r="C2258" s="163" t="s">
        <v>2591</v>
      </c>
      <c r="D2258" s="160">
        <v>2420044</v>
      </c>
      <c r="E2258" s="160">
        <v>0</v>
      </c>
    </row>
    <row r="2259" spans="3:5">
      <c r="C2259" s="164" t="s">
        <v>1406</v>
      </c>
      <c r="D2259" s="160">
        <v>2420044</v>
      </c>
      <c r="E2259" s="160">
        <v>0</v>
      </c>
    </row>
    <row r="2260" spans="3:5">
      <c r="C2260" s="163" t="s">
        <v>417</v>
      </c>
      <c r="D2260" s="160">
        <v>105000000</v>
      </c>
      <c r="E2260" s="160">
        <v>0</v>
      </c>
    </row>
    <row r="2261" spans="3:5">
      <c r="C2261" s="164" t="s">
        <v>623</v>
      </c>
      <c r="D2261" s="160">
        <v>105000000</v>
      </c>
      <c r="E2261" s="160">
        <v>0</v>
      </c>
    </row>
    <row r="2262" spans="3:5">
      <c r="C2262" s="163" t="s">
        <v>1407</v>
      </c>
      <c r="D2262" s="160">
        <v>1378176</v>
      </c>
      <c r="E2262" s="160">
        <v>0</v>
      </c>
    </row>
    <row r="2263" spans="3:5">
      <c r="C2263" s="164" t="s">
        <v>1408</v>
      </c>
      <c r="D2263" s="160">
        <v>1378176</v>
      </c>
      <c r="E2263" s="160">
        <v>0</v>
      </c>
    </row>
    <row r="2264" spans="3:5">
      <c r="C2264" s="163" t="s">
        <v>1409</v>
      </c>
      <c r="D2264" s="160">
        <v>1641497</v>
      </c>
      <c r="E2264" s="160">
        <v>0</v>
      </c>
    </row>
    <row r="2265" spans="3:5">
      <c r="C2265" s="164" t="s">
        <v>1410</v>
      </c>
      <c r="D2265" s="160">
        <v>1641497</v>
      </c>
      <c r="E2265" s="160">
        <v>0</v>
      </c>
    </row>
    <row r="2266" spans="3:5">
      <c r="C2266" s="163" t="s">
        <v>1411</v>
      </c>
      <c r="D2266" s="160">
        <v>1991636</v>
      </c>
      <c r="E2266" s="160">
        <v>0</v>
      </c>
    </row>
    <row r="2267" spans="3:5">
      <c r="C2267" s="164" t="s">
        <v>1412</v>
      </c>
      <c r="D2267" s="160">
        <v>1991636</v>
      </c>
      <c r="E2267" s="160">
        <v>0</v>
      </c>
    </row>
    <row r="2268" spans="3:5">
      <c r="C2268" s="163" t="s">
        <v>1413</v>
      </c>
      <c r="D2268" s="160">
        <v>1991636</v>
      </c>
      <c r="E2268" s="160">
        <v>0</v>
      </c>
    </row>
    <row r="2269" spans="3:5">
      <c r="C2269" s="164" t="s">
        <v>1414</v>
      </c>
      <c r="D2269" s="160">
        <v>1991636</v>
      </c>
      <c r="E2269" s="160">
        <v>0</v>
      </c>
    </row>
    <row r="2270" spans="3:5">
      <c r="C2270" s="163" t="s">
        <v>1415</v>
      </c>
      <c r="D2270" s="160">
        <v>466982</v>
      </c>
      <c r="E2270" s="160">
        <v>0</v>
      </c>
    </row>
    <row r="2271" spans="3:5">
      <c r="C2271" s="164" t="s">
        <v>1416</v>
      </c>
      <c r="D2271" s="160">
        <v>466982</v>
      </c>
      <c r="E2271" s="160">
        <v>0</v>
      </c>
    </row>
    <row r="2272" spans="3:5">
      <c r="C2272" s="163" t="s">
        <v>3029</v>
      </c>
      <c r="D2272" s="160">
        <v>646004</v>
      </c>
      <c r="E2272" s="160">
        <v>0</v>
      </c>
    </row>
    <row r="2273" spans="3:5">
      <c r="C2273" s="164" t="s">
        <v>1417</v>
      </c>
      <c r="D2273" s="160">
        <v>646004</v>
      </c>
      <c r="E2273" s="160">
        <v>0</v>
      </c>
    </row>
    <row r="2274" spans="3:5">
      <c r="C2274" s="163" t="s">
        <v>418</v>
      </c>
      <c r="D2274" s="160">
        <v>36345632</v>
      </c>
      <c r="E2274" s="160">
        <v>0</v>
      </c>
    </row>
    <row r="2275" spans="3:5">
      <c r="C2275" s="164" t="s">
        <v>624</v>
      </c>
      <c r="D2275" s="160">
        <v>35000000</v>
      </c>
      <c r="E2275" s="160">
        <v>0</v>
      </c>
    </row>
    <row r="2276" spans="3:5">
      <c r="C2276" s="164" t="s">
        <v>1417</v>
      </c>
      <c r="D2276" s="160">
        <v>1345632</v>
      </c>
      <c r="E2276" s="160">
        <v>0</v>
      </c>
    </row>
    <row r="2277" spans="3:5">
      <c r="C2277" s="163" t="s">
        <v>1418</v>
      </c>
      <c r="D2277" s="160">
        <v>1230541</v>
      </c>
      <c r="E2277" s="160">
        <v>0</v>
      </c>
    </row>
    <row r="2278" spans="3:5">
      <c r="C2278" s="164" t="s">
        <v>1419</v>
      </c>
      <c r="D2278" s="160">
        <v>1230541</v>
      </c>
      <c r="E2278" s="160">
        <v>0</v>
      </c>
    </row>
    <row r="2279" spans="3:5">
      <c r="C2279" s="163" t="s">
        <v>1420</v>
      </c>
      <c r="D2279" s="160">
        <v>2654072</v>
      </c>
      <c r="E2279" s="160">
        <v>0</v>
      </c>
    </row>
    <row r="2280" spans="3:5">
      <c r="C2280" s="164" t="s">
        <v>1421</v>
      </c>
      <c r="D2280" s="160">
        <v>2654072</v>
      </c>
      <c r="E2280" s="160">
        <v>0</v>
      </c>
    </row>
    <row r="2281" spans="3:5">
      <c r="C2281" s="163" t="s">
        <v>1422</v>
      </c>
      <c r="D2281" s="160">
        <v>2654072</v>
      </c>
      <c r="E2281" s="160">
        <v>0</v>
      </c>
    </row>
    <row r="2282" spans="3:5">
      <c r="C2282" s="164" t="s">
        <v>1423</v>
      </c>
      <c r="D2282" s="160">
        <v>2654072</v>
      </c>
      <c r="E2282" s="160">
        <v>0</v>
      </c>
    </row>
    <row r="2283" spans="3:5">
      <c r="C2283" s="163" t="s">
        <v>1959</v>
      </c>
      <c r="D2283" s="160">
        <v>1375936</v>
      </c>
      <c r="E2283" s="160">
        <v>0</v>
      </c>
    </row>
    <row r="2284" spans="3:5">
      <c r="C2284" s="164" t="s">
        <v>1424</v>
      </c>
      <c r="D2284" s="160">
        <v>1375936</v>
      </c>
      <c r="E2284" s="160">
        <v>0</v>
      </c>
    </row>
    <row r="2285" spans="3:5">
      <c r="C2285" s="163" t="s">
        <v>1425</v>
      </c>
      <c r="D2285" s="160">
        <v>2309159</v>
      </c>
      <c r="E2285" s="160">
        <v>0</v>
      </c>
    </row>
    <row r="2286" spans="3:5">
      <c r="C2286" s="164" t="s">
        <v>1426</v>
      </c>
      <c r="D2286" s="160">
        <v>2309159</v>
      </c>
      <c r="E2286" s="160">
        <v>0</v>
      </c>
    </row>
    <row r="2287" spans="3:5">
      <c r="C2287" s="163" t="s">
        <v>1427</v>
      </c>
      <c r="D2287" s="160">
        <v>2654072</v>
      </c>
      <c r="E2287" s="160">
        <v>0</v>
      </c>
    </row>
    <row r="2288" spans="3:5">
      <c r="C2288" s="164" t="s">
        <v>1428</v>
      </c>
      <c r="D2288" s="160">
        <v>2654072</v>
      </c>
      <c r="E2288" s="160">
        <v>0</v>
      </c>
    </row>
    <row r="2289" spans="3:5">
      <c r="C2289" s="163" t="s">
        <v>1429</v>
      </c>
      <c r="D2289" s="160">
        <v>215335</v>
      </c>
      <c r="E2289" s="160">
        <v>0</v>
      </c>
    </row>
    <row r="2290" spans="3:5">
      <c r="C2290" s="164" t="s">
        <v>1430</v>
      </c>
      <c r="D2290" s="160">
        <v>215335</v>
      </c>
      <c r="E2290" s="160">
        <v>0</v>
      </c>
    </row>
    <row r="2291" spans="3:5">
      <c r="C2291" s="163" t="s">
        <v>1431</v>
      </c>
      <c r="D2291" s="160">
        <v>2654072</v>
      </c>
      <c r="E2291" s="160">
        <v>0</v>
      </c>
    </row>
    <row r="2292" spans="3:5">
      <c r="C2292" s="164" t="s">
        <v>1432</v>
      </c>
      <c r="D2292" s="160">
        <v>2654072</v>
      </c>
      <c r="E2292" s="160">
        <v>0</v>
      </c>
    </row>
    <row r="2293" spans="3:5">
      <c r="C2293" s="163" t="s">
        <v>3030</v>
      </c>
      <c r="D2293" s="160">
        <v>18377817</v>
      </c>
      <c r="E2293" s="160">
        <v>0</v>
      </c>
    </row>
    <row r="2294" spans="3:5">
      <c r="C2294" s="164" t="s">
        <v>3031</v>
      </c>
      <c r="D2294" s="160">
        <v>18377817</v>
      </c>
      <c r="E2294" s="160">
        <v>0</v>
      </c>
    </row>
    <row r="2295" spans="3:5">
      <c r="C2295" s="163" t="s">
        <v>1433</v>
      </c>
      <c r="D2295" s="160">
        <v>2654072</v>
      </c>
      <c r="E2295" s="160">
        <v>0</v>
      </c>
    </row>
    <row r="2296" spans="3:5">
      <c r="C2296" s="164" t="s">
        <v>1434</v>
      </c>
      <c r="D2296" s="160">
        <v>2654072</v>
      </c>
      <c r="E2296" s="160">
        <v>0</v>
      </c>
    </row>
    <row r="2297" spans="3:5">
      <c r="C2297" s="163" t="s">
        <v>2590</v>
      </c>
      <c r="D2297" s="160">
        <v>1375936</v>
      </c>
      <c r="E2297" s="160">
        <v>0</v>
      </c>
    </row>
    <row r="2298" spans="3:5">
      <c r="C2298" s="164" t="s">
        <v>1435</v>
      </c>
      <c r="D2298" s="160">
        <v>1375936</v>
      </c>
      <c r="E2298" s="160">
        <v>0</v>
      </c>
    </row>
    <row r="2299" spans="3:5">
      <c r="C2299" s="163" t="s">
        <v>2584</v>
      </c>
      <c r="D2299" s="160">
        <v>85248595</v>
      </c>
      <c r="E2299" s="160">
        <v>50903131.450000003</v>
      </c>
    </row>
    <row r="2300" spans="3:5">
      <c r="C2300" s="164" t="s">
        <v>776</v>
      </c>
      <c r="D2300" s="160">
        <v>85248595</v>
      </c>
      <c r="E2300" s="160">
        <v>50903131.450000003</v>
      </c>
    </row>
    <row r="2301" spans="3:5">
      <c r="C2301" s="163" t="s">
        <v>2589</v>
      </c>
      <c r="D2301" s="160">
        <v>2654072</v>
      </c>
      <c r="E2301" s="160">
        <v>0</v>
      </c>
    </row>
    <row r="2302" spans="3:5">
      <c r="C2302" s="164" t="s">
        <v>1436</v>
      </c>
      <c r="D2302" s="160">
        <v>2654072</v>
      </c>
      <c r="E2302" s="160">
        <v>0</v>
      </c>
    </row>
    <row r="2303" spans="3:5">
      <c r="C2303" s="163" t="s">
        <v>1437</v>
      </c>
      <c r="D2303" s="160">
        <v>1312634</v>
      </c>
      <c r="E2303" s="160">
        <v>0</v>
      </c>
    </row>
    <row r="2304" spans="3:5">
      <c r="C2304" s="164" t="s">
        <v>1438</v>
      </c>
      <c r="D2304" s="160">
        <v>1312634</v>
      </c>
      <c r="E2304" s="160">
        <v>0</v>
      </c>
    </row>
    <row r="2305" spans="3:5">
      <c r="C2305" s="163" t="s">
        <v>1439</v>
      </c>
      <c r="D2305" s="160">
        <v>2445396</v>
      </c>
      <c r="E2305" s="160">
        <v>0</v>
      </c>
    </row>
    <row r="2306" spans="3:5">
      <c r="C2306" s="164" t="s">
        <v>1440</v>
      </c>
      <c r="D2306" s="160">
        <v>2445396</v>
      </c>
      <c r="E2306" s="160">
        <v>0</v>
      </c>
    </row>
    <row r="2307" spans="3:5">
      <c r="C2307" s="163" t="s">
        <v>1441</v>
      </c>
      <c r="D2307" s="160">
        <v>2445396</v>
      </c>
      <c r="E2307" s="160">
        <v>0</v>
      </c>
    </row>
    <row r="2308" spans="3:5">
      <c r="C2308" s="164" t="s">
        <v>1442</v>
      </c>
      <c r="D2308" s="160">
        <v>2445396</v>
      </c>
      <c r="E2308" s="160">
        <v>0</v>
      </c>
    </row>
    <row r="2309" spans="3:5">
      <c r="C2309" s="163" t="s">
        <v>2588</v>
      </c>
      <c r="D2309" s="160">
        <v>21704683</v>
      </c>
      <c r="E2309" s="160">
        <v>0</v>
      </c>
    </row>
    <row r="2310" spans="3:5">
      <c r="C2310" s="164" t="s">
        <v>2277</v>
      </c>
      <c r="D2310" s="160">
        <v>21704683</v>
      </c>
      <c r="E2310" s="160">
        <v>0</v>
      </c>
    </row>
    <row r="2311" spans="3:5">
      <c r="C2311" s="163" t="s">
        <v>1443</v>
      </c>
      <c r="D2311" s="160">
        <v>2445396</v>
      </c>
      <c r="E2311" s="160">
        <v>0</v>
      </c>
    </row>
    <row r="2312" spans="3:5">
      <c r="C2312" s="164" t="s">
        <v>1444</v>
      </c>
      <c r="D2312" s="160">
        <v>2445396</v>
      </c>
      <c r="E2312" s="160">
        <v>0</v>
      </c>
    </row>
    <row r="2313" spans="3:5">
      <c r="C2313" s="163" t="s">
        <v>1445</v>
      </c>
      <c r="D2313" s="160">
        <v>2454667</v>
      </c>
      <c r="E2313" s="160">
        <v>0</v>
      </c>
    </row>
    <row r="2314" spans="3:5">
      <c r="C2314" s="164" t="s">
        <v>1446</v>
      </c>
      <c r="D2314" s="160">
        <v>2454667</v>
      </c>
      <c r="E2314" s="160">
        <v>0</v>
      </c>
    </row>
    <row r="2315" spans="3:5">
      <c r="C2315" s="163" t="s">
        <v>1447</v>
      </c>
      <c r="D2315" s="160">
        <v>1284813</v>
      </c>
      <c r="E2315" s="160">
        <v>0</v>
      </c>
    </row>
    <row r="2316" spans="3:5">
      <c r="C2316" s="164" t="s">
        <v>1448</v>
      </c>
      <c r="D2316" s="160">
        <v>1284813</v>
      </c>
      <c r="E2316" s="160">
        <v>0</v>
      </c>
    </row>
    <row r="2317" spans="3:5">
      <c r="C2317" s="163" t="s">
        <v>1449</v>
      </c>
      <c r="D2317" s="160">
        <v>2454667</v>
      </c>
      <c r="E2317" s="160">
        <v>0</v>
      </c>
    </row>
    <row r="2318" spans="3:5">
      <c r="C2318" s="164" t="s">
        <v>1450</v>
      </c>
      <c r="D2318" s="160">
        <v>2454667</v>
      </c>
      <c r="E2318" s="160">
        <v>0</v>
      </c>
    </row>
    <row r="2319" spans="3:5">
      <c r="C2319" s="163" t="s">
        <v>1451</v>
      </c>
      <c r="D2319" s="160">
        <v>496723</v>
      </c>
      <c r="E2319" s="160">
        <v>0</v>
      </c>
    </row>
    <row r="2320" spans="3:5">
      <c r="C2320" s="164" t="s">
        <v>1452</v>
      </c>
      <c r="D2320" s="160">
        <v>496723</v>
      </c>
      <c r="E2320" s="160">
        <v>0</v>
      </c>
    </row>
    <row r="2321" spans="3:5">
      <c r="C2321" s="163" t="s">
        <v>1960</v>
      </c>
      <c r="D2321" s="160">
        <v>474875</v>
      </c>
      <c r="E2321" s="160">
        <v>0</v>
      </c>
    </row>
    <row r="2322" spans="3:5">
      <c r="C2322" s="164" t="s">
        <v>1453</v>
      </c>
      <c r="D2322" s="160">
        <v>474875</v>
      </c>
      <c r="E2322" s="160">
        <v>0</v>
      </c>
    </row>
    <row r="2323" spans="3:5">
      <c r="C2323" s="163" t="s">
        <v>2587</v>
      </c>
      <c r="D2323" s="160">
        <v>60378413</v>
      </c>
      <c r="E2323" s="160">
        <v>24182880</v>
      </c>
    </row>
    <row r="2324" spans="3:5">
      <c r="C2324" s="164" t="s">
        <v>1910</v>
      </c>
      <c r="D2324" s="160">
        <v>60378413</v>
      </c>
      <c r="E2324" s="160">
        <v>24182880</v>
      </c>
    </row>
    <row r="2325" spans="3:5">
      <c r="C2325" s="163" t="s">
        <v>1454</v>
      </c>
      <c r="D2325" s="160">
        <v>496723</v>
      </c>
      <c r="E2325" s="160">
        <v>0</v>
      </c>
    </row>
    <row r="2326" spans="3:5">
      <c r="C2326" s="164" t="s">
        <v>1455</v>
      </c>
      <c r="D2326" s="160">
        <v>496723</v>
      </c>
      <c r="E2326" s="160">
        <v>0</v>
      </c>
    </row>
    <row r="2327" spans="3:5">
      <c r="C2327" s="163" t="s">
        <v>3032</v>
      </c>
      <c r="D2327" s="160">
        <v>306326996</v>
      </c>
      <c r="E2327" s="160">
        <v>0</v>
      </c>
    </row>
    <row r="2328" spans="3:5">
      <c r="C2328" s="164" t="s">
        <v>3033</v>
      </c>
      <c r="D2328" s="160">
        <v>306326996</v>
      </c>
      <c r="E2328" s="160">
        <v>0</v>
      </c>
    </row>
    <row r="2329" spans="3:5">
      <c r="C2329" s="163" t="s">
        <v>1456</v>
      </c>
      <c r="D2329" s="160">
        <v>760823</v>
      </c>
      <c r="E2329" s="160">
        <v>0</v>
      </c>
    </row>
    <row r="2330" spans="3:5">
      <c r="C2330" s="164" t="s">
        <v>1457</v>
      </c>
      <c r="D2330" s="160">
        <v>760823</v>
      </c>
      <c r="E2330" s="160">
        <v>0</v>
      </c>
    </row>
    <row r="2331" spans="3:5">
      <c r="C2331" s="163" t="s">
        <v>1458</v>
      </c>
      <c r="D2331" s="160">
        <v>760823</v>
      </c>
      <c r="E2331" s="160">
        <v>0</v>
      </c>
    </row>
    <row r="2332" spans="3:5">
      <c r="C2332" s="164" t="s">
        <v>1459</v>
      </c>
      <c r="D2332" s="160">
        <v>760823</v>
      </c>
      <c r="E2332" s="160">
        <v>0</v>
      </c>
    </row>
    <row r="2333" spans="3:5">
      <c r="C2333" s="163" t="s">
        <v>1460</v>
      </c>
      <c r="D2333" s="160">
        <v>5056888</v>
      </c>
      <c r="E2333" s="160">
        <v>0</v>
      </c>
    </row>
    <row r="2334" spans="3:5">
      <c r="C2334" s="164" t="s">
        <v>1461</v>
      </c>
      <c r="D2334" s="160">
        <v>5056888</v>
      </c>
      <c r="E2334" s="160">
        <v>0</v>
      </c>
    </row>
    <row r="2335" spans="3:5">
      <c r="C2335" s="163" t="s">
        <v>1462</v>
      </c>
      <c r="D2335" s="160">
        <v>3128008</v>
      </c>
      <c r="E2335" s="160">
        <v>0</v>
      </c>
    </row>
    <row r="2336" spans="3:5">
      <c r="C2336" s="164" t="s">
        <v>1463</v>
      </c>
      <c r="D2336" s="160">
        <v>3128008</v>
      </c>
      <c r="E2336" s="160">
        <v>0</v>
      </c>
    </row>
    <row r="2337" spans="3:5">
      <c r="C2337" s="163" t="s">
        <v>2586</v>
      </c>
      <c r="D2337" s="160">
        <v>114292123</v>
      </c>
      <c r="E2337" s="160">
        <v>2688140.31</v>
      </c>
    </row>
    <row r="2338" spans="3:5">
      <c r="C2338" s="164" t="s">
        <v>2278</v>
      </c>
      <c r="D2338" s="160">
        <v>114292123</v>
      </c>
      <c r="E2338" s="160">
        <v>2688140.31</v>
      </c>
    </row>
    <row r="2339" spans="3:5">
      <c r="C2339" s="163" t="s">
        <v>1464</v>
      </c>
      <c r="D2339" s="160">
        <v>2367205</v>
      </c>
      <c r="E2339" s="160">
        <v>0</v>
      </c>
    </row>
    <row r="2340" spans="3:5">
      <c r="C2340" s="164" t="s">
        <v>1465</v>
      </c>
      <c r="D2340" s="160">
        <v>2367205</v>
      </c>
      <c r="E2340" s="160">
        <v>0</v>
      </c>
    </row>
    <row r="2341" spans="3:5">
      <c r="C2341" s="163" t="s">
        <v>1466</v>
      </c>
      <c r="D2341" s="160">
        <v>1492003</v>
      </c>
      <c r="E2341" s="160">
        <v>0</v>
      </c>
    </row>
    <row r="2342" spans="3:5">
      <c r="C2342" s="164" t="s">
        <v>1467</v>
      </c>
      <c r="D2342" s="160">
        <v>1492003</v>
      </c>
      <c r="E2342" s="160">
        <v>0</v>
      </c>
    </row>
    <row r="2343" spans="3:5">
      <c r="C2343" s="163" t="s">
        <v>1468</v>
      </c>
      <c r="D2343" s="160">
        <v>1375936</v>
      </c>
      <c r="E2343" s="160">
        <v>0</v>
      </c>
    </row>
    <row r="2344" spans="3:5">
      <c r="C2344" s="164" t="s">
        <v>1469</v>
      </c>
      <c r="D2344" s="160">
        <v>1375936</v>
      </c>
      <c r="E2344" s="160">
        <v>0</v>
      </c>
    </row>
    <row r="2345" spans="3:5">
      <c r="C2345" s="163" t="s">
        <v>1470</v>
      </c>
      <c r="D2345" s="160">
        <v>2046922</v>
      </c>
      <c r="E2345" s="160">
        <v>0</v>
      </c>
    </row>
    <row r="2346" spans="3:5">
      <c r="C2346" s="164" t="s">
        <v>1471</v>
      </c>
      <c r="D2346" s="160">
        <v>2046922</v>
      </c>
      <c r="E2346" s="160">
        <v>0</v>
      </c>
    </row>
    <row r="2347" spans="3:5">
      <c r="C2347" s="163" t="s">
        <v>1472</v>
      </c>
      <c r="D2347" s="160">
        <v>2413782</v>
      </c>
      <c r="E2347" s="160">
        <v>0</v>
      </c>
    </row>
    <row r="2348" spans="3:5">
      <c r="C2348" s="164" t="s">
        <v>1473</v>
      </c>
      <c r="D2348" s="160">
        <v>2413782</v>
      </c>
      <c r="E2348" s="160">
        <v>0</v>
      </c>
    </row>
    <row r="2349" spans="3:5">
      <c r="C2349" s="161" t="s">
        <v>268</v>
      </c>
      <c r="D2349" s="162">
        <v>0</v>
      </c>
      <c r="E2349" s="162">
        <v>0</v>
      </c>
    </row>
    <row r="2350" spans="3:5">
      <c r="C2350" s="163" t="s">
        <v>2585</v>
      </c>
      <c r="D2350" s="160">
        <v>0</v>
      </c>
      <c r="E2350" s="160">
        <v>0</v>
      </c>
    </row>
    <row r="2351" spans="3:5">
      <c r="C2351" s="164" t="s">
        <v>612</v>
      </c>
      <c r="D2351" s="160">
        <v>0</v>
      </c>
      <c r="E2351" s="160">
        <v>0</v>
      </c>
    </row>
    <row r="2352" spans="3:5">
      <c r="C2352" s="161" t="s">
        <v>254</v>
      </c>
      <c r="D2352" s="162">
        <v>347105000</v>
      </c>
      <c r="E2352" s="162">
        <v>0</v>
      </c>
    </row>
    <row r="2353" spans="3:5">
      <c r="C2353" s="163" t="s">
        <v>252</v>
      </c>
      <c r="D2353" s="160">
        <v>347105000</v>
      </c>
      <c r="E2353" s="160">
        <v>0</v>
      </c>
    </row>
    <row r="2354" spans="3:5">
      <c r="C2354" s="164" t="s">
        <v>3155</v>
      </c>
      <c r="D2354" s="160">
        <v>347105000</v>
      </c>
      <c r="E2354" s="160">
        <v>0</v>
      </c>
    </row>
    <row r="2355" spans="3:5">
      <c r="C2355" s="163" t="s">
        <v>2585</v>
      </c>
      <c r="D2355" s="160">
        <v>0</v>
      </c>
      <c r="E2355" s="160">
        <v>0</v>
      </c>
    </row>
    <row r="2356" spans="3:5">
      <c r="C2356" s="164" t="s">
        <v>612</v>
      </c>
      <c r="D2356" s="160">
        <v>0</v>
      </c>
      <c r="E2356" s="160">
        <v>0</v>
      </c>
    </row>
    <row r="2357" spans="3:5">
      <c r="C2357" s="159" t="s">
        <v>419</v>
      </c>
      <c r="D2357" s="160">
        <v>224237198</v>
      </c>
      <c r="E2357" s="160">
        <v>56921523.460000008</v>
      </c>
    </row>
    <row r="2358" spans="3:5">
      <c r="C2358" s="161" t="s">
        <v>251</v>
      </c>
      <c r="D2358" s="162">
        <v>219237198</v>
      </c>
      <c r="E2358" s="162">
        <v>56921523.460000008</v>
      </c>
    </row>
    <row r="2359" spans="3:5">
      <c r="C2359" s="163" t="s">
        <v>1474</v>
      </c>
      <c r="D2359" s="160">
        <v>2000000</v>
      </c>
      <c r="E2359" s="160">
        <v>0</v>
      </c>
    </row>
    <row r="2360" spans="3:5">
      <c r="C2360" s="164" t="s">
        <v>1475</v>
      </c>
      <c r="D2360" s="160">
        <v>2000000</v>
      </c>
      <c r="E2360" s="160">
        <v>0</v>
      </c>
    </row>
    <row r="2361" spans="3:5">
      <c r="C2361" s="163" t="s">
        <v>2364</v>
      </c>
      <c r="D2361" s="160">
        <v>5000000</v>
      </c>
      <c r="E2361" s="160">
        <v>4193227.87</v>
      </c>
    </row>
    <row r="2362" spans="3:5">
      <c r="C2362" s="164" t="s">
        <v>2363</v>
      </c>
      <c r="D2362" s="160">
        <v>5000000</v>
      </c>
      <c r="E2362" s="160">
        <v>4193227.87</v>
      </c>
    </row>
    <row r="2363" spans="3:5">
      <c r="C2363" s="163" t="s">
        <v>1476</v>
      </c>
      <c r="D2363" s="160">
        <v>4826380</v>
      </c>
      <c r="E2363" s="160">
        <v>0</v>
      </c>
    </row>
    <row r="2364" spans="3:5">
      <c r="C2364" s="164" t="s">
        <v>1477</v>
      </c>
      <c r="D2364" s="160">
        <v>4826380</v>
      </c>
      <c r="E2364" s="160">
        <v>0</v>
      </c>
    </row>
    <row r="2365" spans="3:5">
      <c r="C2365" s="163" t="s">
        <v>1478</v>
      </c>
      <c r="D2365" s="160">
        <v>2448638</v>
      </c>
      <c r="E2365" s="160">
        <v>0</v>
      </c>
    </row>
    <row r="2366" spans="3:5">
      <c r="C2366" s="164" t="s">
        <v>1479</v>
      </c>
      <c r="D2366" s="160">
        <v>2448638</v>
      </c>
      <c r="E2366" s="160">
        <v>0</v>
      </c>
    </row>
    <row r="2367" spans="3:5">
      <c r="C2367" s="163" t="s">
        <v>1961</v>
      </c>
      <c r="D2367" s="160">
        <v>2425754</v>
      </c>
      <c r="E2367" s="160">
        <v>0</v>
      </c>
    </row>
    <row r="2368" spans="3:5">
      <c r="C2368" s="164" t="s">
        <v>1480</v>
      </c>
      <c r="D2368" s="160">
        <v>2425754</v>
      </c>
      <c r="E2368" s="160">
        <v>0</v>
      </c>
    </row>
    <row r="2369" spans="3:5">
      <c r="C2369" s="163" t="s">
        <v>1481</v>
      </c>
      <c r="D2369" s="160">
        <v>2425754</v>
      </c>
      <c r="E2369" s="160">
        <v>0</v>
      </c>
    </row>
    <row r="2370" spans="3:5">
      <c r="C2370" s="164" t="s">
        <v>1482</v>
      </c>
      <c r="D2370" s="160">
        <v>2425754</v>
      </c>
      <c r="E2370" s="160">
        <v>0</v>
      </c>
    </row>
    <row r="2371" spans="3:5">
      <c r="C2371" s="163" t="s">
        <v>1483</v>
      </c>
      <c r="D2371" s="160">
        <v>1556180</v>
      </c>
      <c r="E2371" s="160">
        <v>0</v>
      </c>
    </row>
    <row r="2372" spans="3:5">
      <c r="C2372" s="164" t="s">
        <v>1484</v>
      </c>
      <c r="D2372" s="160">
        <v>1556180</v>
      </c>
      <c r="E2372" s="160">
        <v>0</v>
      </c>
    </row>
    <row r="2373" spans="3:5">
      <c r="C2373" s="163" t="s">
        <v>2583</v>
      </c>
      <c r="D2373" s="160">
        <v>31787417</v>
      </c>
      <c r="E2373" s="160">
        <v>17296946</v>
      </c>
    </row>
    <row r="2374" spans="3:5">
      <c r="C2374" s="164" t="s">
        <v>1911</v>
      </c>
      <c r="D2374" s="160">
        <v>31787417</v>
      </c>
      <c r="E2374" s="160">
        <v>17296946</v>
      </c>
    </row>
    <row r="2375" spans="3:5">
      <c r="C2375" s="163" t="s">
        <v>1485</v>
      </c>
      <c r="D2375" s="160">
        <v>1556180</v>
      </c>
      <c r="E2375" s="160">
        <v>0</v>
      </c>
    </row>
    <row r="2376" spans="3:5">
      <c r="C2376" s="164" t="s">
        <v>1486</v>
      </c>
      <c r="D2376" s="160">
        <v>1556180</v>
      </c>
      <c r="E2376" s="160">
        <v>0</v>
      </c>
    </row>
    <row r="2377" spans="3:5">
      <c r="C2377" s="163" t="s">
        <v>1487</v>
      </c>
      <c r="D2377" s="160">
        <v>4067285</v>
      </c>
      <c r="E2377" s="160">
        <v>0</v>
      </c>
    </row>
    <row r="2378" spans="3:5">
      <c r="C2378" s="164" t="s">
        <v>1488</v>
      </c>
      <c r="D2378" s="160">
        <v>4067285</v>
      </c>
      <c r="E2378" s="160">
        <v>0</v>
      </c>
    </row>
    <row r="2379" spans="3:5">
      <c r="C2379" s="163" t="s">
        <v>2582</v>
      </c>
      <c r="D2379" s="160">
        <v>33147489</v>
      </c>
      <c r="E2379" s="160">
        <v>25754265</v>
      </c>
    </row>
    <row r="2380" spans="3:5">
      <c r="C2380" s="164" t="s">
        <v>2014</v>
      </c>
      <c r="D2380" s="160">
        <v>33147489</v>
      </c>
      <c r="E2380" s="160">
        <v>25754265</v>
      </c>
    </row>
    <row r="2381" spans="3:5">
      <c r="C2381" s="163" t="s">
        <v>1489</v>
      </c>
      <c r="D2381" s="160">
        <v>892319</v>
      </c>
      <c r="E2381" s="160">
        <v>0</v>
      </c>
    </row>
    <row r="2382" spans="3:5">
      <c r="C2382" s="164" t="s">
        <v>1490</v>
      </c>
      <c r="D2382" s="160">
        <v>892319</v>
      </c>
      <c r="E2382" s="160">
        <v>0</v>
      </c>
    </row>
    <row r="2383" spans="3:5">
      <c r="C2383" s="163" t="s">
        <v>1491</v>
      </c>
      <c r="D2383" s="160">
        <v>2052030</v>
      </c>
      <c r="E2383" s="160">
        <v>0</v>
      </c>
    </row>
    <row r="2384" spans="3:5">
      <c r="C2384" s="164" t="s">
        <v>1492</v>
      </c>
      <c r="D2384" s="160">
        <v>2052030</v>
      </c>
      <c r="E2384" s="160">
        <v>0</v>
      </c>
    </row>
    <row r="2385" spans="3:5">
      <c r="C2385" s="163" t="s">
        <v>1493</v>
      </c>
      <c r="D2385" s="160">
        <v>2052030</v>
      </c>
      <c r="E2385" s="160">
        <v>0</v>
      </c>
    </row>
    <row r="2386" spans="3:5">
      <c r="C2386" s="164" t="s">
        <v>1494</v>
      </c>
      <c r="D2386" s="160">
        <v>2052030</v>
      </c>
      <c r="E2386" s="160">
        <v>0</v>
      </c>
    </row>
    <row r="2387" spans="3:5">
      <c r="C2387" s="163" t="s">
        <v>420</v>
      </c>
      <c r="D2387" s="160">
        <v>95168846</v>
      </c>
      <c r="E2387" s="160">
        <v>0</v>
      </c>
    </row>
    <row r="2388" spans="3:5">
      <c r="C2388" s="164" t="s">
        <v>626</v>
      </c>
      <c r="D2388" s="160">
        <v>95168846</v>
      </c>
      <c r="E2388" s="160">
        <v>0</v>
      </c>
    </row>
    <row r="2389" spans="3:5">
      <c r="C2389" s="163" t="s">
        <v>421</v>
      </c>
      <c r="D2389" s="160">
        <v>5000000</v>
      </c>
      <c r="E2389" s="160">
        <v>0</v>
      </c>
    </row>
    <row r="2390" spans="3:5">
      <c r="C2390" s="164" t="s">
        <v>627</v>
      </c>
      <c r="D2390" s="160">
        <v>5000000</v>
      </c>
      <c r="E2390" s="160">
        <v>0</v>
      </c>
    </row>
    <row r="2391" spans="3:5">
      <c r="C2391" s="163" t="s">
        <v>777</v>
      </c>
      <c r="D2391" s="160">
        <v>22830896</v>
      </c>
      <c r="E2391" s="160">
        <v>9677084.5899999999</v>
      </c>
    </row>
    <row r="2392" spans="3:5">
      <c r="C2392" s="164" t="s">
        <v>778</v>
      </c>
      <c r="D2392" s="160">
        <v>22830896</v>
      </c>
      <c r="E2392" s="160">
        <v>9677084.5899999999</v>
      </c>
    </row>
    <row r="2393" spans="3:5">
      <c r="C2393" s="161" t="s">
        <v>253</v>
      </c>
      <c r="D2393" s="162">
        <v>5000000</v>
      </c>
      <c r="E2393" s="162">
        <v>0</v>
      </c>
    </row>
    <row r="2394" spans="3:5">
      <c r="C2394" s="163" t="s">
        <v>2328</v>
      </c>
      <c r="D2394" s="160">
        <v>5000000</v>
      </c>
      <c r="E2394" s="160">
        <v>0</v>
      </c>
    </row>
    <row r="2395" spans="3:5">
      <c r="C2395" s="164" t="s">
        <v>2327</v>
      </c>
      <c r="D2395" s="160">
        <v>5000000</v>
      </c>
      <c r="E2395" s="160">
        <v>0</v>
      </c>
    </row>
    <row r="2396" spans="3:5">
      <c r="C2396" s="159" t="s">
        <v>265</v>
      </c>
      <c r="D2396" s="160">
        <v>257316285</v>
      </c>
      <c r="E2396" s="160">
        <v>137674351.86000001</v>
      </c>
    </row>
    <row r="2397" spans="3:5">
      <c r="C2397" s="161" t="s">
        <v>251</v>
      </c>
      <c r="D2397" s="162">
        <v>257316285</v>
      </c>
      <c r="E2397" s="162">
        <v>137674351.86000001</v>
      </c>
    </row>
    <row r="2398" spans="3:5">
      <c r="C2398" s="163" t="s">
        <v>1495</v>
      </c>
      <c r="D2398" s="160">
        <v>2434110</v>
      </c>
      <c r="E2398" s="160">
        <v>0</v>
      </c>
    </row>
    <row r="2399" spans="3:5">
      <c r="C2399" s="164" t="s">
        <v>1496</v>
      </c>
      <c r="D2399" s="160">
        <v>2434110</v>
      </c>
      <c r="E2399" s="160">
        <v>0</v>
      </c>
    </row>
    <row r="2400" spans="3:5">
      <c r="C2400" s="163" t="s">
        <v>1497</v>
      </c>
      <c r="D2400" s="160">
        <v>1534460</v>
      </c>
      <c r="E2400" s="160">
        <v>0</v>
      </c>
    </row>
    <row r="2401" spans="3:5">
      <c r="C2401" s="164" t="s">
        <v>1498</v>
      </c>
      <c r="D2401" s="160">
        <v>1534460</v>
      </c>
      <c r="E2401" s="160">
        <v>0</v>
      </c>
    </row>
    <row r="2402" spans="3:5">
      <c r="C2402" s="163" t="s">
        <v>1499</v>
      </c>
      <c r="D2402" s="160">
        <v>2434110</v>
      </c>
      <c r="E2402" s="160">
        <v>0</v>
      </c>
    </row>
    <row r="2403" spans="3:5">
      <c r="C2403" s="164" t="s">
        <v>1500</v>
      </c>
      <c r="D2403" s="160">
        <v>2434110</v>
      </c>
      <c r="E2403" s="160">
        <v>0</v>
      </c>
    </row>
    <row r="2404" spans="3:5">
      <c r="C2404" s="163" t="s">
        <v>1962</v>
      </c>
      <c r="D2404" s="160">
        <v>1534460</v>
      </c>
      <c r="E2404" s="160">
        <v>0</v>
      </c>
    </row>
    <row r="2405" spans="3:5">
      <c r="C2405" s="164" t="s">
        <v>1501</v>
      </c>
      <c r="D2405" s="160">
        <v>1534460</v>
      </c>
      <c r="E2405" s="160">
        <v>0</v>
      </c>
    </row>
    <row r="2406" spans="3:5">
      <c r="C2406" s="163" t="s">
        <v>1502</v>
      </c>
      <c r="D2406" s="160">
        <v>2871043</v>
      </c>
      <c r="E2406" s="160">
        <v>0</v>
      </c>
    </row>
    <row r="2407" spans="3:5">
      <c r="C2407" s="164" t="s">
        <v>1503</v>
      </c>
      <c r="D2407" s="160">
        <v>2871043</v>
      </c>
      <c r="E2407" s="160">
        <v>0</v>
      </c>
    </row>
    <row r="2408" spans="3:5">
      <c r="C2408" s="163" t="s">
        <v>1504</v>
      </c>
      <c r="D2408" s="160">
        <v>4818780</v>
      </c>
      <c r="E2408" s="160">
        <v>0</v>
      </c>
    </row>
    <row r="2409" spans="3:5">
      <c r="C2409" s="164" t="s">
        <v>1505</v>
      </c>
      <c r="D2409" s="160">
        <v>4818780</v>
      </c>
      <c r="E2409" s="160">
        <v>0</v>
      </c>
    </row>
    <row r="2410" spans="3:5">
      <c r="C2410" s="163" t="s">
        <v>1506</v>
      </c>
      <c r="D2410" s="160">
        <v>1880094</v>
      </c>
      <c r="E2410" s="160">
        <v>0</v>
      </c>
    </row>
    <row r="2411" spans="3:5">
      <c r="C2411" s="164" t="s">
        <v>1507</v>
      </c>
      <c r="D2411" s="160">
        <v>1880094</v>
      </c>
      <c r="E2411" s="160">
        <v>0</v>
      </c>
    </row>
    <row r="2412" spans="3:5">
      <c r="C2412" s="163" t="s">
        <v>1508</v>
      </c>
      <c r="D2412" s="160">
        <v>723610</v>
      </c>
      <c r="E2412" s="160">
        <v>0</v>
      </c>
    </row>
    <row r="2413" spans="3:5">
      <c r="C2413" s="164" t="s">
        <v>1509</v>
      </c>
      <c r="D2413" s="160">
        <v>723610</v>
      </c>
      <c r="E2413" s="160">
        <v>0</v>
      </c>
    </row>
    <row r="2414" spans="3:5">
      <c r="C2414" s="163" t="s">
        <v>1510</v>
      </c>
      <c r="D2414" s="160">
        <v>723610</v>
      </c>
      <c r="E2414" s="160">
        <v>0</v>
      </c>
    </row>
    <row r="2415" spans="3:5">
      <c r="C2415" s="164" t="s">
        <v>1511</v>
      </c>
      <c r="D2415" s="160">
        <v>723610</v>
      </c>
      <c r="E2415" s="160">
        <v>0</v>
      </c>
    </row>
    <row r="2416" spans="3:5">
      <c r="C2416" s="163" t="s">
        <v>1512</v>
      </c>
      <c r="D2416" s="160">
        <v>4734410</v>
      </c>
      <c r="E2416" s="160">
        <v>0</v>
      </c>
    </row>
    <row r="2417" spans="3:5">
      <c r="C2417" s="164" t="s">
        <v>1513</v>
      </c>
      <c r="D2417" s="160">
        <v>4734410</v>
      </c>
      <c r="E2417" s="160">
        <v>0</v>
      </c>
    </row>
    <row r="2418" spans="3:5">
      <c r="C2418" s="163" t="s">
        <v>1514</v>
      </c>
      <c r="D2418" s="160">
        <v>2183018</v>
      </c>
      <c r="E2418" s="160">
        <v>0</v>
      </c>
    </row>
    <row r="2419" spans="3:5">
      <c r="C2419" s="164" t="s">
        <v>1515</v>
      </c>
      <c r="D2419" s="160">
        <v>2183018</v>
      </c>
      <c r="E2419" s="160">
        <v>0</v>
      </c>
    </row>
    <row r="2420" spans="3:5">
      <c r="C2420" s="163" t="s">
        <v>1516</v>
      </c>
      <c r="D2420" s="160">
        <v>2183018</v>
      </c>
      <c r="E2420" s="160">
        <v>0</v>
      </c>
    </row>
    <row r="2421" spans="3:5">
      <c r="C2421" s="164" t="s">
        <v>1517</v>
      </c>
      <c r="D2421" s="160">
        <v>2183018</v>
      </c>
      <c r="E2421" s="160">
        <v>0</v>
      </c>
    </row>
    <row r="2422" spans="3:5">
      <c r="C2422" s="163" t="s">
        <v>1518</v>
      </c>
      <c r="D2422" s="160">
        <v>882194</v>
      </c>
      <c r="E2422" s="160">
        <v>0</v>
      </c>
    </row>
    <row r="2423" spans="3:5">
      <c r="C2423" s="164" t="s">
        <v>1519</v>
      </c>
      <c r="D2423" s="160">
        <v>882194</v>
      </c>
      <c r="E2423" s="160">
        <v>0</v>
      </c>
    </row>
    <row r="2424" spans="3:5">
      <c r="C2424" s="163" t="s">
        <v>1520</v>
      </c>
      <c r="D2424" s="160">
        <v>2183018</v>
      </c>
      <c r="E2424" s="160">
        <v>0</v>
      </c>
    </row>
    <row r="2425" spans="3:5">
      <c r="C2425" s="164" t="s">
        <v>1521</v>
      </c>
      <c r="D2425" s="160">
        <v>2183018</v>
      </c>
      <c r="E2425" s="160">
        <v>0</v>
      </c>
    </row>
    <row r="2426" spans="3:5">
      <c r="C2426" s="163" t="s">
        <v>422</v>
      </c>
      <c r="D2426" s="160">
        <v>3000000</v>
      </c>
      <c r="E2426" s="160">
        <v>0</v>
      </c>
    </row>
    <row r="2427" spans="3:5">
      <c r="C2427" s="164" t="s">
        <v>628</v>
      </c>
      <c r="D2427" s="160">
        <v>3000000</v>
      </c>
      <c r="E2427" s="160">
        <v>0</v>
      </c>
    </row>
    <row r="2428" spans="3:5">
      <c r="C2428" s="163" t="s">
        <v>1522</v>
      </c>
      <c r="D2428" s="160">
        <v>2004892</v>
      </c>
      <c r="E2428" s="160">
        <v>0</v>
      </c>
    </row>
    <row r="2429" spans="3:5">
      <c r="C2429" s="164" t="s">
        <v>1523</v>
      </c>
      <c r="D2429" s="160">
        <v>2004892</v>
      </c>
      <c r="E2429" s="160">
        <v>0</v>
      </c>
    </row>
    <row r="2430" spans="3:5">
      <c r="C2430" s="163" t="s">
        <v>1524</v>
      </c>
      <c r="D2430" s="160">
        <v>2179643</v>
      </c>
      <c r="E2430" s="160">
        <v>0</v>
      </c>
    </row>
    <row r="2431" spans="3:5">
      <c r="C2431" s="164" t="s">
        <v>1525</v>
      </c>
      <c r="D2431" s="160">
        <v>2179643</v>
      </c>
      <c r="E2431" s="160">
        <v>0</v>
      </c>
    </row>
    <row r="2432" spans="3:5">
      <c r="C2432" s="163" t="s">
        <v>1526</v>
      </c>
      <c r="D2432" s="160">
        <v>2179643</v>
      </c>
      <c r="E2432" s="160">
        <v>0</v>
      </c>
    </row>
    <row r="2433" spans="3:5">
      <c r="C2433" s="164" t="s">
        <v>1527</v>
      </c>
      <c r="D2433" s="160">
        <v>2179643</v>
      </c>
      <c r="E2433" s="160">
        <v>0</v>
      </c>
    </row>
    <row r="2434" spans="3:5">
      <c r="C2434" s="163" t="s">
        <v>2581</v>
      </c>
      <c r="D2434" s="160">
        <v>2179643</v>
      </c>
      <c r="E2434" s="160">
        <v>0</v>
      </c>
    </row>
    <row r="2435" spans="3:5">
      <c r="C2435" s="164" t="s">
        <v>1528</v>
      </c>
      <c r="D2435" s="160">
        <v>2179643</v>
      </c>
      <c r="E2435" s="160">
        <v>0</v>
      </c>
    </row>
    <row r="2436" spans="3:5">
      <c r="C2436" s="163" t="s">
        <v>423</v>
      </c>
      <c r="D2436" s="160">
        <v>10849293</v>
      </c>
      <c r="E2436" s="160">
        <v>0</v>
      </c>
    </row>
    <row r="2437" spans="3:5">
      <c r="C2437" s="164" t="s">
        <v>629</v>
      </c>
      <c r="D2437" s="160">
        <v>10849293</v>
      </c>
      <c r="E2437" s="160">
        <v>0</v>
      </c>
    </row>
    <row r="2438" spans="3:5">
      <c r="C2438" s="163" t="s">
        <v>2580</v>
      </c>
      <c r="D2438" s="160">
        <v>2052030</v>
      </c>
      <c r="E2438" s="160">
        <v>0</v>
      </c>
    </row>
    <row r="2439" spans="3:5">
      <c r="C2439" s="164" t="s">
        <v>1529</v>
      </c>
      <c r="D2439" s="160">
        <v>2052030</v>
      </c>
      <c r="E2439" s="160">
        <v>0</v>
      </c>
    </row>
    <row r="2440" spans="3:5">
      <c r="C2440" s="163" t="s">
        <v>2184</v>
      </c>
      <c r="D2440" s="160">
        <v>4103995</v>
      </c>
      <c r="E2440" s="160">
        <v>0</v>
      </c>
    </row>
    <row r="2441" spans="3:5">
      <c r="C2441" s="164" t="s">
        <v>2185</v>
      </c>
      <c r="D2441" s="160">
        <v>4103995</v>
      </c>
      <c r="E2441" s="160">
        <v>0</v>
      </c>
    </row>
    <row r="2442" spans="3:5">
      <c r="C2442" s="163" t="s">
        <v>424</v>
      </c>
      <c r="D2442" s="160">
        <v>32918997</v>
      </c>
      <c r="E2442" s="160">
        <v>16858266</v>
      </c>
    </row>
    <row r="2443" spans="3:5">
      <c r="C2443" s="164" t="s">
        <v>630</v>
      </c>
      <c r="D2443" s="160">
        <v>32918997</v>
      </c>
      <c r="E2443" s="160">
        <v>16858266</v>
      </c>
    </row>
    <row r="2444" spans="3:5">
      <c r="C2444" s="163" t="s">
        <v>425</v>
      </c>
      <c r="D2444" s="160">
        <v>74223502</v>
      </c>
      <c r="E2444" s="160">
        <v>88882663.219999999</v>
      </c>
    </row>
    <row r="2445" spans="3:5">
      <c r="C2445" s="164" t="s">
        <v>631</v>
      </c>
      <c r="D2445" s="160">
        <v>74223502</v>
      </c>
      <c r="E2445" s="160">
        <v>88882663.219999999</v>
      </c>
    </row>
    <row r="2446" spans="3:5">
      <c r="C2446" s="163" t="s">
        <v>426</v>
      </c>
      <c r="D2446" s="160">
        <v>13388396</v>
      </c>
      <c r="E2446" s="160">
        <v>0</v>
      </c>
    </row>
    <row r="2447" spans="3:5">
      <c r="C2447" s="164" t="s">
        <v>632</v>
      </c>
      <c r="D2447" s="160">
        <v>13388396</v>
      </c>
      <c r="E2447" s="160">
        <v>0</v>
      </c>
    </row>
    <row r="2448" spans="3:5">
      <c r="C2448" s="163" t="s">
        <v>427</v>
      </c>
      <c r="D2448" s="160">
        <v>15000000</v>
      </c>
      <c r="E2448" s="160">
        <v>0</v>
      </c>
    </row>
    <row r="2449" spans="3:5">
      <c r="C2449" s="164" t="s">
        <v>633</v>
      </c>
      <c r="D2449" s="160">
        <v>15000000</v>
      </c>
      <c r="E2449" s="160">
        <v>0</v>
      </c>
    </row>
    <row r="2450" spans="3:5">
      <c r="C2450" s="163" t="s">
        <v>428</v>
      </c>
      <c r="D2450" s="160">
        <v>62116316</v>
      </c>
      <c r="E2450" s="160">
        <v>31933422.640000001</v>
      </c>
    </row>
    <row r="2451" spans="3:5">
      <c r="C2451" s="164" t="s">
        <v>634</v>
      </c>
      <c r="D2451" s="160">
        <v>62116316</v>
      </c>
      <c r="E2451" s="160">
        <v>31933422.640000001</v>
      </c>
    </row>
    <row r="2452" spans="3:5">
      <c r="C2452" s="159" t="s">
        <v>429</v>
      </c>
      <c r="D2452" s="160">
        <v>699192504</v>
      </c>
      <c r="E2452" s="160">
        <v>25540765.23</v>
      </c>
    </row>
    <row r="2453" spans="3:5">
      <c r="C2453" s="161" t="s">
        <v>251</v>
      </c>
      <c r="D2453" s="162">
        <v>698547023</v>
      </c>
      <c r="E2453" s="162">
        <v>25540765.23</v>
      </c>
    </row>
    <row r="2454" spans="3:5">
      <c r="C2454" s="163" t="s">
        <v>3034</v>
      </c>
      <c r="D2454" s="160">
        <v>265169142</v>
      </c>
      <c r="E2454" s="160">
        <v>0</v>
      </c>
    </row>
    <row r="2455" spans="3:5">
      <c r="C2455" s="164" t="s">
        <v>3035</v>
      </c>
      <c r="D2455" s="160">
        <v>265169142</v>
      </c>
      <c r="E2455" s="160">
        <v>0</v>
      </c>
    </row>
    <row r="2456" spans="3:5">
      <c r="C2456" s="163" t="s">
        <v>2186</v>
      </c>
      <c r="D2456" s="160">
        <v>1197921</v>
      </c>
      <c r="E2456" s="160">
        <v>0</v>
      </c>
    </row>
    <row r="2457" spans="3:5">
      <c r="C2457" s="164" t="s">
        <v>2187</v>
      </c>
      <c r="D2457" s="160">
        <v>1197921</v>
      </c>
      <c r="E2457" s="160">
        <v>0</v>
      </c>
    </row>
    <row r="2458" spans="3:5">
      <c r="C2458" s="163" t="s">
        <v>430</v>
      </c>
      <c r="D2458" s="160">
        <v>39359011</v>
      </c>
      <c r="E2458" s="160">
        <v>0</v>
      </c>
    </row>
    <row r="2459" spans="3:5">
      <c r="C2459" s="164" t="s">
        <v>635</v>
      </c>
      <c r="D2459" s="160">
        <v>39359011</v>
      </c>
      <c r="E2459" s="160">
        <v>0</v>
      </c>
    </row>
    <row r="2460" spans="3:5">
      <c r="C2460" s="163" t="s">
        <v>431</v>
      </c>
      <c r="D2460" s="160">
        <v>29354</v>
      </c>
      <c r="E2460" s="160">
        <v>0</v>
      </c>
    </row>
    <row r="2461" spans="3:5">
      <c r="C2461" s="164" t="s">
        <v>636</v>
      </c>
      <c r="D2461" s="160">
        <v>29354</v>
      </c>
      <c r="E2461" s="160">
        <v>0</v>
      </c>
    </row>
    <row r="2462" spans="3:5">
      <c r="C2462" s="163" t="s">
        <v>1705</v>
      </c>
      <c r="D2462" s="160">
        <v>3784204</v>
      </c>
      <c r="E2462" s="160">
        <v>0</v>
      </c>
    </row>
    <row r="2463" spans="3:5">
      <c r="C2463" s="164" t="s">
        <v>1706</v>
      </c>
      <c r="D2463" s="160">
        <v>3784204</v>
      </c>
      <c r="E2463" s="160">
        <v>0</v>
      </c>
    </row>
    <row r="2464" spans="3:5">
      <c r="C2464" s="163" t="s">
        <v>1707</v>
      </c>
      <c r="D2464" s="160">
        <v>3784204</v>
      </c>
      <c r="E2464" s="160">
        <v>0</v>
      </c>
    </row>
    <row r="2465" spans="3:5">
      <c r="C2465" s="164" t="s">
        <v>1708</v>
      </c>
      <c r="D2465" s="160">
        <v>3784204</v>
      </c>
      <c r="E2465" s="160">
        <v>0</v>
      </c>
    </row>
    <row r="2466" spans="3:5">
      <c r="C2466" s="163" t="s">
        <v>1709</v>
      </c>
      <c r="D2466" s="160">
        <v>6679438</v>
      </c>
      <c r="E2466" s="160">
        <v>0</v>
      </c>
    </row>
    <row r="2467" spans="3:5">
      <c r="C2467" s="164" t="s">
        <v>1710</v>
      </c>
      <c r="D2467" s="160">
        <v>6679438</v>
      </c>
      <c r="E2467" s="160">
        <v>0</v>
      </c>
    </row>
    <row r="2468" spans="3:5">
      <c r="C2468" s="163" t="s">
        <v>432</v>
      </c>
      <c r="D2468" s="160">
        <v>7298589</v>
      </c>
      <c r="E2468" s="160">
        <v>0</v>
      </c>
    </row>
    <row r="2469" spans="3:5">
      <c r="C2469" s="164" t="s">
        <v>637</v>
      </c>
      <c r="D2469" s="160">
        <v>7298589</v>
      </c>
      <c r="E2469" s="160">
        <v>0</v>
      </c>
    </row>
    <row r="2470" spans="3:5">
      <c r="C2470" s="163" t="s">
        <v>2579</v>
      </c>
      <c r="D2470" s="160">
        <v>30055331</v>
      </c>
      <c r="E2470" s="160">
        <v>0</v>
      </c>
    </row>
    <row r="2471" spans="3:5">
      <c r="C2471" s="164" t="s">
        <v>2015</v>
      </c>
      <c r="D2471" s="160">
        <v>30055331</v>
      </c>
      <c r="E2471" s="160">
        <v>0</v>
      </c>
    </row>
    <row r="2472" spans="3:5">
      <c r="C2472" s="163" t="s">
        <v>1912</v>
      </c>
      <c r="D2472" s="160">
        <v>65424950</v>
      </c>
      <c r="E2472" s="160">
        <v>0</v>
      </c>
    </row>
    <row r="2473" spans="3:5">
      <c r="C2473" s="164" t="s">
        <v>1913</v>
      </c>
      <c r="D2473" s="160">
        <v>65424950</v>
      </c>
      <c r="E2473" s="160">
        <v>0</v>
      </c>
    </row>
    <row r="2474" spans="3:5">
      <c r="C2474" s="163" t="s">
        <v>1711</v>
      </c>
      <c r="D2474" s="160">
        <v>6071992</v>
      </c>
      <c r="E2474" s="160">
        <v>0</v>
      </c>
    </row>
    <row r="2475" spans="3:5">
      <c r="C2475" s="164" t="s">
        <v>1712</v>
      </c>
      <c r="D2475" s="160">
        <v>6071992</v>
      </c>
      <c r="E2475" s="160">
        <v>0</v>
      </c>
    </row>
    <row r="2476" spans="3:5">
      <c r="C2476" s="163" t="s">
        <v>2578</v>
      </c>
      <c r="D2476" s="160">
        <v>56195690</v>
      </c>
      <c r="E2476" s="160">
        <v>0</v>
      </c>
    </row>
    <row r="2477" spans="3:5">
      <c r="C2477" s="164" t="s">
        <v>2188</v>
      </c>
      <c r="D2477" s="160">
        <v>56195690</v>
      </c>
      <c r="E2477" s="160">
        <v>0</v>
      </c>
    </row>
    <row r="2478" spans="3:5">
      <c r="C2478" s="163" t="s">
        <v>1713</v>
      </c>
      <c r="D2478" s="160">
        <v>627725</v>
      </c>
      <c r="E2478" s="160">
        <v>0</v>
      </c>
    </row>
    <row r="2479" spans="3:5">
      <c r="C2479" s="164" t="s">
        <v>1714</v>
      </c>
      <c r="D2479" s="160">
        <v>627725</v>
      </c>
      <c r="E2479" s="160">
        <v>0</v>
      </c>
    </row>
    <row r="2480" spans="3:5">
      <c r="C2480" s="163" t="s">
        <v>2577</v>
      </c>
      <c r="D2480" s="160">
        <v>14504078</v>
      </c>
      <c r="E2480" s="160">
        <v>0</v>
      </c>
    </row>
    <row r="2481" spans="3:5">
      <c r="C2481" s="164" t="s">
        <v>2189</v>
      </c>
      <c r="D2481" s="160">
        <v>14504078</v>
      </c>
      <c r="E2481" s="160">
        <v>0</v>
      </c>
    </row>
    <row r="2482" spans="3:5">
      <c r="C2482" s="163" t="s">
        <v>1715</v>
      </c>
      <c r="D2482" s="160">
        <v>4736551</v>
      </c>
      <c r="E2482" s="160">
        <v>0</v>
      </c>
    </row>
    <row r="2483" spans="3:5">
      <c r="C2483" s="164" t="s">
        <v>1716</v>
      </c>
      <c r="D2483" s="160">
        <v>4736551</v>
      </c>
      <c r="E2483" s="160">
        <v>0</v>
      </c>
    </row>
    <row r="2484" spans="3:5">
      <c r="C2484" s="163" t="s">
        <v>2576</v>
      </c>
      <c r="D2484" s="160">
        <v>12144488</v>
      </c>
      <c r="E2484" s="160">
        <v>0</v>
      </c>
    </row>
    <row r="2485" spans="3:5">
      <c r="C2485" s="164" t="s">
        <v>1717</v>
      </c>
      <c r="D2485" s="160">
        <v>12144488</v>
      </c>
      <c r="E2485" s="160">
        <v>0</v>
      </c>
    </row>
    <row r="2486" spans="3:5">
      <c r="C2486" s="163" t="s">
        <v>734</v>
      </c>
      <c r="D2486" s="160">
        <v>4883815</v>
      </c>
      <c r="E2486" s="160">
        <v>0</v>
      </c>
    </row>
    <row r="2487" spans="3:5">
      <c r="C2487" s="164" t="s">
        <v>735</v>
      </c>
      <c r="D2487" s="160">
        <v>4883815</v>
      </c>
      <c r="E2487" s="160">
        <v>0</v>
      </c>
    </row>
    <row r="2488" spans="3:5">
      <c r="C2488" s="163" t="s">
        <v>3036</v>
      </c>
      <c r="D2488" s="160">
        <v>2094888</v>
      </c>
      <c r="E2488" s="160">
        <v>0</v>
      </c>
    </row>
    <row r="2489" spans="3:5">
      <c r="C2489" s="164" t="s">
        <v>1718</v>
      </c>
      <c r="D2489" s="160">
        <v>2094888</v>
      </c>
      <c r="E2489" s="160">
        <v>0</v>
      </c>
    </row>
    <row r="2490" spans="3:5">
      <c r="C2490" s="163" t="s">
        <v>1719</v>
      </c>
      <c r="D2490" s="160">
        <v>1129568</v>
      </c>
      <c r="E2490" s="160">
        <v>0</v>
      </c>
    </row>
    <row r="2491" spans="3:5">
      <c r="C2491" s="164" t="s">
        <v>1720</v>
      </c>
      <c r="D2491" s="160">
        <v>1129568</v>
      </c>
      <c r="E2491" s="160">
        <v>0</v>
      </c>
    </row>
    <row r="2492" spans="3:5">
      <c r="C2492" s="163" t="s">
        <v>1721</v>
      </c>
      <c r="D2492" s="160">
        <v>7132499</v>
      </c>
      <c r="E2492" s="160">
        <v>0</v>
      </c>
    </row>
    <row r="2493" spans="3:5">
      <c r="C2493" s="164" t="s">
        <v>1722</v>
      </c>
      <c r="D2493" s="160">
        <v>7132499</v>
      </c>
      <c r="E2493" s="160">
        <v>0</v>
      </c>
    </row>
    <row r="2494" spans="3:5">
      <c r="C2494" s="163" t="s">
        <v>1723</v>
      </c>
      <c r="D2494" s="160">
        <v>2985453</v>
      </c>
      <c r="E2494" s="160">
        <v>0</v>
      </c>
    </row>
    <row r="2495" spans="3:5">
      <c r="C2495" s="164" t="s">
        <v>1724</v>
      </c>
      <c r="D2495" s="160">
        <v>2985453</v>
      </c>
      <c r="E2495" s="160">
        <v>0</v>
      </c>
    </row>
    <row r="2496" spans="3:5">
      <c r="C2496" s="163" t="s">
        <v>1725</v>
      </c>
      <c r="D2496" s="160">
        <v>3689328</v>
      </c>
      <c r="E2496" s="160">
        <v>0</v>
      </c>
    </row>
    <row r="2497" spans="3:5">
      <c r="C2497" s="164" t="s">
        <v>1726</v>
      </c>
      <c r="D2497" s="160">
        <v>3689328</v>
      </c>
      <c r="E2497" s="160">
        <v>0</v>
      </c>
    </row>
    <row r="2498" spans="3:5">
      <c r="C2498" s="163" t="s">
        <v>1727</v>
      </c>
      <c r="D2498" s="160">
        <v>3689328</v>
      </c>
      <c r="E2498" s="160">
        <v>0</v>
      </c>
    </row>
    <row r="2499" spans="3:5">
      <c r="C2499" s="164" t="s">
        <v>1728</v>
      </c>
      <c r="D2499" s="160">
        <v>3689328</v>
      </c>
      <c r="E2499" s="160">
        <v>0</v>
      </c>
    </row>
    <row r="2500" spans="3:5">
      <c r="C2500" s="163" t="s">
        <v>2190</v>
      </c>
      <c r="D2500" s="160">
        <v>14387174</v>
      </c>
      <c r="E2500" s="160">
        <v>0</v>
      </c>
    </row>
    <row r="2501" spans="3:5">
      <c r="C2501" s="164" t="s">
        <v>2187</v>
      </c>
      <c r="D2501" s="160">
        <v>14387174</v>
      </c>
      <c r="E2501" s="160">
        <v>0</v>
      </c>
    </row>
    <row r="2502" spans="3:5">
      <c r="C2502" s="163" t="s">
        <v>779</v>
      </c>
      <c r="D2502" s="160">
        <v>137077398</v>
      </c>
      <c r="E2502" s="160">
        <v>25540765.23</v>
      </c>
    </row>
    <row r="2503" spans="3:5">
      <c r="C2503" s="164" t="s">
        <v>780</v>
      </c>
      <c r="D2503" s="160">
        <v>137077398</v>
      </c>
      <c r="E2503" s="160">
        <v>25540765.23</v>
      </c>
    </row>
    <row r="2504" spans="3:5">
      <c r="C2504" s="163" t="s">
        <v>2191</v>
      </c>
      <c r="D2504" s="160">
        <v>4414904</v>
      </c>
      <c r="E2504" s="160">
        <v>0</v>
      </c>
    </row>
    <row r="2505" spans="3:5">
      <c r="C2505" s="164" t="s">
        <v>2187</v>
      </c>
      <c r="D2505" s="160">
        <v>4414904</v>
      </c>
      <c r="E2505" s="160">
        <v>0</v>
      </c>
    </row>
    <row r="2506" spans="3:5">
      <c r="C2506" s="161" t="s">
        <v>253</v>
      </c>
      <c r="D2506" s="162">
        <v>645481</v>
      </c>
      <c r="E2506" s="162">
        <v>0</v>
      </c>
    </row>
    <row r="2507" spans="3:5">
      <c r="C2507" s="163" t="s">
        <v>2577</v>
      </c>
      <c r="D2507" s="160">
        <v>645481</v>
      </c>
      <c r="E2507" s="160">
        <v>0</v>
      </c>
    </row>
    <row r="2508" spans="3:5">
      <c r="C2508" s="164" t="s">
        <v>2189</v>
      </c>
      <c r="D2508" s="160">
        <v>645481</v>
      </c>
      <c r="E2508" s="160">
        <v>0</v>
      </c>
    </row>
    <row r="2509" spans="3:5">
      <c r="C2509" s="159" t="s">
        <v>433</v>
      </c>
      <c r="D2509" s="160">
        <v>1595945099</v>
      </c>
      <c r="E2509" s="160">
        <v>88298599.030000016</v>
      </c>
    </row>
    <row r="2510" spans="3:5">
      <c r="C2510" s="161" t="s">
        <v>251</v>
      </c>
      <c r="D2510" s="162">
        <v>1587689099</v>
      </c>
      <c r="E2510" s="162">
        <v>88298599.030000016</v>
      </c>
    </row>
    <row r="2511" spans="3:5">
      <c r="C2511" s="163" t="s">
        <v>984</v>
      </c>
      <c r="D2511" s="160">
        <v>785524</v>
      </c>
      <c r="E2511" s="160">
        <v>0</v>
      </c>
    </row>
    <row r="2512" spans="3:5">
      <c r="C2512" s="164" t="s">
        <v>985</v>
      </c>
      <c r="D2512" s="160">
        <v>785524</v>
      </c>
      <c r="E2512" s="160">
        <v>0</v>
      </c>
    </row>
    <row r="2513" spans="3:5">
      <c r="C2513" s="163" t="s">
        <v>986</v>
      </c>
      <c r="D2513" s="160">
        <v>785524</v>
      </c>
      <c r="E2513" s="160">
        <v>0</v>
      </c>
    </row>
    <row r="2514" spans="3:5">
      <c r="C2514" s="164" t="s">
        <v>987</v>
      </c>
      <c r="D2514" s="160">
        <v>785524</v>
      </c>
      <c r="E2514" s="160">
        <v>0</v>
      </c>
    </row>
    <row r="2515" spans="3:5">
      <c r="C2515" s="163" t="s">
        <v>3037</v>
      </c>
      <c r="D2515" s="160">
        <v>7805395</v>
      </c>
      <c r="E2515" s="160">
        <v>0</v>
      </c>
    </row>
    <row r="2516" spans="3:5">
      <c r="C2516" s="164" t="s">
        <v>3038</v>
      </c>
      <c r="D2516" s="160">
        <v>7805395</v>
      </c>
      <c r="E2516" s="160">
        <v>0</v>
      </c>
    </row>
    <row r="2517" spans="3:5">
      <c r="C2517" s="163" t="s">
        <v>988</v>
      </c>
      <c r="D2517" s="160">
        <v>2389237</v>
      </c>
      <c r="E2517" s="160">
        <v>0</v>
      </c>
    </row>
    <row r="2518" spans="3:5">
      <c r="C2518" s="164" t="s">
        <v>989</v>
      </c>
      <c r="D2518" s="160">
        <v>2389237</v>
      </c>
      <c r="E2518" s="160">
        <v>0</v>
      </c>
    </row>
    <row r="2519" spans="3:5">
      <c r="C2519" s="163" t="s">
        <v>990</v>
      </c>
      <c r="D2519" s="160">
        <v>785524</v>
      </c>
      <c r="E2519" s="160">
        <v>0</v>
      </c>
    </row>
    <row r="2520" spans="3:5">
      <c r="C2520" s="164" t="s">
        <v>991</v>
      </c>
      <c r="D2520" s="160">
        <v>785524</v>
      </c>
      <c r="E2520" s="160">
        <v>0</v>
      </c>
    </row>
    <row r="2521" spans="3:5">
      <c r="C2521" s="163" t="s">
        <v>2575</v>
      </c>
      <c r="D2521" s="160">
        <v>5000000</v>
      </c>
      <c r="E2521" s="160">
        <v>0</v>
      </c>
    </row>
    <row r="2522" spans="3:5">
      <c r="C2522" s="164" t="s">
        <v>2443</v>
      </c>
      <c r="D2522" s="160">
        <v>5000000</v>
      </c>
      <c r="E2522" s="160">
        <v>0</v>
      </c>
    </row>
    <row r="2523" spans="3:5">
      <c r="C2523" s="163" t="s">
        <v>3039</v>
      </c>
      <c r="D2523" s="160">
        <v>91315016</v>
      </c>
      <c r="E2523" s="160">
        <v>0</v>
      </c>
    </row>
    <row r="2524" spans="3:5">
      <c r="C2524" s="164" t="s">
        <v>2442</v>
      </c>
      <c r="D2524" s="160">
        <v>91315016</v>
      </c>
      <c r="E2524" s="160">
        <v>0</v>
      </c>
    </row>
    <row r="2525" spans="3:5">
      <c r="C2525" s="163" t="s">
        <v>2827</v>
      </c>
      <c r="D2525" s="160">
        <v>56921068</v>
      </c>
      <c r="E2525" s="160">
        <v>0</v>
      </c>
    </row>
    <row r="2526" spans="3:5">
      <c r="C2526" s="164" t="s">
        <v>2826</v>
      </c>
      <c r="D2526" s="160">
        <v>56921068</v>
      </c>
      <c r="E2526" s="160">
        <v>0</v>
      </c>
    </row>
    <row r="2527" spans="3:5">
      <c r="C2527" s="163" t="s">
        <v>2881</v>
      </c>
      <c r="D2527" s="160">
        <v>71000000</v>
      </c>
      <c r="E2527" s="160">
        <v>0</v>
      </c>
    </row>
    <row r="2528" spans="3:5">
      <c r="C2528" s="164" t="s">
        <v>2880</v>
      </c>
      <c r="D2528" s="160">
        <v>71000000</v>
      </c>
      <c r="E2528" s="160">
        <v>0</v>
      </c>
    </row>
    <row r="2529" spans="3:5">
      <c r="C2529" s="163" t="s">
        <v>3040</v>
      </c>
      <c r="D2529" s="160">
        <v>37115924</v>
      </c>
      <c r="E2529" s="160">
        <v>0</v>
      </c>
    </row>
    <row r="2530" spans="3:5">
      <c r="C2530" s="164" t="s">
        <v>3041</v>
      </c>
      <c r="D2530" s="160">
        <v>37115924</v>
      </c>
      <c r="E2530" s="160">
        <v>0</v>
      </c>
    </row>
    <row r="2531" spans="3:5">
      <c r="C2531" s="163" t="s">
        <v>716</v>
      </c>
      <c r="D2531" s="160">
        <v>17056142</v>
      </c>
      <c r="E2531" s="160">
        <v>17056142</v>
      </c>
    </row>
    <row r="2532" spans="3:5">
      <c r="C2532" s="164" t="s">
        <v>717</v>
      </c>
      <c r="D2532" s="160">
        <v>17056142</v>
      </c>
      <c r="E2532" s="160">
        <v>17056142</v>
      </c>
    </row>
    <row r="2533" spans="3:5">
      <c r="C2533" s="163" t="s">
        <v>434</v>
      </c>
      <c r="D2533" s="160">
        <v>1350000</v>
      </c>
      <c r="E2533" s="160">
        <v>0</v>
      </c>
    </row>
    <row r="2534" spans="3:5">
      <c r="C2534" s="164" t="s">
        <v>638</v>
      </c>
      <c r="D2534" s="160">
        <v>1350000</v>
      </c>
      <c r="E2534" s="160">
        <v>0</v>
      </c>
    </row>
    <row r="2535" spans="3:5">
      <c r="C2535" s="163" t="s">
        <v>2016</v>
      </c>
      <c r="D2535" s="160">
        <v>3886577</v>
      </c>
      <c r="E2535" s="160">
        <v>0</v>
      </c>
    </row>
    <row r="2536" spans="3:5">
      <c r="C2536" s="164" t="s">
        <v>2017</v>
      </c>
      <c r="D2536" s="160">
        <v>3886577</v>
      </c>
      <c r="E2536" s="160">
        <v>0</v>
      </c>
    </row>
    <row r="2537" spans="3:5">
      <c r="C2537" s="163" t="s">
        <v>3042</v>
      </c>
      <c r="D2537" s="160">
        <v>1048064</v>
      </c>
      <c r="E2537" s="160">
        <v>926187</v>
      </c>
    </row>
    <row r="2538" spans="3:5">
      <c r="C2538" s="164" t="s">
        <v>2793</v>
      </c>
      <c r="D2538" s="160">
        <v>1048064</v>
      </c>
      <c r="E2538" s="160">
        <v>926187</v>
      </c>
    </row>
    <row r="2539" spans="3:5">
      <c r="C2539" s="163" t="s">
        <v>435</v>
      </c>
      <c r="D2539" s="160">
        <v>3890701</v>
      </c>
      <c r="E2539" s="160">
        <v>0</v>
      </c>
    </row>
    <row r="2540" spans="3:5">
      <c r="C2540" s="164" t="s">
        <v>639</v>
      </c>
      <c r="D2540" s="160">
        <v>3890701</v>
      </c>
      <c r="E2540" s="160">
        <v>0</v>
      </c>
    </row>
    <row r="2541" spans="3:5">
      <c r="C2541" s="163" t="s">
        <v>3043</v>
      </c>
      <c r="D2541" s="160">
        <v>9357241</v>
      </c>
      <c r="E2541" s="160">
        <v>0</v>
      </c>
    </row>
    <row r="2542" spans="3:5">
      <c r="C2542" s="164" t="s">
        <v>3044</v>
      </c>
      <c r="D2542" s="160">
        <v>9357241</v>
      </c>
      <c r="E2542" s="160">
        <v>0</v>
      </c>
    </row>
    <row r="2543" spans="3:5">
      <c r="C2543" s="163" t="s">
        <v>2192</v>
      </c>
      <c r="D2543" s="160">
        <v>20000000</v>
      </c>
      <c r="E2543" s="160">
        <v>0</v>
      </c>
    </row>
    <row r="2544" spans="3:5">
      <c r="C2544" s="164" t="s">
        <v>2193</v>
      </c>
      <c r="D2544" s="160">
        <v>20000000</v>
      </c>
      <c r="E2544" s="160">
        <v>0</v>
      </c>
    </row>
    <row r="2545" spans="3:5">
      <c r="C2545" s="163" t="s">
        <v>2194</v>
      </c>
      <c r="D2545" s="160">
        <v>10235232</v>
      </c>
      <c r="E2545" s="160">
        <v>0</v>
      </c>
    </row>
    <row r="2546" spans="3:5">
      <c r="C2546" s="164" t="s">
        <v>2195</v>
      </c>
      <c r="D2546" s="160">
        <v>10235232</v>
      </c>
      <c r="E2546" s="160">
        <v>0</v>
      </c>
    </row>
    <row r="2547" spans="3:5">
      <c r="C2547" s="163" t="s">
        <v>436</v>
      </c>
      <c r="D2547" s="160">
        <v>84954779</v>
      </c>
      <c r="E2547" s="160">
        <v>19884430.73</v>
      </c>
    </row>
    <row r="2548" spans="3:5">
      <c r="C2548" s="164" t="s">
        <v>640</v>
      </c>
      <c r="D2548" s="160">
        <v>84954779</v>
      </c>
      <c r="E2548" s="160">
        <v>19884430.73</v>
      </c>
    </row>
    <row r="2549" spans="3:5">
      <c r="C2549" s="163" t="s">
        <v>437</v>
      </c>
      <c r="D2549" s="160">
        <v>50000000</v>
      </c>
      <c r="E2549" s="160">
        <v>0</v>
      </c>
    </row>
    <row r="2550" spans="3:5">
      <c r="C2550" s="164" t="s">
        <v>641</v>
      </c>
      <c r="D2550" s="160">
        <v>50000000</v>
      </c>
      <c r="E2550" s="160">
        <v>0</v>
      </c>
    </row>
    <row r="2551" spans="3:5">
      <c r="C2551" s="163" t="s">
        <v>2574</v>
      </c>
      <c r="D2551" s="160">
        <v>30000000</v>
      </c>
      <c r="E2551" s="160">
        <v>0</v>
      </c>
    </row>
    <row r="2552" spans="3:5">
      <c r="C2552" s="164" t="s">
        <v>2018</v>
      </c>
      <c r="D2552" s="160">
        <v>30000000</v>
      </c>
      <c r="E2552" s="160">
        <v>0</v>
      </c>
    </row>
    <row r="2553" spans="3:5">
      <c r="C2553" s="163" t="s">
        <v>2573</v>
      </c>
      <c r="D2553" s="160">
        <v>14157037</v>
      </c>
      <c r="E2553" s="160">
        <v>6485621.4800000004</v>
      </c>
    </row>
    <row r="2554" spans="3:5">
      <c r="C2554" s="164" t="s">
        <v>2038</v>
      </c>
      <c r="D2554" s="160">
        <v>14157037</v>
      </c>
      <c r="E2554" s="160">
        <v>6485621.4800000004</v>
      </c>
    </row>
    <row r="2555" spans="3:5">
      <c r="C2555" s="163" t="s">
        <v>2019</v>
      </c>
      <c r="D2555" s="160">
        <v>30000000</v>
      </c>
      <c r="E2555" s="160">
        <v>0</v>
      </c>
    </row>
    <row r="2556" spans="3:5">
      <c r="C2556" s="164" t="s">
        <v>2020</v>
      </c>
      <c r="D2556" s="160">
        <v>30000000</v>
      </c>
      <c r="E2556" s="160">
        <v>0</v>
      </c>
    </row>
    <row r="2557" spans="3:5">
      <c r="C2557" s="163" t="s">
        <v>2879</v>
      </c>
      <c r="D2557" s="160">
        <v>26731745</v>
      </c>
      <c r="E2557" s="160">
        <v>0</v>
      </c>
    </row>
    <row r="2558" spans="3:5">
      <c r="C2558" s="164" t="s">
        <v>2878</v>
      </c>
      <c r="D2558" s="160">
        <v>26731745</v>
      </c>
      <c r="E2558" s="160">
        <v>0</v>
      </c>
    </row>
    <row r="2559" spans="3:5">
      <c r="C2559" s="163" t="s">
        <v>2196</v>
      </c>
      <c r="D2559" s="160">
        <v>7564426</v>
      </c>
      <c r="E2559" s="160">
        <v>0</v>
      </c>
    </row>
    <row r="2560" spans="3:5">
      <c r="C2560" s="164" t="s">
        <v>2197</v>
      </c>
      <c r="D2560" s="160">
        <v>7564426</v>
      </c>
      <c r="E2560" s="160">
        <v>0</v>
      </c>
    </row>
    <row r="2561" spans="3:5">
      <c r="C2561" s="163" t="s">
        <v>3045</v>
      </c>
      <c r="D2561" s="160">
        <v>71052120</v>
      </c>
      <c r="E2561" s="160">
        <v>0</v>
      </c>
    </row>
    <row r="2562" spans="3:5">
      <c r="C2562" s="164" t="s">
        <v>3046</v>
      </c>
      <c r="D2562" s="160">
        <v>71052120</v>
      </c>
      <c r="E2562" s="160">
        <v>0</v>
      </c>
    </row>
    <row r="2563" spans="3:5">
      <c r="C2563" s="163" t="s">
        <v>1914</v>
      </c>
      <c r="D2563" s="160">
        <v>54690059</v>
      </c>
      <c r="E2563" s="160">
        <v>24859939.710000001</v>
      </c>
    </row>
    <row r="2564" spans="3:5">
      <c r="C2564" s="164" t="s">
        <v>1915</v>
      </c>
      <c r="D2564" s="160">
        <v>54690059</v>
      </c>
      <c r="E2564" s="160">
        <v>24859939.710000001</v>
      </c>
    </row>
    <row r="2565" spans="3:5">
      <c r="C2565" s="163" t="s">
        <v>1916</v>
      </c>
      <c r="D2565" s="160">
        <v>53144182</v>
      </c>
      <c r="E2565" s="160">
        <v>0</v>
      </c>
    </row>
    <row r="2566" spans="3:5">
      <c r="C2566" s="164" t="s">
        <v>1917</v>
      </c>
      <c r="D2566" s="160">
        <v>53144182</v>
      </c>
      <c r="E2566" s="160">
        <v>0</v>
      </c>
    </row>
    <row r="2567" spans="3:5">
      <c r="C2567" s="163" t="s">
        <v>1918</v>
      </c>
      <c r="D2567" s="160">
        <v>82755391</v>
      </c>
      <c r="E2567" s="160">
        <v>0</v>
      </c>
    </row>
    <row r="2568" spans="3:5">
      <c r="C2568" s="164" t="s">
        <v>1919</v>
      </c>
      <c r="D2568" s="160">
        <v>82755391</v>
      </c>
      <c r="E2568" s="160">
        <v>0</v>
      </c>
    </row>
    <row r="2569" spans="3:5">
      <c r="C2569" s="163" t="s">
        <v>3047</v>
      </c>
      <c r="D2569" s="160">
        <v>19012173</v>
      </c>
      <c r="E2569" s="160">
        <v>0</v>
      </c>
    </row>
    <row r="2570" spans="3:5">
      <c r="C2570" s="164" t="s">
        <v>2021</v>
      </c>
      <c r="D2570" s="160">
        <v>19012173</v>
      </c>
      <c r="E2570" s="160">
        <v>0</v>
      </c>
    </row>
    <row r="2571" spans="3:5">
      <c r="C2571" s="163" t="s">
        <v>2022</v>
      </c>
      <c r="D2571" s="160">
        <v>11354101</v>
      </c>
      <c r="E2571" s="160">
        <v>0</v>
      </c>
    </row>
    <row r="2572" spans="3:5">
      <c r="C2572" s="164" t="s">
        <v>2023</v>
      </c>
      <c r="D2572" s="160">
        <v>11354101</v>
      </c>
      <c r="E2572" s="160">
        <v>0</v>
      </c>
    </row>
    <row r="2573" spans="3:5">
      <c r="C2573" s="163" t="s">
        <v>1729</v>
      </c>
      <c r="D2573" s="160">
        <v>7317947</v>
      </c>
      <c r="E2573" s="160">
        <v>0</v>
      </c>
    </row>
    <row r="2574" spans="3:5">
      <c r="C2574" s="164" t="s">
        <v>1730</v>
      </c>
      <c r="D2574" s="160">
        <v>7317947</v>
      </c>
      <c r="E2574" s="160">
        <v>0</v>
      </c>
    </row>
    <row r="2575" spans="3:5">
      <c r="C2575" s="163" t="s">
        <v>438</v>
      </c>
      <c r="D2575" s="160">
        <v>34156083</v>
      </c>
      <c r="E2575" s="160">
        <v>0</v>
      </c>
    </row>
    <row r="2576" spans="3:5">
      <c r="C2576" s="164" t="s">
        <v>642</v>
      </c>
      <c r="D2576" s="160">
        <v>34156083</v>
      </c>
      <c r="E2576" s="160">
        <v>0</v>
      </c>
    </row>
    <row r="2577" spans="3:5">
      <c r="C2577" s="163" t="s">
        <v>2198</v>
      </c>
      <c r="D2577" s="160">
        <v>12018533</v>
      </c>
      <c r="E2577" s="160">
        <v>0</v>
      </c>
    </row>
    <row r="2578" spans="3:5">
      <c r="C2578" s="164" t="s">
        <v>1809</v>
      </c>
      <c r="D2578" s="160">
        <v>12018533</v>
      </c>
      <c r="E2578" s="160">
        <v>0</v>
      </c>
    </row>
    <row r="2579" spans="3:5">
      <c r="C2579" s="163" t="s">
        <v>2572</v>
      </c>
      <c r="D2579" s="160">
        <v>10000000</v>
      </c>
      <c r="E2579" s="160">
        <v>0</v>
      </c>
    </row>
    <row r="2580" spans="3:5">
      <c r="C2580" s="164" t="s">
        <v>2199</v>
      </c>
      <c r="D2580" s="160">
        <v>10000000</v>
      </c>
      <c r="E2580" s="160">
        <v>0</v>
      </c>
    </row>
    <row r="2581" spans="3:5">
      <c r="C2581" s="163" t="s">
        <v>1731</v>
      </c>
      <c r="D2581" s="160">
        <v>7281426</v>
      </c>
      <c r="E2581" s="160">
        <v>0</v>
      </c>
    </row>
    <row r="2582" spans="3:5">
      <c r="C2582" s="164" t="s">
        <v>1732</v>
      </c>
      <c r="D2582" s="160">
        <v>7281426</v>
      </c>
      <c r="E2582" s="160">
        <v>0</v>
      </c>
    </row>
    <row r="2583" spans="3:5">
      <c r="C2583" s="163" t="s">
        <v>2571</v>
      </c>
      <c r="D2583" s="160">
        <v>20000000</v>
      </c>
      <c r="E2583" s="160">
        <v>0</v>
      </c>
    </row>
    <row r="2584" spans="3:5">
      <c r="C2584" s="164" t="s">
        <v>2200</v>
      </c>
      <c r="D2584" s="160">
        <v>20000000</v>
      </c>
      <c r="E2584" s="160">
        <v>0</v>
      </c>
    </row>
    <row r="2585" spans="3:5">
      <c r="C2585" s="163" t="s">
        <v>2201</v>
      </c>
      <c r="D2585" s="160">
        <v>5124621</v>
      </c>
      <c r="E2585" s="160">
        <v>0</v>
      </c>
    </row>
    <row r="2586" spans="3:5">
      <c r="C2586" s="164" t="s">
        <v>2202</v>
      </c>
      <c r="D2586" s="160">
        <v>5124621</v>
      </c>
      <c r="E2586" s="160">
        <v>0</v>
      </c>
    </row>
    <row r="2587" spans="3:5">
      <c r="C2587" s="163" t="s">
        <v>3048</v>
      </c>
      <c r="D2587" s="160">
        <v>45570901</v>
      </c>
      <c r="E2587" s="160">
        <v>0</v>
      </c>
    </row>
    <row r="2588" spans="3:5">
      <c r="C2588" s="164" t="s">
        <v>2792</v>
      </c>
      <c r="D2588" s="160">
        <v>45570901</v>
      </c>
      <c r="E2588" s="160">
        <v>0</v>
      </c>
    </row>
    <row r="2589" spans="3:5">
      <c r="C2589" s="163" t="s">
        <v>2570</v>
      </c>
      <c r="D2589" s="160">
        <v>10000000</v>
      </c>
      <c r="E2589" s="160">
        <v>0</v>
      </c>
    </row>
    <row r="2590" spans="3:5">
      <c r="C2590" s="164" t="s">
        <v>2203</v>
      </c>
      <c r="D2590" s="160">
        <v>10000000</v>
      </c>
      <c r="E2590" s="160">
        <v>0</v>
      </c>
    </row>
    <row r="2591" spans="3:5">
      <c r="C2591" s="163" t="s">
        <v>2569</v>
      </c>
      <c r="D2591" s="160">
        <v>10000000</v>
      </c>
      <c r="E2591" s="160">
        <v>0</v>
      </c>
    </row>
    <row r="2592" spans="3:5">
      <c r="C2592" s="164" t="s">
        <v>2204</v>
      </c>
      <c r="D2592" s="160">
        <v>10000000</v>
      </c>
      <c r="E2592" s="160">
        <v>0</v>
      </c>
    </row>
    <row r="2593" spans="3:5">
      <c r="C2593" s="163" t="s">
        <v>2568</v>
      </c>
      <c r="D2593" s="160">
        <v>130371036</v>
      </c>
      <c r="E2593" s="160">
        <v>0</v>
      </c>
    </row>
    <row r="2594" spans="3:5">
      <c r="C2594" s="164" t="s">
        <v>2024</v>
      </c>
      <c r="D2594" s="160">
        <v>19947439</v>
      </c>
      <c r="E2594" s="160">
        <v>0</v>
      </c>
    </row>
    <row r="2595" spans="3:5">
      <c r="C2595" s="164" t="s">
        <v>3049</v>
      </c>
      <c r="D2595" s="160">
        <v>110423597</v>
      </c>
      <c r="E2595" s="160">
        <v>0</v>
      </c>
    </row>
    <row r="2596" spans="3:5">
      <c r="C2596" s="163" t="s">
        <v>1733</v>
      </c>
      <c r="D2596" s="160">
        <v>7278512</v>
      </c>
      <c r="E2596" s="160">
        <v>0</v>
      </c>
    </row>
    <row r="2597" spans="3:5">
      <c r="C2597" s="164" t="s">
        <v>1734</v>
      </c>
      <c r="D2597" s="160">
        <v>7278512</v>
      </c>
      <c r="E2597" s="160">
        <v>0</v>
      </c>
    </row>
    <row r="2598" spans="3:5">
      <c r="C2598" s="163" t="s">
        <v>2567</v>
      </c>
      <c r="D2598" s="160">
        <v>685956</v>
      </c>
      <c r="E2598" s="160">
        <v>0</v>
      </c>
    </row>
    <row r="2599" spans="3:5">
      <c r="C2599" s="164" t="s">
        <v>2025</v>
      </c>
      <c r="D2599" s="160">
        <v>685956</v>
      </c>
      <c r="E2599" s="160">
        <v>0</v>
      </c>
    </row>
    <row r="2600" spans="3:5">
      <c r="C2600" s="163" t="s">
        <v>2566</v>
      </c>
      <c r="D2600" s="160">
        <v>21530521</v>
      </c>
      <c r="E2600" s="160">
        <v>0</v>
      </c>
    </row>
    <row r="2601" spans="3:5">
      <c r="C2601" s="164" t="s">
        <v>1920</v>
      </c>
      <c r="D2601" s="160">
        <v>21530521</v>
      </c>
      <c r="E2601" s="160">
        <v>0</v>
      </c>
    </row>
    <row r="2602" spans="3:5">
      <c r="C2602" s="163" t="s">
        <v>2565</v>
      </c>
      <c r="D2602" s="160">
        <v>2000000</v>
      </c>
      <c r="E2602" s="160">
        <v>0</v>
      </c>
    </row>
    <row r="2603" spans="3:5">
      <c r="C2603" s="164" t="s">
        <v>2315</v>
      </c>
      <c r="D2603" s="160">
        <v>2000000</v>
      </c>
      <c r="E2603" s="160">
        <v>0</v>
      </c>
    </row>
    <row r="2604" spans="3:5">
      <c r="C2604" s="163" t="s">
        <v>2564</v>
      </c>
      <c r="D2604" s="160">
        <v>100000000</v>
      </c>
      <c r="E2604" s="160">
        <v>0</v>
      </c>
    </row>
    <row r="2605" spans="3:5">
      <c r="C2605" s="164" t="s">
        <v>2026</v>
      </c>
      <c r="D2605" s="160">
        <v>100000000</v>
      </c>
      <c r="E2605" s="160">
        <v>0</v>
      </c>
    </row>
    <row r="2606" spans="3:5">
      <c r="C2606" s="163" t="s">
        <v>1735</v>
      </c>
      <c r="D2606" s="160">
        <v>7264502</v>
      </c>
      <c r="E2606" s="160">
        <v>0</v>
      </c>
    </row>
    <row r="2607" spans="3:5">
      <c r="C2607" s="164" t="s">
        <v>1736</v>
      </c>
      <c r="D2607" s="160">
        <v>7264502</v>
      </c>
      <c r="E2607" s="160">
        <v>0</v>
      </c>
    </row>
    <row r="2608" spans="3:5">
      <c r="C2608" s="163" t="s">
        <v>3050</v>
      </c>
      <c r="D2608" s="160">
        <v>13310723</v>
      </c>
      <c r="E2608" s="160">
        <v>0</v>
      </c>
    </row>
    <row r="2609" spans="3:5">
      <c r="C2609" s="164" t="s">
        <v>2205</v>
      </c>
      <c r="D2609" s="160">
        <v>13310723</v>
      </c>
      <c r="E2609" s="160">
        <v>0</v>
      </c>
    </row>
    <row r="2610" spans="3:5">
      <c r="C2610" s="163" t="s">
        <v>781</v>
      </c>
      <c r="D2610" s="160">
        <v>101397996</v>
      </c>
      <c r="E2610" s="160">
        <v>19086278.109999999</v>
      </c>
    </row>
    <row r="2611" spans="3:5">
      <c r="C2611" s="164" t="s">
        <v>782</v>
      </c>
      <c r="D2611" s="160">
        <v>101397996</v>
      </c>
      <c r="E2611" s="160">
        <v>19086278.109999999</v>
      </c>
    </row>
    <row r="2612" spans="3:5">
      <c r="C2612" s="163" t="s">
        <v>1737</v>
      </c>
      <c r="D2612" s="160">
        <v>7281033</v>
      </c>
      <c r="E2612" s="160">
        <v>0</v>
      </c>
    </row>
    <row r="2613" spans="3:5">
      <c r="C2613" s="164" t="s">
        <v>1738</v>
      </c>
      <c r="D2613" s="160">
        <v>7281033</v>
      </c>
      <c r="E2613" s="160">
        <v>0</v>
      </c>
    </row>
    <row r="2614" spans="3:5">
      <c r="C2614" s="163" t="s">
        <v>2563</v>
      </c>
      <c r="D2614" s="160">
        <v>25000000</v>
      </c>
      <c r="E2614" s="160">
        <v>0</v>
      </c>
    </row>
    <row r="2615" spans="3:5">
      <c r="C2615" s="164" t="s">
        <v>2206</v>
      </c>
      <c r="D2615" s="160">
        <v>25000000</v>
      </c>
      <c r="E2615" s="160">
        <v>0</v>
      </c>
    </row>
    <row r="2616" spans="3:5">
      <c r="C2616" s="163" t="s">
        <v>2562</v>
      </c>
      <c r="D2616" s="160">
        <v>78000000</v>
      </c>
      <c r="E2616" s="160">
        <v>0</v>
      </c>
    </row>
    <row r="2617" spans="3:5">
      <c r="C2617" s="164" t="s">
        <v>2027</v>
      </c>
      <c r="D2617" s="160">
        <v>78000000</v>
      </c>
      <c r="E2617" s="160">
        <v>0</v>
      </c>
    </row>
    <row r="2618" spans="3:5">
      <c r="C2618" s="163" t="s">
        <v>2561</v>
      </c>
      <c r="D2618" s="160">
        <v>5050000</v>
      </c>
      <c r="E2618" s="160">
        <v>0</v>
      </c>
    </row>
    <row r="2619" spans="3:5">
      <c r="C2619" s="164" t="s">
        <v>2206</v>
      </c>
      <c r="D2619" s="160">
        <v>5050000</v>
      </c>
      <c r="E2619" s="160">
        <v>0</v>
      </c>
    </row>
    <row r="2620" spans="3:5">
      <c r="C2620" s="163" t="s">
        <v>1739</v>
      </c>
      <c r="D2620" s="160">
        <v>7281426</v>
      </c>
      <c r="E2620" s="160">
        <v>0</v>
      </c>
    </row>
    <row r="2621" spans="3:5">
      <c r="C2621" s="164" t="s">
        <v>1740</v>
      </c>
      <c r="D2621" s="160">
        <v>7281426</v>
      </c>
      <c r="E2621" s="160">
        <v>0</v>
      </c>
    </row>
    <row r="2622" spans="3:5">
      <c r="C2622" s="163" t="s">
        <v>2560</v>
      </c>
      <c r="D2622" s="160">
        <v>10000000</v>
      </c>
      <c r="E2622" s="160">
        <v>0</v>
      </c>
    </row>
    <row r="2623" spans="3:5">
      <c r="C2623" s="164" t="s">
        <v>2028</v>
      </c>
      <c r="D2623" s="160">
        <v>10000000</v>
      </c>
      <c r="E2623" s="160">
        <v>0</v>
      </c>
    </row>
    <row r="2624" spans="3:5">
      <c r="C2624" s="163" t="s">
        <v>2207</v>
      </c>
      <c r="D2624" s="160">
        <v>2803805</v>
      </c>
      <c r="E2624" s="160">
        <v>0</v>
      </c>
    </row>
    <row r="2625" spans="3:5">
      <c r="C2625" s="164" t="s">
        <v>2208</v>
      </c>
      <c r="D2625" s="160">
        <v>2803805</v>
      </c>
      <c r="E2625" s="160">
        <v>0</v>
      </c>
    </row>
    <row r="2626" spans="3:5">
      <c r="C2626" s="163" t="s">
        <v>2209</v>
      </c>
      <c r="D2626" s="160">
        <v>30820896</v>
      </c>
      <c r="E2626" s="160">
        <v>0</v>
      </c>
    </row>
    <row r="2627" spans="3:5">
      <c r="C2627" s="164" t="s">
        <v>2210</v>
      </c>
      <c r="D2627" s="160">
        <v>30820896</v>
      </c>
      <c r="E2627" s="160">
        <v>0</v>
      </c>
    </row>
    <row r="2628" spans="3:5">
      <c r="C2628" s="161" t="s">
        <v>253</v>
      </c>
      <c r="D2628" s="162">
        <v>8256000</v>
      </c>
      <c r="E2628" s="162">
        <v>0</v>
      </c>
    </row>
    <row r="2629" spans="3:5">
      <c r="C2629" s="163" t="s">
        <v>3144</v>
      </c>
      <c r="D2629" s="160">
        <v>0</v>
      </c>
      <c r="E2629" s="160">
        <v>0</v>
      </c>
    </row>
    <row r="2630" spans="3:5">
      <c r="C2630" s="164" t="s">
        <v>3145</v>
      </c>
      <c r="D2630" s="160">
        <v>0</v>
      </c>
      <c r="E2630" s="160">
        <v>0</v>
      </c>
    </row>
    <row r="2631" spans="3:5">
      <c r="C2631" s="163" t="s">
        <v>781</v>
      </c>
      <c r="D2631" s="160">
        <v>8256000</v>
      </c>
      <c r="E2631" s="160">
        <v>0</v>
      </c>
    </row>
    <row r="2632" spans="3:5">
      <c r="C2632" s="164" t="s">
        <v>782</v>
      </c>
      <c r="D2632" s="160">
        <v>8256000</v>
      </c>
      <c r="E2632" s="160">
        <v>0</v>
      </c>
    </row>
    <row r="2633" spans="3:5">
      <c r="C2633" s="159" t="s">
        <v>439</v>
      </c>
      <c r="D2633" s="160">
        <v>1141004658</v>
      </c>
      <c r="E2633" s="160">
        <v>275880375.27999997</v>
      </c>
    </row>
    <row r="2634" spans="3:5">
      <c r="C2634" s="161" t="s">
        <v>251</v>
      </c>
      <c r="D2634" s="162">
        <v>1124202528</v>
      </c>
      <c r="E2634" s="162">
        <v>275880375.27999997</v>
      </c>
    </row>
    <row r="2635" spans="3:5">
      <c r="C2635" s="163" t="s">
        <v>440</v>
      </c>
      <c r="D2635" s="160">
        <v>170900000</v>
      </c>
      <c r="E2635" s="160">
        <v>900000</v>
      </c>
    </row>
    <row r="2636" spans="3:5">
      <c r="C2636" s="164" t="s">
        <v>643</v>
      </c>
      <c r="D2636" s="160">
        <v>170900000</v>
      </c>
      <c r="E2636" s="160">
        <v>900000</v>
      </c>
    </row>
    <row r="2637" spans="3:5">
      <c r="C2637" s="163" t="s">
        <v>2825</v>
      </c>
      <c r="D2637" s="160">
        <v>3355957</v>
      </c>
      <c r="E2637" s="160">
        <v>0</v>
      </c>
    </row>
    <row r="2638" spans="3:5">
      <c r="C2638" s="164" t="s">
        <v>2824</v>
      </c>
      <c r="D2638" s="160">
        <v>3355957</v>
      </c>
      <c r="E2638" s="160">
        <v>0</v>
      </c>
    </row>
    <row r="2639" spans="3:5">
      <c r="C2639" s="163" t="s">
        <v>2559</v>
      </c>
      <c r="D2639" s="160">
        <v>31984150</v>
      </c>
      <c r="E2639" s="160">
        <v>20000000</v>
      </c>
    </row>
    <row r="2640" spans="3:5">
      <c r="C2640" s="164" t="s">
        <v>2441</v>
      </c>
      <c r="D2640" s="160">
        <v>31984150</v>
      </c>
      <c r="E2640" s="160">
        <v>20000000</v>
      </c>
    </row>
    <row r="2641" spans="3:5">
      <c r="C2641" s="163" t="s">
        <v>2440</v>
      </c>
      <c r="D2641" s="160">
        <v>25587303</v>
      </c>
      <c r="E2641" s="160">
        <v>20000000</v>
      </c>
    </row>
    <row r="2642" spans="3:5">
      <c r="C2642" s="164" t="s">
        <v>2439</v>
      </c>
      <c r="D2642" s="160">
        <v>25587303</v>
      </c>
      <c r="E2642" s="160">
        <v>20000000</v>
      </c>
    </row>
    <row r="2643" spans="3:5">
      <c r="C2643" s="163" t="s">
        <v>1921</v>
      </c>
      <c r="D2643" s="160">
        <v>230022862</v>
      </c>
      <c r="E2643" s="160">
        <v>92922776.859999999</v>
      </c>
    </row>
    <row r="2644" spans="3:5">
      <c r="C2644" s="164" t="s">
        <v>1922</v>
      </c>
      <c r="D2644" s="160">
        <v>192022862</v>
      </c>
      <c r="E2644" s="160">
        <v>62922776.859999999</v>
      </c>
    </row>
    <row r="2645" spans="3:5">
      <c r="C2645" s="164" t="s">
        <v>2438</v>
      </c>
      <c r="D2645" s="160">
        <v>38000000</v>
      </c>
      <c r="E2645" s="160">
        <v>30000000</v>
      </c>
    </row>
    <row r="2646" spans="3:5">
      <c r="C2646" s="163" t="s">
        <v>1963</v>
      </c>
      <c r="D2646" s="160">
        <v>259163406</v>
      </c>
      <c r="E2646" s="160">
        <v>31423376.289999999</v>
      </c>
    </row>
    <row r="2647" spans="3:5">
      <c r="C2647" s="164" t="s">
        <v>1923</v>
      </c>
      <c r="D2647" s="160">
        <v>245823407</v>
      </c>
      <c r="E2647" s="160">
        <v>22981960.93</v>
      </c>
    </row>
    <row r="2648" spans="3:5">
      <c r="C2648" s="164" t="s">
        <v>2438</v>
      </c>
      <c r="D2648" s="160">
        <v>13339999</v>
      </c>
      <c r="E2648" s="160">
        <v>8441415.3599999994</v>
      </c>
    </row>
    <row r="2649" spans="3:5">
      <c r="C2649" s="163" t="s">
        <v>1262</v>
      </c>
      <c r="D2649" s="160">
        <v>5045444</v>
      </c>
      <c r="E2649" s="160">
        <v>0</v>
      </c>
    </row>
    <row r="2650" spans="3:5">
      <c r="C2650" s="164" t="s">
        <v>1263</v>
      </c>
      <c r="D2650" s="160">
        <v>5045444</v>
      </c>
      <c r="E2650" s="160">
        <v>0</v>
      </c>
    </row>
    <row r="2651" spans="3:5">
      <c r="C2651" s="163" t="s">
        <v>441</v>
      </c>
      <c r="D2651" s="160">
        <v>28835516</v>
      </c>
      <c r="E2651" s="160">
        <v>42743964.029999994</v>
      </c>
    </row>
    <row r="2652" spans="3:5">
      <c r="C2652" s="164" t="s">
        <v>644</v>
      </c>
      <c r="D2652" s="160">
        <v>28835516</v>
      </c>
      <c r="E2652" s="160">
        <v>42743964.029999994</v>
      </c>
    </row>
    <row r="2653" spans="3:5">
      <c r="C2653" s="163" t="s">
        <v>2558</v>
      </c>
      <c r="D2653" s="160">
        <v>1394931</v>
      </c>
      <c r="E2653" s="160">
        <v>0</v>
      </c>
    </row>
    <row r="2654" spans="3:5">
      <c r="C2654" s="164" t="s">
        <v>1264</v>
      </c>
      <c r="D2654" s="160">
        <v>1394931</v>
      </c>
      <c r="E2654" s="160">
        <v>0</v>
      </c>
    </row>
    <row r="2655" spans="3:5">
      <c r="C2655" s="163" t="s">
        <v>1964</v>
      </c>
      <c r="D2655" s="160">
        <v>17690642</v>
      </c>
      <c r="E2655" s="160">
        <v>0</v>
      </c>
    </row>
    <row r="2656" spans="3:5">
      <c r="C2656" s="164" t="s">
        <v>718</v>
      </c>
      <c r="D2656" s="160">
        <v>17690642</v>
      </c>
      <c r="E2656" s="160">
        <v>0</v>
      </c>
    </row>
    <row r="2657" spans="3:5">
      <c r="C2657" s="163" t="s">
        <v>2437</v>
      </c>
      <c r="D2657" s="160">
        <v>67437623</v>
      </c>
      <c r="E2657" s="160">
        <v>62797736</v>
      </c>
    </row>
    <row r="2658" spans="3:5">
      <c r="C2658" s="164" t="s">
        <v>2436</v>
      </c>
      <c r="D2658" s="160">
        <v>67437623</v>
      </c>
      <c r="E2658" s="160">
        <v>62797736</v>
      </c>
    </row>
    <row r="2659" spans="3:5">
      <c r="C2659" s="163" t="s">
        <v>2211</v>
      </c>
      <c r="D2659" s="160">
        <v>26976614</v>
      </c>
      <c r="E2659" s="160">
        <v>0</v>
      </c>
    </row>
    <row r="2660" spans="3:5">
      <c r="C2660" s="164" t="s">
        <v>2212</v>
      </c>
      <c r="D2660" s="160">
        <v>26976614</v>
      </c>
      <c r="E2660" s="160">
        <v>0</v>
      </c>
    </row>
    <row r="2661" spans="3:5">
      <c r="C2661" s="163" t="s">
        <v>2213</v>
      </c>
      <c r="D2661" s="160">
        <v>6195995</v>
      </c>
      <c r="E2661" s="160">
        <v>0</v>
      </c>
    </row>
    <row r="2662" spans="3:5">
      <c r="C2662" s="164" t="s">
        <v>2214</v>
      </c>
      <c r="D2662" s="160">
        <v>6195995</v>
      </c>
      <c r="E2662" s="160">
        <v>0</v>
      </c>
    </row>
    <row r="2663" spans="3:5">
      <c r="C2663" s="163" t="s">
        <v>2215</v>
      </c>
      <c r="D2663" s="160">
        <v>10000000</v>
      </c>
      <c r="E2663" s="160">
        <v>0</v>
      </c>
    </row>
    <row r="2664" spans="3:5">
      <c r="C2664" s="164" t="s">
        <v>2216</v>
      </c>
      <c r="D2664" s="160">
        <v>10000000</v>
      </c>
      <c r="E2664" s="160">
        <v>0</v>
      </c>
    </row>
    <row r="2665" spans="3:5">
      <c r="C2665" s="163" t="s">
        <v>783</v>
      </c>
      <c r="D2665" s="160">
        <v>239612085</v>
      </c>
      <c r="E2665" s="160">
        <v>5092522.0999999996</v>
      </c>
    </row>
    <row r="2666" spans="3:5">
      <c r="C2666" s="164" t="s">
        <v>784</v>
      </c>
      <c r="D2666" s="160">
        <v>239612085</v>
      </c>
      <c r="E2666" s="160">
        <v>5092522.0999999996</v>
      </c>
    </row>
    <row r="2667" spans="3:5">
      <c r="C2667" s="161" t="s">
        <v>253</v>
      </c>
      <c r="D2667" s="162">
        <v>16802130</v>
      </c>
      <c r="E2667" s="162">
        <v>0</v>
      </c>
    </row>
    <row r="2668" spans="3:5">
      <c r="C2668" s="163" t="s">
        <v>783</v>
      </c>
      <c r="D2668" s="160">
        <v>16802130</v>
      </c>
      <c r="E2668" s="160">
        <v>0</v>
      </c>
    </row>
    <row r="2669" spans="3:5">
      <c r="C2669" s="164" t="s">
        <v>784</v>
      </c>
      <c r="D2669" s="160">
        <v>16802130</v>
      </c>
      <c r="E2669" s="160">
        <v>0</v>
      </c>
    </row>
    <row r="2670" spans="3:5">
      <c r="C2670" s="159" t="s">
        <v>442</v>
      </c>
      <c r="D2670" s="160">
        <v>883749625</v>
      </c>
      <c r="E2670" s="160">
        <v>172194616.19</v>
      </c>
    </row>
    <row r="2671" spans="3:5">
      <c r="C2671" s="161" t="s">
        <v>251</v>
      </c>
      <c r="D2671" s="162">
        <v>768749625</v>
      </c>
      <c r="E2671" s="162">
        <v>164548024.31999999</v>
      </c>
    </row>
    <row r="2672" spans="3:5">
      <c r="C2672" s="163" t="s">
        <v>3051</v>
      </c>
      <c r="D2672" s="160">
        <v>79437546</v>
      </c>
      <c r="E2672" s="160">
        <v>7652665.9100000001</v>
      </c>
    </row>
    <row r="2673" spans="3:5">
      <c r="C2673" s="164" t="s">
        <v>3052</v>
      </c>
      <c r="D2673" s="160">
        <v>16837546</v>
      </c>
      <c r="E2673" s="160">
        <v>7652665.9100000001</v>
      </c>
    </row>
    <row r="2674" spans="3:5">
      <c r="C2674" s="164" t="s">
        <v>2435</v>
      </c>
      <c r="D2674" s="160">
        <v>62600000</v>
      </c>
      <c r="E2674" s="160">
        <v>0</v>
      </c>
    </row>
    <row r="2675" spans="3:5">
      <c r="C2675" s="163" t="s">
        <v>443</v>
      </c>
      <c r="D2675" s="160">
        <v>47785043</v>
      </c>
      <c r="E2675" s="160">
        <v>3867000</v>
      </c>
    </row>
    <row r="2676" spans="3:5">
      <c r="C2676" s="164" t="s">
        <v>645</v>
      </c>
      <c r="D2676" s="160">
        <v>47785043</v>
      </c>
      <c r="E2676" s="160">
        <v>3867000</v>
      </c>
    </row>
    <row r="2677" spans="3:5">
      <c r="C2677" s="163" t="s">
        <v>2434</v>
      </c>
      <c r="D2677" s="160">
        <v>100000000</v>
      </c>
      <c r="E2677" s="160">
        <v>0</v>
      </c>
    </row>
    <row r="2678" spans="3:5">
      <c r="C2678" s="164" t="s">
        <v>2433</v>
      </c>
      <c r="D2678" s="160">
        <v>100000000</v>
      </c>
      <c r="E2678" s="160">
        <v>0</v>
      </c>
    </row>
    <row r="2679" spans="3:5">
      <c r="C2679" s="163" t="s">
        <v>3053</v>
      </c>
      <c r="D2679" s="160">
        <v>38876602</v>
      </c>
      <c r="E2679" s="160">
        <v>36932772</v>
      </c>
    </row>
    <row r="2680" spans="3:5">
      <c r="C2680" s="164" t="s">
        <v>3054</v>
      </c>
      <c r="D2680" s="160">
        <v>38876602</v>
      </c>
      <c r="E2680" s="160">
        <v>36932772</v>
      </c>
    </row>
    <row r="2681" spans="3:5">
      <c r="C2681" s="163" t="s">
        <v>2432</v>
      </c>
      <c r="D2681" s="160">
        <v>5000000</v>
      </c>
      <c r="E2681" s="160">
        <v>0</v>
      </c>
    </row>
    <row r="2682" spans="3:5">
      <c r="C2682" s="164" t="s">
        <v>2431</v>
      </c>
      <c r="D2682" s="160">
        <v>5000000</v>
      </c>
      <c r="E2682" s="160">
        <v>0</v>
      </c>
    </row>
    <row r="2683" spans="3:5">
      <c r="C2683" s="163" t="s">
        <v>1265</v>
      </c>
      <c r="D2683" s="160">
        <v>2080338</v>
      </c>
      <c r="E2683" s="160">
        <v>0</v>
      </c>
    </row>
    <row r="2684" spans="3:5">
      <c r="C2684" s="164" t="s">
        <v>1266</v>
      </c>
      <c r="D2684" s="160">
        <v>2080338</v>
      </c>
      <c r="E2684" s="160">
        <v>0</v>
      </c>
    </row>
    <row r="2685" spans="3:5">
      <c r="C2685" s="163" t="s">
        <v>1267</v>
      </c>
      <c r="D2685" s="160">
        <v>1787840</v>
      </c>
      <c r="E2685" s="160">
        <v>0</v>
      </c>
    </row>
    <row r="2686" spans="3:5">
      <c r="C2686" s="164" t="s">
        <v>1268</v>
      </c>
      <c r="D2686" s="160">
        <v>1787840</v>
      </c>
      <c r="E2686" s="160">
        <v>0</v>
      </c>
    </row>
    <row r="2687" spans="3:5">
      <c r="C2687" s="163" t="s">
        <v>2557</v>
      </c>
      <c r="D2687" s="160">
        <v>65220743</v>
      </c>
      <c r="E2687" s="160">
        <v>0</v>
      </c>
    </row>
    <row r="2688" spans="3:5">
      <c r="C2688" s="164" t="s">
        <v>2217</v>
      </c>
      <c r="D2688" s="160">
        <v>65220743</v>
      </c>
      <c r="E2688" s="160">
        <v>0</v>
      </c>
    </row>
    <row r="2689" spans="3:5">
      <c r="C2689" s="163" t="s">
        <v>1269</v>
      </c>
      <c r="D2689" s="160">
        <v>3148512</v>
      </c>
      <c r="E2689" s="160">
        <v>0</v>
      </c>
    </row>
    <row r="2690" spans="3:5">
      <c r="C2690" s="164" t="s">
        <v>1270</v>
      </c>
      <c r="D2690" s="160">
        <v>3148512</v>
      </c>
      <c r="E2690" s="160">
        <v>0</v>
      </c>
    </row>
    <row r="2691" spans="3:5">
      <c r="C2691" s="163" t="s">
        <v>1965</v>
      </c>
      <c r="D2691" s="160">
        <v>3534444</v>
      </c>
      <c r="E2691" s="160">
        <v>0</v>
      </c>
    </row>
    <row r="2692" spans="3:5">
      <c r="C2692" s="164" t="s">
        <v>1271</v>
      </c>
      <c r="D2692" s="160">
        <v>3534444</v>
      </c>
      <c r="E2692" s="160">
        <v>0</v>
      </c>
    </row>
    <row r="2693" spans="3:5">
      <c r="C2693" s="163" t="s">
        <v>2556</v>
      </c>
      <c r="D2693" s="160">
        <v>99753891</v>
      </c>
      <c r="E2693" s="160">
        <v>34721095.689999998</v>
      </c>
    </row>
    <row r="2694" spans="3:5">
      <c r="C2694" s="164" t="s">
        <v>2029</v>
      </c>
      <c r="D2694" s="160">
        <v>99753891</v>
      </c>
      <c r="E2694" s="160">
        <v>34721095.689999998</v>
      </c>
    </row>
    <row r="2695" spans="3:5">
      <c r="C2695" s="163" t="s">
        <v>2823</v>
      </c>
      <c r="D2695" s="160">
        <v>21660226</v>
      </c>
      <c r="E2695" s="160">
        <v>0</v>
      </c>
    </row>
    <row r="2696" spans="3:5">
      <c r="C2696" s="164" t="s">
        <v>2822</v>
      </c>
      <c r="D2696" s="160">
        <v>21660226</v>
      </c>
      <c r="E2696" s="160">
        <v>0</v>
      </c>
    </row>
    <row r="2697" spans="3:5">
      <c r="C2697" s="163" t="s">
        <v>2430</v>
      </c>
      <c r="D2697" s="160">
        <v>5000000</v>
      </c>
      <c r="E2697" s="160">
        <v>0</v>
      </c>
    </row>
    <row r="2698" spans="3:5">
      <c r="C2698" s="164" t="s">
        <v>2429</v>
      </c>
      <c r="D2698" s="160">
        <v>5000000</v>
      </c>
      <c r="E2698" s="160">
        <v>0</v>
      </c>
    </row>
    <row r="2699" spans="3:5">
      <c r="C2699" s="163" t="s">
        <v>2220</v>
      </c>
      <c r="D2699" s="160">
        <v>35607958</v>
      </c>
      <c r="E2699" s="160">
        <v>0</v>
      </c>
    </row>
    <row r="2700" spans="3:5">
      <c r="C2700" s="164" t="s">
        <v>2221</v>
      </c>
      <c r="D2700" s="160">
        <v>35607958</v>
      </c>
      <c r="E2700" s="160">
        <v>0</v>
      </c>
    </row>
    <row r="2701" spans="3:5">
      <c r="C2701" s="163" t="s">
        <v>785</v>
      </c>
      <c r="D2701" s="160">
        <v>36368030</v>
      </c>
      <c r="E2701" s="160">
        <v>28718037.289999999</v>
      </c>
    </row>
    <row r="2702" spans="3:5">
      <c r="C2702" s="164" t="s">
        <v>786</v>
      </c>
      <c r="D2702" s="160">
        <v>36368030</v>
      </c>
      <c r="E2702" s="160">
        <v>28718037.289999999</v>
      </c>
    </row>
    <row r="2703" spans="3:5">
      <c r="C2703" s="163" t="s">
        <v>3055</v>
      </c>
      <c r="D2703" s="160">
        <v>123841896</v>
      </c>
      <c r="E2703" s="160">
        <v>52656453.43</v>
      </c>
    </row>
    <row r="2704" spans="3:5">
      <c r="C2704" s="164" t="s">
        <v>3056</v>
      </c>
      <c r="D2704" s="160">
        <v>123841896</v>
      </c>
      <c r="E2704" s="160">
        <v>52656453.43</v>
      </c>
    </row>
    <row r="2705" spans="3:5">
      <c r="C2705" s="163" t="s">
        <v>1807</v>
      </c>
      <c r="D2705" s="160">
        <v>24700</v>
      </c>
      <c r="E2705" s="160">
        <v>0</v>
      </c>
    </row>
    <row r="2706" spans="3:5">
      <c r="C2706" s="164" t="s">
        <v>1808</v>
      </c>
      <c r="D2706" s="160">
        <v>24700</v>
      </c>
      <c r="E2706" s="160">
        <v>0</v>
      </c>
    </row>
    <row r="2707" spans="3:5">
      <c r="C2707" s="163" t="s">
        <v>2428</v>
      </c>
      <c r="D2707" s="160">
        <v>20000000</v>
      </c>
      <c r="E2707" s="160">
        <v>0</v>
      </c>
    </row>
    <row r="2708" spans="3:5">
      <c r="C2708" s="164" t="s">
        <v>2427</v>
      </c>
      <c r="D2708" s="160">
        <v>20000000</v>
      </c>
      <c r="E2708" s="160">
        <v>0</v>
      </c>
    </row>
    <row r="2709" spans="3:5">
      <c r="C2709" s="163" t="s">
        <v>2362</v>
      </c>
      <c r="D2709" s="160">
        <v>5000000</v>
      </c>
      <c r="E2709" s="160">
        <v>0</v>
      </c>
    </row>
    <row r="2710" spans="3:5">
      <c r="C2710" s="164" t="s">
        <v>2361</v>
      </c>
      <c r="D2710" s="160">
        <v>5000000</v>
      </c>
      <c r="E2710" s="160">
        <v>0</v>
      </c>
    </row>
    <row r="2711" spans="3:5">
      <c r="C2711" s="163" t="s">
        <v>2821</v>
      </c>
      <c r="D2711" s="160">
        <v>74621856</v>
      </c>
      <c r="E2711" s="160">
        <v>0</v>
      </c>
    </row>
    <row r="2712" spans="3:5">
      <c r="C2712" s="164" t="s">
        <v>2820</v>
      </c>
      <c r="D2712" s="160">
        <v>74621856</v>
      </c>
      <c r="E2712" s="160">
        <v>0</v>
      </c>
    </row>
    <row r="2713" spans="3:5">
      <c r="C2713" s="161" t="s">
        <v>253</v>
      </c>
      <c r="D2713" s="162">
        <v>115000000</v>
      </c>
      <c r="E2713" s="162">
        <v>7646591.8700000001</v>
      </c>
    </row>
    <row r="2714" spans="3:5">
      <c r="C2714" s="163" t="s">
        <v>2218</v>
      </c>
      <c r="D2714" s="160">
        <v>10000000</v>
      </c>
      <c r="E2714" s="160">
        <v>7646591.8700000001</v>
      </c>
    </row>
    <row r="2715" spans="3:5">
      <c r="C2715" s="164" t="s">
        <v>2219</v>
      </c>
      <c r="D2715" s="160">
        <v>10000000</v>
      </c>
      <c r="E2715" s="160">
        <v>7646591.8700000001</v>
      </c>
    </row>
    <row r="2716" spans="3:5">
      <c r="C2716" s="163" t="s">
        <v>2362</v>
      </c>
      <c r="D2716" s="160">
        <v>105000000</v>
      </c>
      <c r="E2716" s="160">
        <v>0</v>
      </c>
    </row>
    <row r="2717" spans="3:5">
      <c r="C2717" s="164" t="s">
        <v>2361</v>
      </c>
      <c r="D2717" s="160">
        <v>105000000</v>
      </c>
      <c r="E2717" s="160">
        <v>0</v>
      </c>
    </row>
    <row r="2718" spans="3:5">
      <c r="C2718" s="159" t="s">
        <v>266</v>
      </c>
      <c r="D2718" s="160">
        <v>23638967274</v>
      </c>
      <c r="E2718" s="160">
        <v>2309298957.6799998</v>
      </c>
    </row>
    <row r="2719" spans="3:5">
      <c r="C2719" s="161" t="s">
        <v>251</v>
      </c>
      <c r="D2719" s="162">
        <v>8185911633</v>
      </c>
      <c r="E2719" s="162">
        <v>1838818443.0599997</v>
      </c>
    </row>
    <row r="2720" spans="3:5">
      <c r="C2720" s="163" t="s">
        <v>2555</v>
      </c>
      <c r="D2720" s="160">
        <v>7362516</v>
      </c>
      <c r="E2720" s="160">
        <v>0</v>
      </c>
    </row>
    <row r="2721" spans="3:5">
      <c r="C2721" s="164" t="s">
        <v>992</v>
      </c>
      <c r="D2721" s="160">
        <v>2371860</v>
      </c>
      <c r="E2721" s="160">
        <v>0</v>
      </c>
    </row>
    <row r="2722" spans="3:5">
      <c r="C2722" s="164" t="s">
        <v>1741</v>
      </c>
      <c r="D2722" s="160">
        <v>4990656</v>
      </c>
      <c r="E2722" s="160">
        <v>0</v>
      </c>
    </row>
    <row r="2723" spans="3:5">
      <c r="C2723" s="163" t="s">
        <v>2554</v>
      </c>
      <c r="D2723" s="160">
        <v>1000000</v>
      </c>
      <c r="E2723" s="160">
        <v>0</v>
      </c>
    </row>
    <row r="2724" spans="3:5">
      <c r="C2724" s="164" t="s">
        <v>2037</v>
      </c>
      <c r="D2724" s="160">
        <v>1000000</v>
      </c>
      <c r="E2724" s="160">
        <v>0</v>
      </c>
    </row>
    <row r="2725" spans="3:5">
      <c r="C2725" s="163" t="s">
        <v>2553</v>
      </c>
      <c r="D2725" s="160">
        <v>194161377</v>
      </c>
      <c r="E2725" s="160">
        <v>0</v>
      </c>
    </row>
    <row r="2726" spans="3:5">
      <c r="C2726" s="164" t="s">
        <v>2426</v>
      </c>
      <c r="D2726" s="160">
        <v>194161377</v>
      </c>
      <c r="E2726" s="160">
        <v>0</v>
      </c>
    </row>
    <row r="2727" spans="3:5">
      <c r="C2727" s="163" t="s">
        <v>2788</v>
      </c>
      <c r="D2727" s="160">
        <v>25000000</v>
      </c>
      <c r="E2727" s="160">
        <v>0</v>
      </c>
    </row>
    <row r="2728" spans="3:5">
      <c r="C2728" s="164" t="s">
        <v>2787</v>
      </c>
      <c r="D2728" s="160">
        <v>25000000</v>
      </c>
      <c r="E2728" s="160">
        <v>0</v>
      </c>
    </row>
    <row r="2729" spans="3:5">
      <c r="C2729" s="163" t="s">
        <v>3057</v>
      </c>
      <c r="D2729" s="160">
        <v>6228157</v>
      </c>
      <c r="E2729" s="160">
        <v>0</v>
      </c>
    </row>
    <row r="2730" spans="3:5">
      <c r="C2730" s="164" t="s">
        <v>2819</v>
      </c>
      <c r="D2730" s="160">
        <v>6228157</v>
      </c>
      <c r="E2730" s="160">
        <v>0</v>
      </c>
    </row>
    <row r="2731" spans="3:5">
      <c r="C2731" s="163" t="s">
        <v>2552</v>
      </c>
      <c r="D2731" s="160">
        <v>4329132</v>
      </c>
      <c r="E2731" s="160">
        <v>0</v>
      </c>
    </row>
    <row r="2732" spans="3:5">
      <c r="C2732" s="164" t="s">
        <v>2417</v>
      </c>
      <c r="D2732" s="160">
        <v>4329132</v>
      </c>
      <c r="E2732" s="160">
        <v>0</v>
      </c>
    </row>
    <row r="2733" spans="3:5">
      <c r="C2733" s="163" t="s">
        <v>2551</v>
      </c>
      <c r="D2733" s="160">
        <v>2513122</v>
      </c>
      <c r="E2733" s="160">
        <v>0</v>
      </c>
    </row>
    <row r="2734" spans="3:5">
      <c r="C2734" s="164" t="s">
        <v>993</v>
      </c>
      <c r="D2734" s="160">
        <v>2000130</v>
      </c>
      <c r="E2734" s="160">
        <v>0</v>
      </c>
    </row>
    <row r="2735" spans="3:5">
      <c r="C2735" s="164" t="s">
        <v>1742</v>
      </c>
      <c r="D2735" s="160">
        <v>512992</v>
      </c>
      <c r="E2735" s="160">
        <v>0</v>
      </c>
    </row>
    <row r="2736" spans="3:5">
      <c r="C2736" s="163" t="s">
        <v>444</v>
      </c>
      <c r="D2736" s="160">
        <v>150000000</v>
      </c>
      <c r="E2736" s="160">
        <v>25100189.810000002</v>
      </c>
    </row>
    <row r="2737" spans="3:5">
      <c r="C2737" s="164" t="s">
        <v>647</v>
      </c>
      <c r="D2737" s="160">
        <v>150000000</v>
      </c>
      <c r="E2737" s="160">
        <v>25100189.810000002</v>
      </c>
    </row>
    <row r="2738" spans="3:5">
      <c r="C2738" s="163" t="s">
        <v>2505</v>
      </c>
      <c r="D2738" s="160">
        <v>1300000000</v>
      </c>
      <c r="E2738" s="160">
        <v>823846198.11000001</v>
      </c>
    </row>
    <row r="2739" spans="3:5">
      <c r="C2739" s="164" t="s">
        <v>787</v>
      </c>
      <c r="D2739" s="160">
        <v>1300000000</v>
      </c>
      <c r="E2739" s="160">
        <v>823846198.11000001</v>
      </c>
    </row>
    <row r="2740" spans="3:5">
      <c r="C2740" s="163" t="s">
        <v>3058</v>
      </c>
      <c r="D2740" s="160">
        <v>9000000</v>
      </c>
      <c r="E2740" s="160">
        <v>0</v>
      </c>
    </row>
    <row r="2741" spans="3:5">
      <c r="C2741" s="164" t="s">
        <v>3059</v>
      </c>
      <c r="D2741" s="160">
        <v>9000000</v>
      </c>
      <c r="E2741" s="160">
        <v>0</v>
      </c>
    </row>
    <row r="2742" spans="3:5">
      <c r="C2742" s="163" t="s">
        <v>3060</v>
      </c>
      <c r="D2742" s="160">
        <v>77011014</v>
      </c>
      <c r="E2742" s="160">
        <v>19022339.789999999</v>
      </c>
    </row>
    <row r="2743" spans="3:5">
      <c r="C2743" s="164" t="s">
        <v>3061</v>
      </c>
      <c r="D2743" s="160">
        <v>77011014</v>
      </c>
      <c r="E2743" s="160">
        <v>19022339.789999999</v>
      </c>
    </row>
    <row r="2744" spans="3:5">
      <c r="C2744" s="163" t="s">
        <v>2504</v>
      </c>
      <c r="D2744" s="160">
        <v>2000000</v>
      </c>
      <c r="E2744" s="160">
        <v>0</v>
      </c>
    </row>
    <row r="2745" spans="3:5">
      <c r="C2745" s="164" t="s">
        <v>648</v>
      </c>
      <c r="D2745" s="160">
        <v>2000000</v>
      </c>
      <c r="E2745" s="160">
        <v>0</v>
      </c>
    </row>
    <row r="2746" spans="3:5">
      <c r="C2746" s="163" t="s">
        <v>2550</v>
      </c>
      <c r="D2746" s="160">
        <v>65535117</v>
      </c>
      <c r="E2746" s="160">
        <v>0</v>
      </c>
    </row>
    <row r="2747" spans="3:5">
      <c r="C2747" s="164" t="s">
        <v>2222</v>
      </c>
      <c r="D2747" s="160">
        <v>65535117</v>
      </c>
      <c r="E2747" s="160">
        <v>0</v>
      </c>
    </row>
    <row r="2748" spans="3:5">
      <c r="C2748" s="163" t="s">
        <v>445</v>
      </c>
      <c r="D2748" s="160">
        <v>610000001</v>
      </c>
      <c r="E2748" s="160">
        <v>332418948.28999996</v>
      </c>
    </row>
    <row r="2749" spans="3:5">
      <c r="C2749" s="164" t="s">
        <v>649</v>
      </c>
      <c r="D2749" s="160">
        <v>610000001</v>
      </c>
      <c r="E2749" s="160">
        <v>332418948.28999996</v>
      </c>
    </row>
    <row r="2750" spans="3:5">
      <c r="C2750" s="163" t="s">
        <v>2549</v>
      </c>
      <c r="D2750" s="160">
        <v>779207</v>
      </c>
      <c r="E2750" s="160">
        <v>0</v>
      </c>
    </row>
    <row r="2751" spans="3:5">
      <c r="C2751" s="164" t="s">
        <v>994</v>
      </c>
      <c r="D2751" s="160">
        <v>779207</v>
      </c>
      <c r="E2751" s="160">
        <v>0</v>
      </c>
    </row>
    <row r="2752" spans="3:5">
      <c r="C2752" s="163" t="s">
        <v>446</v>
      </c>
      <c r="D2752" s="160">
        <v>940000000</v>
      </c>
      <c r="E2752" s="160">
        <v>169084410.38999999</v>
      </c>
    </row>
    <row r="2753" spans="3:5">
      <c r="C2753" s="164" t="s">
        <v>650</v>
      </c>
      <c r="D2753" s="160">
        <v>940000000</v>
      </c>
      <c r="E2753" s="160">
        <v>169084410.38999999</v>
      </c>
    </row>
    <row r="2754" spans="3:5">
      <c r="C2754" s="163" t="s">
        <v>2548</v>
      </c>
      <c r="D2754" s="160">
        <v>8415087</v>
      </c>
      <c r="E2754" s="160">
        <v>0</v>
      </c>
    </row>
    <row r="2755" spans="3:5">
      <c r="C2755" s="164" t="s">
        <v>995</v>
      </c>
      <c r="D2755" s="160">
        <v>8415087</v>
      </c>
      <c r="E2755" s="160">
        <v>0</v>
      </c>
    </row>
    <row r="2756" spans="3:5">
      <c r="C2756" s="163" t="s">
        <v>2503</v>
      </c>
      <c r="D2756" s="160">
        <v>17424123</v>
      </c>
      <c r="E2756" s="160">
        <v>0</v>
      </c>
    </row>
    <row r="2757" spans="3:5">
      <c r="C2757" s="164" t="s">
        <v>2326</v>
      </c>
      <c r="D2757" s="160">
        <v>17424123</v>
      </c>
      <c r="E2757" s="160">
        <v>0</v>
      </c>
    </row>
    <row r="2758" spans="3:5">
      <c r="C2758" s="163" t="s">
        <v>3062</v>
      </c>
      <c r="D2758" s="160">
        <v>16847189</v>
      </c>
      <c r="E2758" s="160">
        <v>0</v>
      </c>
    </row>
    <row r="2759" spans="3:5">
      <c r="C2759" s="164" t="s">
        <v>3063</v>
      </c>
      <c r="D2759" s="160">
        <v>16847189</v>
      </c>
      <c r="E2759" s="160">
        <v>0</v>
      </c>
    </row>
    <row r="2760" spans="3:5">
      <c r="C2760" s="163" t="s">
        <v>3064</v>
      </c>
      <c r="D2760" s="160">
        <v>193657772</v>
      </c>
      <c r="E2760" s="160">
        <v>0</v>
      </c>
    </row>
    <row r="2761" spans="3:5">
      <c r="C2761" s="164" t="s">
        <v>3065</v>
      </c>
      <c r="D2761" s="160">
        <v>193657772</v>
      </c>
      <c r="E2761" s="160">
        <v>0</v>
      </c>
    </row>
    <row r="2762" spans="3:5">
      <c r="C2762" s="163" t="s">
        <v>678</v>
      </c>
      <c r="D2762" s="160">
        <v>10554785</v>
      </c>
      <c r="E2762" s="160">
        <v>0</v>
      </c>
    </row>
    <row r="2763" spans="3:5">
      <c r="C2763" s="164" t="s">
        <v>679</v>
      </c>
      <c r="D2763" s="160">
        <v>10554785</v>
      </c>
      <c r="E2763" s="160">
        <v>0</v>
      </c>
    </row>
    <row r="2764" spans="3:5">
      <c r="C2764" s="163" t="s">
        <v>2547</v>
      </c>
      <c r="D2764" s="160">
        <v>1235409</v>
      </c>
      <c r="E2764" s="160">
        <v>0</v>
      </c>
    </row>
    <row r="2765" spans="3:5">
      <c r="C2765" s="164" t="s">
        <v>996</v>
      </c>
      <c r="D2765" s="160">
        <v>1235409</v>
      </c>
      <c r="E2765" s="160">
        <v>0</v>
      </c>
    </row>
    <row r="2766" spans="3:5">
      <c r="C2766" s="163" t="s">
        <v>1968</v>
      </c>
      <c r="D2766" s="160">
        <v>6755924</v>
      </c>
      <c r="E2766" s="160">
        <v>0</v>
      </c>
    </row>
    <row r="2767" spans="3:5">
      <c r="C2767" s="164" t="s">
        <v>736</v>
      </c>
      <c r="D2767" s="160">
        <v>6755924</v>
      </c>
      <c r="E2767" s="160">
        <v>0</v>
      </c>
    </row>
    <row r="2768" spans="3:5">
      <c r="C2768" s="163" t="s">
        <v>2546</v>
      </c>
      <c r="D2768" s="160">
        <v>41882</v>
      </c>
      <c r="E2768" s="160">
        <v>0</v>
      </c>
    </row>
    <row r="2769" spans="3:5">
      <c r="C2769" s="164" t="s">
        <v>2325</v>
      </c>
      <c r="D2769" s="160">
        <v>41882</v>
      </c>
      <c r="E2769" s="160">
        <v>0</v>
      </c>
    </row>
    <row r="2770" spans="3:5">
      <c r="C2770" s="163" t="s">
        <v>3066</v>
      </c>
      <c r="D2770" s="160">
        <v>24000000</v>
      </c>
      <c r="E2770" s="160">
        <v>0</v>
      </c>
    </row>
    <row r="2771" spans="3:5">
      <c r="C2771" s="164" t="s">
        <v>3067</v>
      </c>
      <c r="D2771" s="160">
        <v>24000000</v>
      </c>
      <c r="E2771" s="160">
        <v>0</v>
      </c>
    </row>
    <row r="2772" spans="3:5">
      <c r="C2772" s="163" t="s">
        <v>447</v>
      </c>
      <c r="D2772" s="160">
        <v>2873229</v>
      </c>
      <c r="E2772" s="160">
        <v>0</v>
      </c>
    </row>
    <row r="2773" spans="3:5">
      <c r="C2773" s="164" t="s">
        <v>652</v>
      </c>
      <c r="D2773" s="160">
        <v>2873229</v>
      </c>
      <c r="E2773" s="160">
        <v>0</v>
      </c>
    </row>
    <row r="2774" spans="3:5">
      <c r="C2774" s="163" t="s">
        <v>2545</v>
      </c>
      <c r="D2774" s="160">
        <v>55999</v>
      </c>
      <c r="E2774" s="160">
        <v>0</v>
      </c>
    </row>
    <row r="2775" spans="3:5">
      <c r="C2775" s="164" t="s">
        <v>2324</v>
      </c>
      <c r="D2775" s="160">
        <v>55999</v>
      </c>
      <c r="E2775" s="160">
        <v>0</v>
      </c>
    </row>
    <row r="2776" spans="3:5">
      <c r="C2776" s="163" t="s">
        <v>2544</v>
      </c>
      <c r="D2776" s="160">
        <v>3264355</v>
      </c>
      <c r="E2776" s="160">
        <v>0</v>
      </c>
    </row>
    <row r="2777" spans="3:5">
      <c r="C2777" s="164" t="s">
        <v>2416</v>
      </c>
      <c r="D2777" s="160">
        <v>3264355</v>
      </c>
      <c r="E2777" s="160">
        <v>0</v>
      </c>
    </row>
    <row r="2778" spans="3:5">
      <c r="C2778" s="163" t="s">
        <v>448</v>
      </c>
      <c r="D2778" s="160">
        <v>486807313</v>
      </c>
      <c r="E2778" s="160">
        <v>374999999.98000002</v>
      </c>
    </row>
    <row r="2779" spans="3:5">
      <c r="C2779" s="164" t="s">
        <v>653</v>
      </c>
      <c r="D2779" s="160">
        <v>46807313</v>
      </c>
      <c r="E2779" s="160">
        <v>0</v>
      </c>
    </row>
    <row r="2780" spans="3:5">
      <c r="C2780" s="164" t="s">
        <v>2223</v>
      </c>
      <c r="D2780" s="160">
        <v>440000000</v>
      </c>
      <c r="E2780" s="160">
        <v>374999999.98000002</v>
      </c>
    </row>
    <row r="2781" spans="3:5">
      <c r="C2781" s="163" t="s">
        <v>2543</v>
      </c>
      <c r="D2781" s="160">
        <v>135000000</v>
      </c>
      <c r="E2781" s="160">
        <v>0</v>
      </c>
    </row>
    <row r="2782" spans="3:5">
      <c r="C2782" s="164" t="s">
        <v>2223</v>
      </c>
      <c r="D2782" s="160">
        <v>135000000</v>
      </c>
      <c r="E2782" s="160">
        <v>0</v>
      </c>
    </row>
    <row r="2783" spans="3:5">
      <c r="C2783" s="163" t="s">
        <v>1969</v>
      </c>
      <c r="D2783" s="160">
        <v>1235409</v>
      </c>
      <c r="E2783" s="160">
        <v>0</v>
      </c>
    </row>
    <row r="2784" spans="3:5">
      <c r="C2784" s="164" t="s">
        <v>997</v>
      </c>
      <c r="D2784" s="160">
        <v>1235409</v>
      </c>
      <c r="E2784" s="160">
        <v>0</v>
      </c>
    </row>
    <row r="2785" spans="3:5">
      <c r="C2785" s="163" t="s">
        <v>2542</v>
      </c>
      <c r="D2785" s="160">
        <v>2000000</v>
      </c>
      <c r="E2785" s="160">
        <v>0</v>
      </c>
    </row>
    <row r="2786" spans="3:5">
      <c r="C2786" s="164" t="s">
        <v>2495</v>
      </c>
      <c r="D2786" s="160">
        <v>2000000</v>
      </c>
      <c r="E2786" s="160">
        <v>0</v>
      </c>
    </row>
    <row r="2787" spans="3:5">
      <c r="C2787" s="163" t="s">
        <v>998</v>
      </c>
      <c r="D2787" s="160">
        <v>1235409</v>
      </c>
      <c r="E2787" s="160">
        <v>0</v>
      </c>
    </row>
    <row r="2788" spans="3:5">
      <c r="C2788" s="164" t="s">
        <v>999</v>
      </c>
      <c r="D2788" s="160">
        <v>1235409</v>
      </c>
      <c r="E2788" s="160">
        <v>0</v>
      </c>
    </row>
    <row r="2789" spans="3:5">
      <c r="C2789" s="163" t="s">
        <v>2541</v>
      </c>
      <c r="D2789" s="160">
        <v>2223577</v>
      </c>
      <c r="E2789" s="160">
        <v>0</v>
      </c>
    </row>
    <row r="2790" spans="3:5">
      <c r="C2790" s="164" t="s">
        <v>2323</v>
      </c>
      <c r="D2790" s="160">
        <v>2223577</v>
      </c>
      <c r="E2790" s="160">
        <v>0</v>
      </c>
    </row>
    <row r="2791" spans="3:5">
      <c r="C2791" s="163" t="s">
        <v>2540</v>
      </c>
      <c r="D2791" s="160">
        <v>13816424</v>
      </c>
      <c r="E2791" s="160">
        <v>0</v>
      </c>
    </row>
    <row r="2792" spans="3:5">
      <c r="C2792" s="164" t="s">
        <v>2412</v>
      </c>
      <c r="D2792" s="160">
        <v>13816424</v>
      </c>
      <c r="E2792" s="160">
        <v>0</v>
      </c>
    </row>
    <row r="2793" spans="3:5">
      <c r="C2793" s="163" t="s">
        <v>449</v>
      </c>
      <c r="D2793" s="160">
        <v>80162210</v>
      </c>
      <c r="E2793" s="160">
        <v>24138794.010000002</v>
      </c>
    </row>
    <row r="2794" spans="3:5">
      <c r="C2794" s="164" t="s">
        <v>654</v>
      </c>
      <c r="D2794" s="160">
        <v>80162210</v>
      </c>
      <c r="E2794" s="160">
        <v>24138794.010000002</v>
      </c>
    </row>
    <row r="2795" spans="3:5">
      <c r="C2795" s="163" t="s">
        <v>2818</v>
      </c>
      <c r="D2795" s="160">
        <v>74323660</v>
      </c>
      <c r="E2795" s="160">
        <v>0</v>
      </c>
    </row>
    <row r="2796" spans="3:5">
      <c r="C2796" s="164" t="s">
        <v>2817</v>
      </c>
      <c r="D2796" s="160">
        <v>20632575</v>
      </c>
      <c r="E2796" s="160">
        <v>0</v>
      </c>
    </row>
    <row r="2797" spans="3:5">
      <c r="C2797" s="164" t="s">
        <v>2816</v>
      </c>
      <c r="D2797" s="160">
        <v>53691085</v>
      </c>
      <c r="E2797" s="160">
        <v>0</v>
      </c>
    </row>
    <row r="2798" spans="3:5">
      <c r="C2798" s="163" t="s">
        <v>1970</v>
      </c>
      <c r="D2798" s="160">
        <v>5885745</v>
      </c>
      <c r="E2798" s="160">
        <v>0</v>
      </c>
    </row>
    <row r="2799" spans="3:5">
      <c r="C2799" s="164" t="s">
        <v>680</v>
      </c>
      <c r="D2799" s="160">
        <v>5885745</v>
      </c>
      <c r="E2799" s="160">
        <v>0</v>
      </c>
    </row>
    <row r="2800" spans="3:5">
      <c r="C2800" s="163" t="s">
        <v>2539</v>
      </c>
      <c r="D2800" s="160">
        <v>1217491</v>
      </c>
      <c r="E2800" s="160">
        <v>0</v>
      </c>
    </row>
    <row r="2801" spans="3:5">
      <c r="C2801" s="164" t="s">
        <v>2322</v>
      </c>
      <c r="D2801" s="160">
        <v>1217491</v>
      </c>
      <c r="E2801" s="160">
        <v>0</v>
      </c>
    </row>
    <row r="2802" spans="3:5">
      <c r="C2802" s="163" t="s">
        <v>1971</v>
      </c>
      <c r="D2802" s="160">
        <v>779207</v>
      </c>
      <c r="E2802" s="160">
        <v>0</v>
      </c>
    </row>
    <row r="2803" spans="3:5">
      <c r="C2803" s="164" t="s">
        <v>1000</v>
      </c>
      <c r="D2803" s="160">
        <v>779207</v>
      </c>
      <c r="E2803" s="160">
        <v>0</v>
      </c>
    </row>
    <row r="2804" spans="3:5">
      <c r="C2804" s="163" t="s">
        <v>2538</v>
      </c>
      <c r="D2804" s="160">
        <v>1226842</v>
      </c>
      <c r="E2804" s="160">
        <v>0</v>
      </c>
    </row>
    <row r="2805" spans="3:5">
      <c r="C2805" s="164" t="s">
        <v>2321</v>
      </c>
      <c r="D2805" s="160">
        <v>1226842</v>
      </c>
      <c r="E2805" s="160">
        <v>0</v>
      </c>
    </row>
    <row r="2806" spans="3:5">
      <c r="C2806" s="163" t="s">
        <v>2537</v>
      </c>
      <c r="D2806" s="160">
        <v>50000000</v>
      </c>
      <c r="E2806" s="160">
        <v>0</v>
      </c>
    </row>
    <row r="2807" spans="3:5">
      <c r="C2807" s="164" t="s">
        <v>2536</v>
      </c>
      <c r="D2807" s="160">
        <v>50000000</v>
      </c>
      <c r="E2807" s="160">
        <v>0</v>
      </c>
    </row>
    <row r="2808" spans="3:5">
      <c r="C2808" s="163" t="s">
        <v>2815</v>
      </c>
      <c r="D2808" s="160">
        <v>75000000</v>
      </c>
      <c r="E2808" s="160">
        <v>0</v>
      </c>
    </row>
    <row r="2809" spans="3:5">
      <c r="C2809" s="164" t="s">
        <v>2814</v>
      </c>
      <c r="D2809" s="160">
        <v>75000000</v>
      </c>
      <c r="E2809" s="160">
        <v>0</v>
      </c>
    </row>
    <row r="2810" spans="3:5">
      <c r="C2810" s="163" t="s">
        <v>721</v>
      </c>
      <c r="D2810" s="160">
        <v>5000000</v>
      </c>
      <c r="E2810" s="160">
        <v>1960357.84</v>
      </c>
    </row>
    <row r="2811" spans="3:5">
      <c r="C2811" s="164" t="s">
        <v>722</v>
      </c>
      <c r="D2811" s="160">
        <v>5000000</v>
      </c>
      <c r="E2811" s="160">
        <v>1960357.84</v>
      </c>
    </row>
    <row r="2812" spans="3:5">
      <c r="C2812" s="163" t="s">
        <v>2535</v>
      </c>
      <c r="D2812" s="160">
        <v>80000000</v>
      </c>
      <c r="E2812" s="160">
        <v>0</v>
      </c>
    </row>
    <row r="2813" spans="3:5">
      <c r="C2813" s="164" t="s">
        <v>2494</v>
      </c>
      <c r="D2813" s="160">
        <v>80000000</v>
      </c>
      <c r="E2813" s="160">
        <v>0</v>
      </c>
    </row>
    <row r="2814" spans="3:5">
      <c r="C2814" s="163" t="s">
        <v>2813</v>
      </c>
      <c r="D2814" s="160">
        <v>31691995</v>
      </c>
      <c r="E2814" s="160">
        <v>0</v>
      </c>
    </row>
    <row r="2815" spans="3:5">
      <c r="C2815" s="164" t="s">
        <v>2812</v>
      </c>
      <c r="D2815" s="160">
        <v>31691995</v>
      </c>
      <c r="E2815" s="160">
        <v>0</v>
      </c>
    </row>
    <row r="2816" spans="3:5">
      <c r="C2816" s="163" t="s">
        <v>2534</v>
      </c>
      <c r="D2816" s="160">
        <v>3922569</v>
      </c>
      <c r="E2816" s="160">
        <v>0</v>
      </c>
    </row>
    <row r="2817" spans="3:5">
      <c r="C2817" s="164" t="s">
        <v>2320</v>
      </c>
      <c r="D2817" s="160">
        <v>3922569</v>
      </c>
      <c r="E2817" s="160">
        <v>0</v>
      </c>
    </row>
    <row r="2818" spans="3:5">
      <c r="C2818" s="163" t="s">
        <v>450</v>
      </c>
      <c r="D2818" s="160">
        <v>2000000</v>
      </c>
      <c r="E2818" s="160">
        <v>0</v>
      </c>
    </row>
    <row r="2819" spans="3:5">
      <c r="C2819" s="164" t="s">
        <v>655</v>
      </c>
      <c r="D2819" s="160">
        <v>2000000</v>
      </c>
      <c r="E2819" s="160">
        <v>0</v>
      </c>
    </row>
    <row r="2820" spans="3:5">
      <c r="C2820" s="163" t="s">
        <v>3068</v>
      </c>
      <c r="D2820" s="160">
        <v>1000000000</v>
      </c>
      <c r="E2820" s="160">
        <v>0</v>
      </c>
    </row>
    <row r="2821" spans="3:5">
      <c r="C2821" s="164" t="s">
        <v>3104</v>
      </c>
      <c r="D2821" s="160">
        <v>1000000000</v>
      </c>
      <c r="E2821" s="160">
        <v>0</v>
      </c>
    </row>
    <row r="2822" spans="3:5">
      <c r="C2822" s="163" t="s">
        <v>2533</v>
      </c>
      <c r="D2822" s="160">
        <v>36754019</v>
      </c>
      <c r="E2822" s="160">
        <v>0</v>
      </c>
    </row>
    <row r="2823" spans="3:5">
      <c r="C2823" s="164" t="s">
        <v>2224</v>
      </c>
      <c r="D2823" s="160">
        <v>36754019</v>
      </c>
      <c r="E2823" s="160">
        <v>0</v>
      </c>
    </row>
    <row r="2824" spans="3:5">
      <c r="C2824" s="163" t="s">
        <v>1743</v>
      </c>
      <c r="D2824" s="160">
        <v>2642087</v>
      </c>
      <c r="E2824" s="160">
        <v>0</v>
      </c>
    </row>
    <row r="2825" spans="3:5">
      <c r="C2825" s="164" t="s">
        <v>1744</v>
      </c>
      <c r="D2825" s="160">
        <v>2642087</v>
      </c>
      <c r="E2825" s="160">
        <v>0</v>
      </c>
    </row>
    <row r="2826" spans="3:5">
      <c r="C2826" s="163" t="s">
        <v>1745</v>
      </c>
      <c r="D2826" s="160">
        <v>2083629</v>
      </c>
      <c r="E2826" s="160">
        <v>0</v>
      </c>
    </row>
    <row r="2827" spans="3:5">
      <c r="C2827" s="164" t="s">
        <v>1746</v>
      </c>
      <c r="D2827" s="160">
        <v>2083629</v>
      </c>
      <c r="E2827" s="160">
        <v>0</v>
      </c>
    </row>
    <row r="2828" spans="3:5">
      <c r="C2828" s="163" t="s">
        <v>1747</v>
      </c>
      <c r="D2828" s="160">
        <v>3397736</v>
      </c>
      <c r="E2828" s="160">
        <v>0</v>
      </c>
    </row>
    <row r="2829" spans="3:5">
      <c r="C2829" s="164" t="s">
        <v>1748</v>
      </c>
      <c r="D2829" s="160">
        <v>3397736</v>
      </c>
      <c r="E2829" s="160">
        <v>0</v>
      </c>
    </row>
    <row r="2830" spans="3:5">
      <c r="C2830" s="163" t="s">
        <v>2811</v>
      </c>
      <c r="D2830" s="160">
        <v>12635469</v>
      </c>
      <c r="E2830" s="160">
        <v>0</v>
      </c>
    </row>
    <row r="2831" spans="3:5">
      <c r="C2831" s="164" t="s">
        <v>2810</v>
      </c>
      <c r="D2831" s="160">
        <v>12635469</v>
      </c>
      <c r="E2831" s="160">
        <v>0</v>
      </c>
    </row>
    <row r="2832" spans="3:5">
      <c r="C2832" s="163" t="s">
        <v>719</v>
      </c>
      <c r="D2832" s="160">
        <v>26665895</v>
      </c>
      <c r="E2832" s="160">
        <v>0</v>
      </c>
    </row>
    <row r="2833" spans="3:5">
      <c r="C2833" s="164" t="s">
        <v>720</v>
      </c>
      <c r="D2833" s="160">
        <v>26665895</v>
      </c>
      <c r="E2833" s="160">
        <v>0</v>
      </c>
    </row>
    <row r="2834" spans="3:5">
      <c r="C2834" s="163" t="s">
        <v>2532</v>
      </c>
      <c r="D2834" s="160">
        <v>138712</v>
      </c>
      <c r="E2834" s="160">
        <v>0</v>
      </c>
    </row>
    <row r="2835" spans="3:5">
      <c r="C2835" s="164" t="s">
        <v>2425</v>
      </c>
      <c r="D2835" s="160">
        <v>138712</v>
      </c>
      <c r="E2835" s="160">
        <v>0</v>
      </c>
    </row>
    <row r="2836" spans="3:5">
      <c r="C2836" s="163" t="s">
        <v>2531</v>
      </c>
      <c r="D2836" s="160">
        <v>3356164</v>
      </c>
      <c r="E2836" s="160">
        <v>0</v>
      </c>
    </row>
    <row r="2837" spans="3:5">
      <c r="C2837" s="164" t="s">
        <v>2424</v>
      </c>
      <c r="D2837" s="160">
        <v>3356164</v>
      </c>
      <c r="E2837" s="160">
        <v>0</v>
      </c>
    </row>
    <row r="2838" spans="3:5">
      <c r="C2838" s="163" t="s">
        <v>2530</v>
      </c>
      <c r="D2838" s="160">
        <v>14404663</v>
      </c>
      <c r="E2838" s="160">
        <v>0</v>
      </c>
    </row>
    <row r="2839" spans="3:5">
      <c r="C2839" s="164" t="s">
        <v>1749</v>
      </c>
      <c r="D2839" s="160">
        <v>14404663</v>
      </c>
      <c r="E2839" s="160">
        <v>0</v>
      </c>
    </row>
    <row r="2840" spans="3:5">
      <c r="C2840" s="163" t="s">
        <v>681</v>
      </c>
      <c r="D2840" s="160">
        <v>5404349</v>
      </c>
      <c r="E2840" s="160">
        <v>0</v>
      </c>
    </row>
    <row r="2841" spans="3:5">
      <c r="C2841" s="164" t="s">
        <v>682</v>
      </c>
      <c r="D2841" s="160">
        <v>5404349</v>
      </c>
      <c r="E2841" s="160">
        <v>0</v>
      </c>
    </row>
    <row r="2842" spans="3:5">
      <c r="C2842" s="163" t="s">
        <v>2529</v>
      </c>
      <c r="D2842" s="160">
        <v>3397736</v>
      </c>
      <c r="E2842" s="160">
        <v>0</v>
      </c>
    </row>
    <row r="2843" spans="3:5">
      <c r="C2843" s="164" t="s">
        <v>1750</v>
      </c>
      <c r="D2843" s="160">
        <v>3397736</v>
      </c>
      <c r="E2843" s="160">
        <v>0</v>
      </c>
    </row>
    <row r="2844" spans="3:5">
      <c r="C2844" s="163" t="s">
        <v>2039</v>
      </c>
      <c r="D2844" s="160">
        <v>70707142</v>
      </c>
      <c r="E2844" s="160">
        <v>15845393.859999999</v>
      </c>
    </row>
    <row r="2845" spans="3:5">
      <c r="C2845" s="164" t="s">
        <v>2040</v>
      </c>
      <c r="D2845" s="160">
        <v>70707142</v>
      </c>
      <c r="E2845" s="160">
        <v>15845393.859999999</v>
      </c>
    </row>
    <row r="2846" spans="3:5">
      <c r="C2846" s="163" t="s">
        <v>2809</v>
      </c>
      <c r="D2846" s="160">
        <v>45320695</v>
      </c>
      <c r="E2846" s="160">
        <v>0</v>
      </c>
    </row>
    <row r="2847" spans="3:5">
      <c r="C2847" s="164" t="s">
        <v>2808</v>
      </c>
      <c r="D2847" s="160">
        <v>25410175</v>
      </c>
      <c r="E2847" s="160">
        <v>0</v>
      </c>
    </row>
    <row r="2848" spans="3:5">
      <c r="C2848" s="164" t="s">
        <v>2807</v>
      </c>
      <c r="D2848" s="160">
        <v>19910520</v>
      </c>
      <c r="E2848" s="160">
        <v>0</v>
      </c>
    </row>
    <row r="2849" spans="3:5">
      <c r="C2849" s="163" t="s">
        <v>1779</v>
      </c>
      <c r="D2849" s="160">
        <v>3397736</v>
      </c>
      <c r="E2849" s="160">
        <v>0</v>
      </c>
    </row>
    <row r="2850" spans="3:5">
      <c r="C2850" s="164" t="s">
        <v>1780</v>
      </c>
      <c r="D2850" s="160">
        <v>3397736</v>
      </c>
      <c r="E2850" s="160">
        <v>0</v>
      </c>
    </row>
    <row r="2851" spans="3:5">
      <c r="C2851" s="163" t="s">
        <v>2528</v>
      </c>
      <c r="D2851" s="160">
        <v>13049408</v>
      </c>
      <c r="E2851" s="160">
        <v>0</v>
      </c>
    </row>
    <row r="2852" spans="3:5">
      <c r="C2852" s="164" t="s">
        <v>2423</v>
      </c>
      <c r="D2852" s="160">
        <v>13049408</v>
      </c>
      <c r="E2852" s="160">
        <v>0</v>
      </c>
    </row>
    <row r="2853" spans="3:5">
      <c r="C2853" s="163" t="s">
        <v>2527</v>
      </c>
      <c r="D2853" s="160">
        <v>3397736</v>
      </c>
      <c r="E2853" s="160">
        <v>0</v>
      </c>
    </row>
    <row r="2854" spans="3:5">
      <c r="C2854" s="164" t="s">
        <v>1781</v>
      </c>
      <c r="D2854" s="160">
        <v>3397736</v>
      </c>
      <c r="E2854" s="160">
        <v>0</v>
      </c>
    </row>
    <row r="2855" spans="3:5">
      <c r="C2855" s="163" t="s">
        <v>2225</v>
      </c>
      <c r="D2855" s="160">
        <v>10991381</v>
      </c>
      <c r="E2855" s="160">
        <v>0</v>
      </c>
    </row>
    <row r="2856" spans="3:5">
      <c r="C2856" s="164" t="s">
        <v>2226</v>
      </c>
      <c r="D2856" s="160">
        <v>10991381</v>
      </c>
      <c r="E2856" s="160">
        <v>0</v>
      </c>
    </row>
    <row r="2857" spans="3:5">
      <c r="C2857" s="163" t="s">
        <v>2806</v>
      </c>
      <c r="D2857" s="160">
        <v>327553</v>
      </c>
      <c r="E2857" s="160">
        <v>0</v>
      </c>
    </row>
    <row r="2858" spans="3:5">
      <c r="C2858" s="164" t="s">
        <v>2805</v>
      </c>
      <c r="D2858" s="160">
        <v>327553</v>
      </c>
      <c r="E2858" s="160">
        <v>0</v>
      </c>
    </row>
    <row r="2859" spans="3:5">
      <c r="C2859" s="163" t="s">
        <v>2526</v>
      </c>
      <c r="D2859" s="160">
        <v>7508745</v>
      </c>
      <c r="E2859" s="160">
        <v>0</v>
      </c>
    </row>
    <row r="2860" spans="3:5">
      <c r="C2860" s="164" t="s">
        <v>2227</v>
      </c>
      <c r="D2860" s="160">
        <v>7508745</v>
      </c>
      <c r="E2860" s="160">
        <v>0</v>
      </c>
    </row>
    <row r="2861" spans="3:5">
      <c r="C2861" s="163" t="s">
        <v>2804</v>
      </c>
      <c r="D2861" s="160">
        <v>79000000</v>
      </c>
      <c r="E2861" s="160">
        <v>0</v>
      </c>
    </row>
    <row r="2862" spans="3:5">
      <c r="C2862" s="164" t="s">
        <v>2803</v>
      </c>
      <c r="D2862" s="160">
        <v>79000000</v>
      </c>
      <c r="E2862" s="160">
        <v>0</v>
      </c>
    </row>
    <row r="2863" spans="3:5">
      <c r="C2863" s="163" t="s">
        <v>2228</v>
      </c>
      <c r="D2863" s="160">
        <v>5872846</v>
      </c>
      <c r="E2863" s="160">
        <v>0</v>
      </c>
    </row>
    <row r="2864" spans="3:5">
      <c r="C2864" s="164" t="s">
        <v>2229</v>
      </c>
      <c r="D2864" s="160">
        <v>5872846</v>
      </c>
      <c r="E2864" s="160">
        <v>0</v>
      </c>
    </row>
    <row r="2865" spans="3:5">
      <c r="C2865" s="163" t="s">
        <v>1972</v>
      </c>
      <c r="D2865" s="160">
        <v>1000000</v>
      </c>
      <c r="E2865" s="160">
        <v>0</v>
      </c>
    </row>
    <row r="2866" spans="3:5">
      <c r="C2866" s="164" t="s">
        <v>660</v>
      </c>
      <c r="D2866" s="160">
        <v>1000000</v>
      </c>
      <c r="E2866" s="160">
        <v>0</v>
      </c>
    </row>
    <row r="2867" spans="3:5">
      <c r="C2867" s="163" t="s">
        <v>1973</v>
      </c>
      <c r="D2867" s="160">
        <v>150000000</v>
      </c>
      <c r="E2867" s="160">
        <v>0</v>
      </c>
    </row>
    <row r="2868" spans="3:5">
      <c r="C2868" s="164" t="s">
        <v>723</v>
      </c>
      <c r="D2868" s="160">
        <v>150000000</v>
      </c>
      <c r="E2868" s="160">
        <v>0</v>
      </c>
    </row>
    <row r="2869" spans="3:5">
      <c r="C2869" s="163" t="s">
        <v>2525</v>
      </c>
      <c r="D2869" s="160">
        <v>3397736</v>
      </c>
      <c r="E2869" s="160">
        <v>0</v>
      </c>
    </row>
    <row r="2870" spans="3:5">
      <c r="C2870" s="164" t="s">
        <v>1751</v>
      </c>
      <c r="D2870" s="160">
        <v>3397736</v>
      </c>
      <c r="E2870" s="160">
        <v>0</v>
      </c>
    </row>
    <row r="2871" spans="3:5">
      <c r="C2871" s="163" t="s">
        <v>1530</v>
      </c>
      <c r="D2871" s="160">
        <v>2768368</v>
      </c>
      <c r="E2871" s="160">
        <v>285927.18</v>
      </c>
    </row>
    <row r="2872" spans="3:5">
      <c r="C2872" s="164" t="s">
        <v>1531</v>
      </c>
      <c r="D2872" s="160">
        <v>2768368</v>
      </c>
      <c r="E2872" s="160">
        <v>285927.18</v>
      </c>
    </row>
    <row r="2873" spans="3:5">
      <c r="C2873" s="163" t="s">
        <v>2524</v>
      </c>
      <c r="D2873" s="160">
        <v>2083629</v>
      </c>
      <c r="E2873" s="160">
        <v>0</v>
      </c>
    </row>
    <row r="2874" spans="3:5">
      <c r="C2874" s="164" t="s">
        <v>1752</v>
      </c>
      <c r="D2874" s="160">
        <v>2083629</v>
      </c>
      <c r="E2874" s="160">
        <v>0</v>
      </c>
    </row>
    <row r="2875" spans="3:5">
      <c r="C2875" s="163" t="s">
        <v>451</v>
      </c>
      <c r="D2875" s="160">
        <v>113083454</v>
      </c>
      <c r="E2875" s="160">
        <v>0</v>
      </c>
    </row>
    <row r="2876" spans="3:5">
      <c r="C2876" s="164" t="s">
        <v>656</v>
      </c>
      <c r="D2876" s="160">
        <v>113083454</v>
      </c>
      <c r="E2876" s="160">
        <v>0</v>
      </c>
    </row>
    <row r="2877" spans="3:5">
      <c r="C2877" s="163" t="s">
        <v>2523</v>
      </c>
      <c r="D2877" s="160">
        <v>3397736</v>
      </c>
      <c r="E2877" s="160">
        <v>0</v>
      </c>
    </row>
    <row r="2878" spans="3:5">
      <c r="C2878" s="164" t="s">
        <v>1753</v>
      </c>
      <c r="D2878" s="160">
        <v>3397736</v>
      </c>
      <c r="E2878" s="160">
        <v>0</v>
      </c>
    </row>
    <row r="2879" spans="3:5">
      <c r="C2879" s="163" t="s">
        <v>724</v>
      </c>
      <c r="D2879" s="160">
        <v>511857547</v>
      </c>
      <c r="E2879" s="160">
        <v>0</v>
      </c>
    </row>
    <row r="2880" spans="3:5">
      <c r="C2880" s="164" t="s">
        <v>725</v>
      </c>
      <c r="D2880" s="160">
        <v>511857547</v>
      </c>
      <c r="E2880" s="160">
        <v>0</v>
      </c>
    </row>
    <row r="2881" spans="3:5">
      <c r="C2881" s="163" t="s">
        <v>2522</v>
      </c>
      <c r="D2881" s="160">
        <v>1386558</v>
      </c>
      <c r="E2881" s="160">
        <v>0</v>
      </c>
    </row>
    <row r="2882" spans="3:5">
      <c r="C2882" s="164" t="s">
        <v>1754</v>
      </c>
      <c r="D2882" s="160">
        <v>1386558</v>
      </c>
      <c r="E2882" s="160">
        <v>0</v>
      </c>
    </row>
    <row r="2883" spans="3:5">
      <c r="C2883" s="163" t="s">
        <v>452</v>
      </c>
      <c r="D2883" s="160">
        <v>162584301</v>
      </c>
      <c r="E2883" s="160">
        <v>0</v>
      </c>
    </row>
    <row r="2884" spans="3:5">
      <c r="C2884" s="164" t="s">
        <v>657</v>
      </c>
      <c r="D2884" s="160">
        <v>162584301</v>
      </c>
      <c r="E2884" s="160">
        <v>0</v>
      </c>
    </row>
    <row r="2885" spans="3:5">
      <c r="C2885" s="163" t="s">
        <v>2521</v>
      </c>
      <c r="D2885" s="160">
        <v>10362072</v>
      </c>
      <c r="E2885" s="160">
        <v>0</v>
      </c>
    </row>
    <row r="2886" spans="3:5">
      <c r="C2886" s="164" t="s">
        <v>2230</v>
      </c>
      <c r="D2886" s="160">
        <v>10362072</v>
      </c>
      <c r="E2886" s="160">
        <v>0</v>
      </c>
    </row>
    <row r="2887" spans="3:5">
      <c r="C2887" s="163" t="s">
        <v>2231</v>
      </c>
      <c r="D2887" s="160">
        <v>4956061</v>
      </c>
      <c r="E2887" s="160">
        <v>0</v>
      </c>
    </row>
    <row r="2888" spans="3:5">
      <c r="C2888" s="164" t="s">
        <v>2232</v>
      </c>
      <c r="D2888" s="160">
        <v>4956061</v>
      </c>
      <c r="E2888" s="160">
        <v>0</v>
      </c>
    </row>
    <row r="2889" spans="3:5">
      <c r="C2889" s="163" t="s">
        <v>2233</v>
      </c>
      <c r="D2889" s="160">
        <v>3630913</v>
      </c>
      <c r="E2889" s="160">
        <v>0</v>
      </c>
    </row>
    <row r="2890" spans="3:5">
      <c r="C2890" s="164" t="s">
        <v>2234</v>
      </c>
      <c r="D2890" s="160">
        <v>3630913</v>
      </c>
      <c r="E2890" s="160">
        <v>0</v>
      </c>
    </row>
    <row r="2891" spans="3:5">
      <c r="C2891" s="163" t="s">
        <v>2520</v>
      </c>
      <c r="D2891" s="160">
        <v>2751631</v>
      </c>
      <c r="E2891" s="160">
        <v>0</v>
      </c>
    </row>
    <row r="2892" spans="3:5">
      <c r="C2892" s="164" t="s">
        <v>2235</v>
      </c>
      <c r="D2892" s="160">
        <v>2751631</v>
      </c>
      <c r="E2892" s="160">
        <v>0</v>
      </c>
    </row>
    <row r="2893" spans="3:5">
      <c r="C2893" s="163" t="s">
        <v>453</v>
      </c>
      <c r="D2893" s="160">
        <v>26302201</v>
      </c>
      <c r="E2893" s="160">
        <v>0</v>
      </c>
    </row>
    <row r="2894" spans="3:5">
      <c r="C2894" s="164" t="s">
        <v>658</v>
      </c>
      <c r="D2894" s="160">
        <v>26302201</v>
      </c>
      <c r="E2894" s="160">
        <v>0</v>
      </c>
    </row>
    <row r="2895" spans="3:5">
      <c r="C2895" s="163" t="s">
        <v>2502</v>
      </c>
      <c r="D2895" s="160">
        <v>249956945</v>
      </c>
      <c r="E2895" s="160">
        <v>35389420.109999999</v>
      </c>
    </row>
    <row r="2896" spans="3:5">
      <c r="C2896" s="164" t="s">
        <v>788</v>
      </c>
      <c r="D2896" s="160">
        <v>249956945</v>
      </c>
      <c r="E2896" s="160">
        <v>35389420.109999999</v>
      </c>
    </row>
    <row r="2897" spans="3:5">
      <c r="C2897" s="163" t="s">
        <v>454</v>
      </c>
      <c r="D2897" s="160">
        <v>1900475</v>
      </c>
      <c r="E2897" s="160">
        <v>16726463.689999999</v>
      </c>
    </row>
    <row r="2898" spans="3:5">
      <c r="C2898" s="164" t="s">
        <v>659</v>
      </c>
      <c r="D2898" s="160">
        <v>1900475</v>
      </c>
      <c r="E2898" s="160">
        <v>16726463.689999999</v>
      </c>
    </row>
    <row r="2899" spans="3:5">
      <c r="C2899" s="163" t="s">
        <v>2519</v>
      </c>
      <c r="D2899" s="160">
        <v>7000000</v>
      </c>
      <c r="E2899" s="160">
        <v>0</v>
      </c>
    </row>
    <row r="2900" spans="3:5">
      <c r="C2900" s="164" t="s">
        <v>2236</v>
      </c>
      <c r="D2900" s="160">
        <v>7000000</v>
      </c>
      <c r="E2900" s="160">
        <v>0</v>
      </c>
    </row>
    <row r="2901" spans="3:5">
      <c r="C2901" s="163" t="s">
        <v>2518</v>
      </c>
      <c r="D2901" s="160">
        <v>2692079</v>
      </c>
      <c r="E2901" s="160">
        <v>0</v>
      </c>
    </row>
    <row r="2902" spans="3:5">
      <c r="C2902" s="164" t="s">
        <v>1755</v>
      </c>
      <c r="D2902" s="160">
        <v>2692079</v>
      </c>
      <c r="E2902" s="160">
        <v>0</v>
      </c>
    </row>
    <row r="2903" spans="3:5">
      <c r="C2903" s="163" t="s">
        <v>1532</v>
      </c>
      <c r="D2903" s="160">
        <v>1572428</v>
      </c>
      <c r="E2903" s="160">
        <v>0</v>
      </c>
    </row>
    <row r="2904" spans="3:5">
      <c r="C2904" s="164" t="s">
        <v>1533</v>
      </c>
      <c r="D2904" s="160">
        <v>1572428</v>
      </c>
      <c r="E2904" s="160">
        <v>0</v>
      </c>
    </row>
    <row r="2905" spans="3:5">
      <c r="C2905" s="163" t="s">
        <v>2517</v>
      </c>
      <c r="D2905" s="160">
        <v>15000000</v>
      </c>
      <c r="E2905" s="160">
        <v>0</v>
      </c>
    </row>
    <row r="2906" spans="3:5">
      <c r="C2906" s="164" t="s">
        <v>791</v>
      </c>
      <c r="D2906" s="160">
        <v>15000000</v>
      </c>
      <c r="E2906" s="160">
        <v>0</v>
      </c>
    </row>
    <row r="2907" spans="3:5">
      <c r="C2907" s="163" t="s">
        <v>1756</v>
      </c>
      <c r="D2907" s="160">
        <v>11067494</v>
      </c>
      <c r="E2907" s="160">
        <v>0</v>
      </c>
    </row>
    <row r="2908" spans="3:5">
      <c r="C2908" s="164" t="s">
        <v>1757</v>
      </c>
      <c r="D2908" s="160">
        <v>11067494</v>
      </c>
      <c r="E2908" s="160">
        <v>0</v>
      </c>
    </row>
    <row r="2909" spans="3:5">
      <c r="C2909" s="163" t="s">
        <v>2516</v>
      </c>
      <c r="D2909" s="160">
        <v>11067494</v>
      </c>
      <c r="E2909" s="160">
        <v>0</v>
      </c>
    </row>
    <row r="2910" spans="3:5">
      <c r="C2910" s="164" t="s">
        <v>1758</v>
      </c>
      <c r="D2910" s="160">
        <v>11067494</v>
      </c>
      <c r="E2910" s="160">
        <v>0</v>
      </c>
    </row>
    <row r="2911" spans="3:5">
      <c r="C2911" s="163" t="s">
        <v>2515</v>
      </c>
      <c r="D2911" s="160">
        <v>11602629</v>
      </c>
      <c r="E2911" s="160">
        <v>0</v>
      </c>
    </row>
    <row r="2912" spans="3:5">
      <c r="C2912" s="164" t="s">
        <v>2237</v>
      </c>
      <c r="D2912" s="160">
        <v>11602629</v>
      </c>
      <c r="E2912" s="160">
        <v>0</v>
      </c>
    </row>
    <row r="2913" spans="3:5">
      <c r="C2913" s="163" t="s">
        <v>2514</v>
      </c>
      <c r="D2913" s="160">
        <v>498000</v>
      </c>
      <c r="E2913" s="160">
        <v>0</v>
      </c>
    </row>
    <row r="2914" spans="3:5">
      <c r="C2914" s="164" t="s">
        <v>2279</v>
      </c>
      <c r="D2914" s="160">
        <v>498000</v>
      </c>
      <c r="E2914" s="160">
        <v>0</v>
      </c>
    </row>
    <row r="2915" spans="3:5">
      <c r="C2915" s="163" t="s">
        <v>1759</v>
      </c>
      <c r="D2915" s="160">
        <v>7011234</v>
      </c>
      <c r="E2915" s="160">
        <v>0</v>
      </c>
    </row>
    <row r="2916" spans="3:5">
      <c r="C2916" s="164" t="s">
        <v>1760</v>
      </c>
      <c r="D2916" s="160">
        <v>7011234</v>
      </c>
      <c r="E2916" s="160">
        <v>0</v>
      </c>
    </row>
    <row r="2917" spans="3:5">
      <c r="C2917" s="163" t="s">
        <v>2513</v>
      </c>
      <c r="D2917" s="160">
        <v>498000</v>
      </c>
      <c r="E2917" s="160">
        <v>0</v>
      </c>
    </row>
    <row r="2918" spans="3:5">
      <c r="C2918" s="164" t="s">
        <v>2280</v>
      </c>
      <c r="D2918" s="160">
        <v>498000</v>
      </c>
      <c r="E2918" s="160">
        <v>0</v>
      </c>
    </row>
    <row r="2919" spans="3:5">
      <c r="C2919" s="163" t="s">
        <v>1761</v>
      </c>
      <c r="D2919" s="160">
        <v>2083629</v>
      </c>
      <c r="E2919" s="160">
        <v>0</v>
      </c>
    </row>
    <row r="2920" spans="3:5">
      <c r="C2920" s="164" t="s">
        <v>1762</v>
      </c>
      <c r="D2920" s="160">
        <v>2083629</v>
      </c>
      <c r="E2920" s="160">
        <v>0</v>
      </c>
    </row>
    <row r="2921" spans="3:5">
      <c r="C2921" s="163" t="s">
        <v>2512</v>
      </c>
      <c r="D2921" s="160">
        <v>498000</v>
      </c>
      <c r="E2921" s="160">
        <v>0</v>
      </c>
    </row>
    <row r="2922" spans="3:5">
      <c r="C2922" s="164" t="s">
        <v>2281</v>
      </c>
      <c r="D2922" s="160">
        <v>498000</v>
      </c>
      <c r="E2922" s="160">
        <v>0</v>
      </c>
    </row>
    <row r="2923" spans="3:5">
      <c r="C2923" s="163" t="s">
        <v>2511</v>
      </c>
      <c r="D2923" s="160">
        <v>3397736</v>
      </c>
      <c r="E2923" s="160">
        <v>0</v>
      </c>
    </row>
    <row r="2924" spans="3:5">
      <c r="C2924" s="164" t="s">
        <v>1763</v>
      </c>
      <c r="D2924" s="160">
        <v>3397736</v>
      </c>
      <c r="E2924" s="160">
        <v>0</v>
      </c>
    </row>
    <row r="2925" spans="3:5">
      <c r="C2925" s="163" t="s">
        <v>1764</v>
      </c>
      <c r="D2925" s="160">
        <v>3397736</v>
      </c>
      <c r="E2925" s="160">
        <v>0</v>
      </c>
    </row>
    <row r="2926" spans="3:5">
      <c r="C2926" s="164" t="s">
        <v>1765</v>
      </c>
      <c r="D2926" s="160">
        <v>3397736</v>
      </c>
      <c r="E2926" s="160">
        <v>0</v>
      </c>
    </row>
    <row r="2927" spans="3:5">
      <c r="C2927" s="163" t="s">
        <v>1766</v>
      </c>
      <c r="D2927" s="160">
        <v>3924529</v>
      </c>
      <c r="E2927" s="160">
        <v>0</v>
      </c>
    </row>
    <row r="2928" spans="3:5">
      <c r="C2928" s="164" t="s">
        <v>1767</v>
      </c>
      <c r="D2928" s="160">
        <v>3924529</v>
      </c>
      <c r="E2928" s="160">
        <v>0</v>
      </c>
    </row>
    <row r="2929" spans="3:5">
      <c r="C2929" s="163" t="s">
        <v>2510</v>
      </c>
      <c r="D2929" s="160">
        <v>745000000</v>
      </c>
      <c r="E2929" s="160">
        <v>0</v>
      </c>
    </row>
    <row r="2930" spans="3:5">
      <c r="C2930" s="164" t="s">
        <v>2238</v>
      </c>
      <c r="D2930" s="160">
        <v>745000000</v>
      </c>
      <c r="E2930" s="160">
        <v>0</v>
      </c>
    </row>
    <row r="2931" spans="3:5">
      <c r="C2931" s="163" t="s">
        <v>1974</v>
      </c>
      <c r="D2931" s="160">
        <v>11936392</v>
      </c>
      <c r="E2931" s="160">
        <v>0</v>
      </c>
    </row>
    <row r="2932" spans="3:5">
      <c r="C2932" s="164" t="s">
        <v>1768</v>
      </c>
      <c r="D2932" s="160">
        <v>11936392</v>
      </c>
      <c r="E2932" s="160">
        <v>0</v>
      </c>
    </row>
    <row r="2933" spans="3:5">
      <c r="C2933" s="163" t="s">
        <v>1769</v>
      </c>
      <c r="D2933" s="160">
        <v>3397736</v>
      </c>
      <c r="E2933" s="160">
        <v>0</v>
      </c>
    </row>
    <row r="2934" spans="3:5">
      <c r="C2934" s="164" t="s">
        <v>1770</v>
      </c>
      <c r="D2934" s="160">
        <v>3397736</v>
      </c>
      <c r="E2934" s="160">
        <v>0</v>
      </c>
    </row>
    <row r="2935" spans="3:5">
      <c r="C2935" s="163" t="s">
        <v>1771</v>
      </c>
      <c r="D2935" s="160">
        <v>1386558</v>
      </c>
      <c r="E2935" s="160">
        <v>0</v>
      </c>
    </row>
    <row r="2936" spans="3:5">
      <c r="C2936" s="164" t="s">
        <v>1772</v>
      </c>
      <c r="D2936" s="160">
        <v>1386558</v>
      </c>
      <c r="E2936" s="160">
        <v>0</v>
      </c>
    </row>
    <row r="2937" spans="3:5">
      <c r="C2937" s="163" t="s">
        <v>2509</v>
      </c>
      <c r="D2937" s="160">
        <v>3397736</v>
      </c>
      <c r="E2937" s="160">
        <v>0</v>
      </c>
    </row>
    <row r="2938" spans="3:5">
      <c r="C2938" s="164" t="s">
        <v>1773</v>
      </c>
      <c r="D2938" s="160">
        <v>3397736</v>
      </c>
      <c r="E2938" s="160">
        <v>0</v>
      </c>
    </row>
    <row r="2939" spans="3:5">
      <c r="C2939" s="163" t="s">
        <v>1774</v>
      </c>
      <c r="D2939" s="160">
        <v>2083629</v>
      </c>
      <c r="E2939" s="160">
        <v>0</v>
      </c>
    </row>
    <row r="2940" spans="3:5">
      <c r="C2940" s="164" t="s">
        <v>1775</v>
      </c>
      <c r="D2940" s="160">
        <v>2083629</v>
      </c>
      <c r="E2940" s="160">
        <v>0</v>
      </c>
    </row>
    <row r="2941" spans="3:5">
      <c r="C2941" s="163" t="s">
        <v>1776</v>
      </c>
      <c r="D2941" s="160">
        <v>976009</v>
      </c>
      <c r="E2941" s="160">
        <v>0</v>
      </c>
    </row>
    <row r="2942" spans="3:5">
      <c r="C2942" s="164" t="s">
        <v>1777</v>
      </c>
      <c r="D2942" s="160">
        <v>976009</v>
      </c>
      <c r="E2942" s="160">
        <v>0</v>
      </c>
    </row>
    <row r="2943" spans="3:5">
      <c r="C2943" s="163" t="s">
        <v>2508</v>
      </c>
      <c r="D2943" s="160">
        <v>976009</v>
      </c>
      <c r="E2943" s="160">
        <v>0</v>
      </c>
    </row>
    <row r="2944" spans="3:5">
      <c r="C2944" s="164" t="s">
        <v>1778</v>
      </c>
      <c r="D2944" s="160">
        <v>976009</v>
      </c>
      <c r="E2944" s="160">
        <v>0</v>
      </c>
    </row>
    <row r="2945" spans="3:5">
      <c r="C2945" s="161" t="s">
        <v>253</v>
      </c>
      <c r="D2945" s="162">
        <v>896795398</v>
      </c>
      <c r="E2945" s="162">
        <v>233137612.92000002</v>
      </c>
    </row>
    <row r="2946" spans="3:5">
      <c r="C2946" s="163" t="s">
        <v>2507</v>
      </c>
      <c r="D2946" s="160">
        <v>241231338</v>
      </c>
      <c r="E2946" s="160">
        <v>27152604.93</v>
      </c>
    </row>
    <row r="2947" spans="3:5">
      <c r="C2947" s="164" t="s">
        <v>1001</v>
      </c>
      <c r="D2947" s="160">
        <v>241231338</v>
      </c>
      <c r="E2947" s="160">
        <v>27152604.93</v>
      </c>
    </row>
    <row r="2948" spans="3:5">
      <c r="C2948" s="163" t="s">
        <v>2506</v>
      </c>
      <c r="D2948" s="160">
        <v>172342885</v>
      </c>
      <c r="E2948" s="160">
        <v>0</v>
      </c>
    </row>
    <row r="2949" spans="3:5">
      <c r="C2949" s="164" t="s">
        <v>1796</v>
      </c>
      <c r="D2949" s="160">
        <v>172342885</v>
      </c>
      <c r="E2949" s="160">
        <v>0</v>
      </c>
    </row>
    <row r="2950" spans="3:5">
      <c r="C2950" s="163" t="s">
        <v>789</v>
      </c>
      <c r="D2950" s="160">
        <v>300000000</v>
      </c>
      <c r="E2950" s="160">
        <v>139655312.11000001</v>
      </c>
    </row>
    <row r="2951" spans="3:5">
      <c r="C2951" s="164" t="s">
        <v>790</v>
      </c>
      <c r="D2951" s="160">
        <v>300000000</v>
      </c>
      <c r="E2951" s="160">
        <v>139655312.11000001</v>
      </c>
    </row>
    <row r="2952" spans="3:5">
      <c r="C2952" s="163" t="s">
        <v>792</v>
      </c>
      <c r="D2952" s="160">
        <v>66984706</v>
      </c>
      <c r="E2952" s="160">
        <v>54171406.200000003</v>
      </c>
    </row>
    <row r="2953" spans="3:5">
      <c r="C2953" s="164" t="s">
        <v>793</v>
      </c>
      <c r="D2953" s="160">
        <v>66984706</v>
      </c>
      <c r="E2953" s="160">
        <v>54171406.200000003</v>
      </c>
    </row>
    <row r="2954" spans="3:5">
      <c r="C2954" s="163" t="s">
        <v>1975</v>
      </c>
      <c r="D2954" s="160">
        <v>48027920</v>
      </c>
      <c r="E2954" s="160">
        <v>12158289.68</v>
      </c>
    </row>
    <row r="2955" spans="3:5">
      <c r="C2955" s="164" t="s">
        <v>794</v>
      </c>
      <c r="D2955" s="160">
        <v>48027920</v>
      </c>
      <c r="E2955" s="160">
        <v>12158289.68</v>
      </c>
    </row>
    <row r="2956" spans="3:5">
      <c r="C2956" s="163" t="s">
        <v>795</v>
      </c>
      <c r="D2956" s="160">
        <v>68208549</v>
      </c>
      <c r="E2956" s="160">
        <v>0</v>
      </c>
    </row>
    <row r="2957" spans="3:5">
      <c r="C2957" s="164" t="s">
        <v>796</v>
      </c>
      <c r="D2957" s="160">
        <v>68208549</v>
      </c>
      <c r="E2957" s="160">
        <v>0</v>
      </c>
    </row>
    <row r="2958" spans="3:5">
      <c r="C2958" s="161" t="s">
        <v>268</v>
      </c>
      <c r="D2958" s="162">
        <v>3073696114</v>
      </c>
      <c r="E2958" s="162">
        <v>188359773.16</v>
      </c>
    </row>
    <row r="2959" spans="3:5">
      <c r="C2959" s="163" t="s">
        <v>1966</v>
      </c>
      <c r="D2959" s="160">
        <v>3073696114</v>
      </c>
      <c r="E2959" s="160">
        <v>188359773.16</v>
      </c>
    </row>
    <row r="2960" spans="3:5">
      <c r="C2960" s="164" t="s">
        <v>646</v>
      </c>
      <c r="D2960" s="160">
        <v>3073696114</v>
      </c>
      <c r="E2960" s="160">
        <v>188359773.16</v>
      </c>
    </row>
    <row r="2961" spans="3:5">
      <c r="C2961" s="161" t="s">
        <v>254</v>
      </c>
      <c r="D2961" s="162">
        <v>11482564129</v>
      </c>
      <c r="E2961" s="162">
        <v>48983128.540000007</v>
      </c>
    </row>
    <row r="2962" spans="3:5">
      <c r="C2962" s="163" t="s">
        <v>3069</v>
      </c>
      <c r="D2962" s="160">
        <v>631100000</v>
      </c>
      <c r="E2962" s="160">
        <v>0</v>
      </c>
    </row>
    <row r="2963" spans="3:5">
      <c r="C2963" s="164" t="s">
        <v>3070</v>
      </c>
      <c r="D2963" s="160">
        <v>631100000</v>
      </c>
      <c r="E2963" s="160">
        <v>0</v>
      </c>
    </row>
    <row r="2964" spans="3:5">
      <c r="C2964" s="163" t="s">
        <v>444</v>
      </c>
      <c r="D2964" s="160">
        <v>1914989645</v>
      </c>
      <c r="E2964" s="160">
        <v>34294389.060000002</v>
      </c>
    </row>
    <row r="2965" spans="3:5">
      <c r="C2965" s="164" t="s">
        <v>647</v>
      </c>
      <c r="D2965" s="160">
        <v>1914989645</v>
      </c>
      <c r="E2965" s="160">
        <v>34294389.060000002</v>
      </c>
    </row>
    <row r="2966" spans="3:5">
      <c r="C2966" s="163" t="s">
        <v>445</v>
      </c>
      <c r="D2966" s="160">
        <v>7257650000</v>
      </c>
      <c r="E2966" s="160">
        <v>14688739.48</v>
      </c>
    </row>
    <row r="2967" spans="3:5">
      <c r="C2967" s="164" t="s">
        <v>649</v>
      </c>
      <c r="D2967" s="160">
        <v>7257650000</v>
      </c>
      <c r="E2967" s="160">
        <v>14688739.48</v>
      </c>
    </row>
    <row r="2968" spans="3:5">
      <c r="C2968" s="163" t="s">
        <v>1967</v>
      </c>
      <c r="D2968" s="160">
        <v>12622000</v>
      </c>
      <c r="E2968" s="160">
        <v>0</v>
      </c>
    </row>
    <row r="2969" spans="3:5">
      <c r="C2969" s="164" t="s">
        <v>651</v>
      </c>
      <c r="D2969" s="160">
        <v>12622000</v>
      </c>
      <c r="E2969" s="160">
        <v>0</v>
      </c>
    </row>
    <row r="2970" spans="3:5">
      <c r="C2970" s="163" t="s">
        <v>3064</v>
      </c>
      <c r="D2970" s="160">
        <v>167092639</v>
      </c>
      <c r="E2970" s="160">
        <v>0</v>
      </c>
    </row>
    <row r="2971" spans="3:5">
      <c r="C2971" s="164" t="s">
        <v>3065</v>
      </c>
      <c r="D2971" s="160">
        <v>167092639</v>
      </c>
      <c r="E2971" s="160">
        <v>0</v>
      </c>
    </row>
    <row r="2972" spans="3:5">
      <c r="C2972" s="163" t="s">
        <v>3066</v>
      </c>
      <c r="D2972" s="160">
        <v>607907361</v>
      </c>
      <c r="E2972" s="160">
        <v>0</v>
      </c>
    </row>
    <row r="2973" spans="3:5">
      <c r="C2973" s="164" t="s">
        <v>3067</v>
      </c>
      <c r="D2973" s="160">
        <v>607907361</v>
      </c>
      <c r="E2973" s="160">
        <v>0</v>
      </c>
    </row>
    <row r="2974" spans="3:5">
      <c r="C2974" s="163" t="s">
        <v>2877</v>
      </c>
      <c r="D2974" s="160">
        <v>750000000</v>
      </c>
      <c r="E2974" s="160">
        <v>0</v>
      </c>
    </row>
    <row r="2975" spans="3:5">
      <c r="C2975" s="164" t="s">
        <v>2791</v>
      </c>
      <c r="D2975" s="160">
        <v>750000000</v>
      </c>
      <c r="E2975" s="160">
        <v>0</v>
      </c>
    </row>
    <row r="2976" spans="3:5">
      <c r="C2976" s="163" t="s">
        <v>789</v>
      </c>
      <c r="D2976" s="160">
        <v>141202484</v>
      </c>
      <c r="E2976" s="160">
        <v>0</v>
      </c>
    </row>
    <row r="2977" spans="3:5">
      <c r="C2977" s="164" t="s">
        <v>790</v>
      </c>
      <c r="D2977" s="160">
        <v>141202484</v>
      </c>
      <c r="E2977" s="160">
        <v>0</v>
      </c>
    </row>
    <row r="2978" spans="3:5">
      <c r="C2978" s="159" t="s">
        <v>267</v>
      </c>
      <c r="D2978" s="160">
        <v>5994134828</v>
      </c>
      <c r="E2978" s="160">
        <v>89095398.409999996</v>
      </c>
    </row>
    <row r="2979" spans="3:5">
      <c r="C2979" s="161" t="s">
        <v>251</v>
      </c>
      <c r="D2979" s="162">
        <v>1377504632</v>
      </c>
      <c r="E2979" s="162">
        <v>71289138.469999999</v>
      </c>
    </row>
    <row r="2980" spans="3:5">
      <c r="C2980" s="163" t="s">
        <v>252</v>
      </c>
      <c r="D2980" s="160">
        <v>352483469</v>
      </c>
      <c r="E2980" s="160">
        <v>1128765.75</v>
      </c>
    </row>
    <row r="2981" spans="3:5">
      <c r="C2981" s="164" t="s">
        <v>3156</v>
      </c>
      <c r="D2981" s="160">
        <v>200000000</v>
      </c>
      <c r="E2981" s="160">
        <v>1128765.75</v>
      </c>
    </row>
    <row r="2982" spans="3:5">
      <c r="C2982" s="164" t="s">
        <v>3157</v>
      </c>
      <c r="D2982" s="160">
        <v>75961877</v>
      </c>
      <c r="E2982" s="160">
        <v>0</v>
      </c>
    </row>
    <row r="2983" spans="3:5">
      <c r="C2983" s="164" t="s">
        <v>3158</v>
      </c>
      <c r="D2983" s="160">
        <v>4038123</v>
      </c>
      <c r="E2983" s="160">
        <v>0</v>
      </c>
    </row>
    <row r="2984" spans="3:5">
      <c r="C2984" s="164" t="s">
        <v>3159</v>
      </c>
      <c r="D2984" s="160">
        <v>2183469</v>
      </c>
      <c r="E2984" s="160">
        <v>0</v>
      </c>
    </row>
    <row r="2985" spans="3:5">
      <c r="C2985" s="164" t="s">
        <v>3160</v>
      </c>
      <c r="D2985" s="160">
        <v>10000000</v>
      </c>
      <c r="E2985" s="160">
        <v>0</v>
      </c>
    </row>
    <row r="2986" spans="3:5">
      <c r="C2986" s="164" t="s">
        <v>3161</v>
      </c>
      <c r="D2986" s="160">
        <v>60300000</v>
      </c>
      <c r="E2986" s="160">
        <v>0</v>
      </c>
    </row>
    <row r="2987" spans="3:5">
      <c r="C2987" s="163" t="s">
        <v>455</v>
      </c>
      <c r="D2987" s="160">
        <v>79360000</v>
      </c>
      <c r="E2987" s="160">
        <v>5112794.41</v>
      </c>
    </row>
    <row r="2988" spans="3:5">
      <c r="C2988" s="164" t="s">
        <v>661</v>
      </c>
      <c r="D2988" s="160">
        <v>29360000</v>
      </c>
      <c r="E2988" s="160">
        <v>5112794.41</v>
      </c>
    </row>
    <row r="2989" spans="3:5">
      <c r="C2989" s="164" t="s">
        <v>3071</v>
      </c>
      <c r="D2989" s="160">
        <v>50000000</v>
      </c>
      <c r="E2989" s="160">
        <v>0</v>
      </c>
    </row>
    <row r="2990" spans="3:5">
      <c r="C2990" s="163" t="s">
        <v>2501</v>
      </c>
      <c r="D2990" s="160">
        <v>4289420</v>
      </c>
      <c r="E2990" s="160">
        <v>0</v>
      </c>
    </row>
    <row r="2991" spans="3:5">
      <c r="C2991" s="164" t="s">
        <v>2319</v>
      </c>
      <c r="D2991" s="160">
        <v>4289420</v>
      </c>
      <c r="E2991" s="160">
        <v>0</v>
      </c>
    </row>
    <row r="2992" spans="3:5">
      <c r="C2992" s="163" t="s">
        <v>3072</v>
      </c>
      <c r="D2992" s="160">
        <v>50000001</v>
      </c>
      <c r="E2992" s="160">
        <v>0</v>
      </c>
    </row>
    <row r="2993" spans="3:5">
      <c r="C2993" s="164" t="s">
        <v>3073</v>
      </c>
      <c r="D2993" s="160">
        <v>50000001</v>
      </c>
      <c r="E2993" s="160">
        <v>0</v>
      </c>
    </row>
    <row r="2994" spans="3:5">
      <c r="C2994" s="163" t="s">
        <v>1976</v>
      </c>
      <c r="D2994" s="160">
        <v>9806189</v>
      </c>
      <c r="E2994" s="160">
        <v>186931.8</v>
      </c>
    </row>
    <row r="2995" spans="3:5">
      <c r="C2995" s="164" t="s">
        <v>662</v>
      </c>
      <c r="D2995" s="160">
        <v>9806189</v>
      </c>
      <c r="E2995" s="160">
        <v>186931.8</v>
      </c>
    </row>
    <row r="2996" spans="3:5">
      <c r="C2996" s="163" t="s">
        <v>456</v>
      </c>
      <c r="D2996" s="160">
        <v>33681857</v>
      </c>
      <c r="E2996" s="160">
        <v>11971361.82</v>
      </c>
    </row>
    <row r="2997" spans="3:5">
      <c r="C2997" s="164" t="s">
        <v>663</v>
      </c>
      <c r="D2997" s="160">
        <v>33681857</v>
      </c>
      <c r="E2997" s="160">
        <v>11971361.82</v>
      </c>
    </row>
    <row r="2998" spans="3:5">
      <c r="C2998" s="163" t="s">
        <v>726</v>
      </c>
      <c r="D2998" s="160">
        <v>9418649</v>
      </c>
      <c r="E2998" s="160">
        <v>9418649</v>
      </c>
    </row>
    <row r="2999" spans="3:5">
      <c r="C2999" s="164" t="s">
        <v>727</v>
      </c>
      <c r="D2999" s="160">
        <v>9418649</v>
      </c>
      <c r="E2999" s="160">
        <v>9418649</v>
      </c>
    </row>
    <row r="3000" spans="3:5">
      <c r="C3000" s="163" t="s">
        <v>457</v>
      </c>
      <c r="D3000" s="160">
        <v>82824634</v>
      </c>
      <c r="E3000" s="160">
        <v>0</v>
      </c>
    </row>
    <row r="3001" spans="3:5">
      <c r="C3001" s="164" t="s">
        <v>664</v>
      </c>
      <c r="D3001" s="160">
        <v>82824634</v>
      </c>
      <c r="E3001" s="160">
        <v>0</v>
      </c>
    </row>
    <row r="3002" spans="3:5">
      <c r="C3002" s="163" t="s">
        <v>1977</v>
      </c>
      <c r="D3002" s="160">
        <v>144114678</v>
      </c>
      <c r="E3002" s="160">
        <v>10236589.279999999</v>
      </c>
    </row>
    <row r="3003" spans="3:5">
      <c r="C3003" s="164" t="s">
        <v>728</v>
      </c>
      <c r="D3003" s="160">
        <v>144114678</v>
      </c>
      <c r="E3003" s="160">
        <v>10236589.279999999</v>
      </c>
    </row>
    <row r="3004" spans="3:5">
      <c r="C3004" s="163" t="s">
        <v>2500</v>
      </c>
      <c r="D3004" s="160">
        <v>1712885</v>
      </c>
      <c r="E3004" s="160">
        <v>0</v>
      </c>
    </row>
    <row r="3005" spans="3:5">
      <c r="C3005" s="164" t="s">
        <v>665</v>
      </c>
      <c r="D3005" s="160">
        <v>1712885</v>
      </c>
      <c r="E3005" s="160">
        <v>0</v>
      </c>
    </row>
    <row r="3006" spans="3:5">
      <c r="C3006" s="163" t="s">
        <v>458</v>
      </c>
      <c r="D3006" s="160">
        <v>188726880</v>
      </c>
      <c r="E3006" s="160">
        <v>0</v>
      </c>
    </row>
    <row r="3007" spans="3:5">
      <c r="C3007" s="164" t="s">
        <v>666</v>
      </c>
      <c r="D3007" s="160">
        <v>188726880</v>
      </c>
      <c r="E3007" s="160">
        <v>0</v>
      </c>
    </row>
    <row r="3008" spans="3:5">
      <c r="C3008" s="163" t="s">
        <v>683</v>
      </c>
      <c r="D3008" s="160">
        <v>4654539</v>
      </c>
      <c r="E3008" s="160">
        <v>0</v>
      </c>
    </row>
    <row r="3009" spans="3:5">
      <c r="C3009" s="164" t="s">
        <v>684</v>
      </c>
      <c r="D3009" s="160">
        <v>4654539</v>
      </c>
      <c r="E3009" s="160">
        <v>0</v>
      </c>
    </row>
    <row r="3010" spans="3:5">
      <c r="C3010" s="163" t="s">
        <v>2239</v>
      </c>
      <c r="D3010" s="160">
        <v>5000000</v>
      </c>
      <c r="E3010" s="160">
        <v>0</v>
      </c>
    </row>
    <row r="3011" spans="3:5">
      <c r="C3011" s="164" t="s">
        <v>2240</v>
      </c>
      <c r="D3011" s="160">
        <v>5000000</v>
      </c>
      <c r="E3011" s="160">
        <v>0</v>
      </c>
    </row>
    <row r="3012" spans="3:5">
      <c r="C3012" s="163" t="s">
        <v>2241</v>
      </c>
      <c r="D3012" s="160">
        <v>31324599</v>
      </c>
      <c r="E3012" s="160">
        <v>0</v>
      </c>
    </row>
    <row r="3013" spans="3:5">
      <c r="C3013" s="164" t="s">
        <v>2242</v>
      </c>
      <c r="D3013" s="160">
        <v>31324599</v>
      </c>
      <c r="E3013" s="160">
        <v>0</v>
      </c>
    </row>
    <row r="3014" spans="3:5">
      <c r="C3014" s="163" t="s">
        <v>1534</v>
      </c>
      <c r="D3014" s="160">
        <v>380106832</v>
      </c>
      <c r="E3014" s="160">
        <v>33234046.41</v>
      </c>
    </row>
    <row r="3015" spans="3:5">
      <c r="C3015" s="164" t="s">
        <v>1535</v>
      </c>
      <c r="D3015" s="160">
        <v>380106832</v>
      </c>
      <c r="E3015" s="160">
        <v>33234046.41</v>
      </c>
    </row>
    <row r="3016" spans="3:5">
      <c r="C3016" s="161" t="s">
        <v>253</v>
      </c>
      <c r="D3016" s="162">
        <v>20000000</v>
      </c>
      <c r="E3016" s="162">
        <v>0</v>
      </c>
    </row>
    <row r="3017" spans="3:5">
      <c r="C3017" s="163" t="s">
        <v>459</v>
      </c>
      <c r="D3017" s="160">
        <v>20000000</v>
      </c>
      <c r="E3017" s="160">
        <v>0</v>
      </c>
    </row>
    <row r="3018" spans="3:5">
      <c r="C3018" s="164" t="s">
        <v>667</v>
      </c>
      <c r="D3018" s="160">
        <v>20000000</v>
      </c>
      <c r="E3018" s="160">
        <v>0</v>
      </c>
    </row>
    <row r="3019" spans="3:5">
      <c r="C3019" s="161" t="s">
        <v>268</v>
      </c>
      <c r="D3019" s="162">
        <v>250000000</v>
      </c>
      <c r="E3019" s="162">
        <v>0</v>
      </c>
    </row>
    <row r="3020" spans="3:5">
      <c r="C3020" s="163" t="s">
        <v>1534</v>
      </c>
      <c r="D3020" s="160">
        <v>250000000</v>
      </c>
      <c r="E3020" s="160">
        <v>0</v>
      </c>
    </row>
    <row r="3021" spans="3:5">
      <c r="C3021" s="164" t="s">
        <v>1535</v>
      </c>
      <c r="D3021" s="160">
        <v>250000000</v>
      </c>
      <c r="E3021" s="160">
        <v>0</v>
      </c>
    </row>
    <row r="3022" spans="3:5">
      <c r="C3022" s="161" t="s">
        <v>254</v>
      </c>
      <c r="D3022" s="162">
        <v>3962605662</v>
      </c>
      <c r="E3022" s="162">
        <v>17806259.940000001</v>
      </c>
    </row>
    <row r="3023" spans="3:5">
      <c r="C3023" s="163" t="s">
        <v>252</v>
      </c>
      <c r="D3023" s="160">
        <v>2017388708</v>
      </c>
      <c r="E3023" s="160">
        <v>17806259.940000001</v>
      </c>
    </row>
    <row r="3024" spans="3:5">
      <c r="C3024" s="164" t="s">
        <v>3157</v>
      </c>
      <c r="D3024" s="160">
        <v>220503501</v>
      </c>
      <c r="E3024" s="160">
        <v>0</v>
      </c>
    </row>
    <row r="3025" spans="3:5">
      <c r="C3025" s="164" t="s">
        <v>3158</v>
      </c>
      <c r="D3025" s="160">
        <v>34081814</v>
      </c>
      <c r="E3025" s="160">
        <v>0</v>
      </c>
    </row>
    <row r="3026" spans="3:5">
      <c r="C3026" s="164" t="s">
        <v>3162</v>
      </c>
      <c r="D3026" s="160">
        <v>157775000</v>
      </c>
      <c r="E3026" s="160">
        <v>0</v>
      </c>
    </row>
    <row r="3027" spans="3:5">
      <c r="C3027" s="164" t="s">
        <v>3163</v>
      </c>
      <c r="D3027" s="160">
        <v>536435000</v>
      </c>
      <c r="E3027" s="160">
        <v>17806259.940000001</v>
      </c>
    </row>
    <row r="3028" spans="3:5">
      <c r="C3028" s="164" t="s">
        <v>3164</v>
      </c>
      <c r="D3028" s="160">
        <v>315550000</v>
      </c>
      <c r="E3028" s="160">
        <v>0</v>
      </c>
    </row>
    <row r="3029" spans="3:5">
      <c r="C3029" s="164" t="s">
        <v>3160</v>
      </c>
      <c r="D3029" s="160">
        <v>287930833</v>
      </c>
      <c r="E3029" s="160">
        <v>0</v>
      </c>
    </row>
    <row r="3030" spans="3:5">
      <c r="C3030" s="164" t="s">
        <v>3165</v>
      </c>
      <c r="D3030" s="160">
        <v>86452560</v>
      </c>
      <c r="E3030" s="160">
        <v>0</v>
      </c>
    </row>
    <row r="3031" spans="3:5">
      <c r="C3031" s="164" t="s">
        <v>3166</v>
      </c>
      <c r="D3031" s="160">
        <v>378660000</v>
      </c>
      <c r="E3031" s="160">
        <v>0</v>
      </c>
    </row>
    <row r="3032" spans="3:5">
      <c r="C3032" s="163" t="s">
        <v>2499</v>
      </c>
      <c r="D3032" s="160">
        <v>315550000</v>
      </c>
      <c r="E3032" s="160">
        <v>0</v>
      </c>
    </row>
    <row r="3033" spans="3:5">
      <c r="C3033" s="164" t="s">
        <v>3074</v>
      </c>
      <c r="D3033" s="160">
        <v>315550000</v>
      </c>
      <c r="E3033" s="160">
        <v>0</v>
      </c>
    </row>
    <row r="3034" spans="3:5">
      <c r="C3034" s="163" t="s">
        <v>455</v>
      </c>
      <c r="D3034" s="160">
        <v>757320000</v>
      </c>
      <c r="E3034" s="160">
        <v>0</v>
      </c>
    </row>
    <row r="3035" spans="3:5">
      <c r="C3035" s="164" t="s">
        <v>1924</v>
      </c>
      <c r="D3035" s="160">
        <v>757320000</v>
      </c>
      <c r="E3035" s="160">
        <v>0</v>
      </c>
    </row>
    <row r="3036" spans="3:5">
      <c r="C3036" s="163" t="s">
        <v>2243</v>
      </c>
      <c r="D3036" s="160">
        <v>252440000</v>
      </c>
      <c r="E3036" s="160">
        <v>0</v>
      </c>
    </row>
    <row r="3037" spans="3:5">
      <c r="C3037" s="164" t="s">
        <v>2244</v>
      </c>
      <c r="D3037" s="160">
        <v>252440000</v>
      </c>
      <c r="E3037" s="160">
        <v>0</v>
      </c>
    </row>
    <row r="3038" spans="3:5">
      <c r="C3038" s="163" t="s">
        <v>457</v>
      </c>
      <c r="D3038" s="160">
        <v>410215000</v>
      </c>
      <c r="E3038" s="160">
        <v>0</v>
      </c>
    </row>
    <row r="3039" spans="3:5">
      <c r="C3039" s="164" t="s">
        <v>664</v>
      </c>
      <c r="D3039" s="160">
        <v>410215000</v>
      </c>
      <c r="E3039" s="160">
        <v>0</v>
      </c>
    </row>
    <row r="3040" spans="3:5">
      <c r="C3040" s="163" t="s">
        <v>3075</v>
      </c>
      <c r="D3040" s="160">
        <v>209691954</v>
      </c>
      <c r="E3040" s="160">
        <v>0</v>
      </c>
    </row>
    <row r="3041" spans="3:5">
      <c r="C3041" s="164" t="s">
        <v>3076</v>
      </c>
      <c r="D3041" s="160">
        <v>209691954</v>
      </c>
      <c r="E3041" s="160">
        <v>0</v>
      </c>
    </row>
    <row r="3042" spans="3:5">
      <c r="C3042" s="161" t="s">
        <v>255</v>
      </c>
      <c r="D3042" s="162">
        <v>384024534</v>
      </c>
      <c r="E3042" s="162">
        <v>0</v>
      </c>
    </row>
    <row r="3043" spans="3:5">
      <c r="C3043" s="163" t="s">
        <v>252</v>
      </c>
      <c r="D3043" s="160">
        <v>292042534</v>
      </c>
      <c r="E3043" s="160">
        <v>0</v>
      </c>
    </row>
    <row r="3044" spans="3:5">
      <c r="C3044" s="164" t="s">
        <v>3156</v>
      </c>
      <c r="D3044" s="160">
        <v>212679258</v>
      </c>
      <c r="E3044" s="160">
        <v>0</v>
      </c>
    </row>
    <row r="3045" spans="3:5">
      <c r="C3045" s="164" t="s">
        <v>3157</v>
      </c>
      <c r="D3045" s="160">
        <v>7980000</v>
      </c>
      <c r="E3045" s="160">
        <v>0</v>
      </c>
    </row>
    <row r="3046" spans="3:5">
      <c r="C3046" s="164" t="s">
        <v>3167</v>
      </c>
      <c r="D3046" s="160">
        <v>3895374</v>
      </c>
      <c r="E3046" s="160">
        <v>0</v>
      </c>
    </row>
    <row r="3047" spans="3:5">
      <c r="C3047" s="164" t="s">
        <v>3168</v>
      </c>
      <c r="D3047" s="160">
        <v>9147920</v>
      </c>
      <c r="E3047" s="160">
        <v>0</v>
      </c>
    </row>
    <row r="3048" spans="3:5">
      <c r="C3048" s="164" t="s">
        <v>3169</v>
      </c>
      <c r="D3048" s="160">
        <v>3915733</v>
      </c>
      <c r="E3048" s="160">
        <v>0</v>
      </c>
    </row>
    <row r="3049" spans="3:5">
      <c r="C3049" s="164" t="s">
        <v>3170</v>
      </c>
      <c r="D3049" s="160">
        <v>8349576</v>
      </c>
      <c r="E3049" s="160">
        <v>0</v>
      </c>
    </row>
    <row r="3050" spans="3:5">
      <c r="C3050" s="164" t="s">
        <v>3159</v>
      </c>
      <c r="D3050" s="160">
        <v>6074673</v>
      </c>
      <c r="E3050" s="160">
        <v>0</v>
      </c>
    </row>
    <row r="3051" spans="3:5">
      <c r="C3051" s="164" t="s">
        <v>3171</v>
      </c>
      <c r="D3051" s="160">
        <v>40000000</v>
      </c>
      <c r="E3051" s="160">
        <v>0</v>
      </c>
    </row>
    <row r="3052" spans="3:5">
      <c r="C3052" s="163" t="s">
        <v>2499</v>
      </c>
      <c r="D3052" s="160">
        <v>91982000</v>
      </c>
      <c r="E3052" s="160">
        <v>0</v>
      </c>
    </row>
    <row r="3053" spans="3:5">
      <c r="C3053" s="164" t="s">
        <v>669</v>
      </c>
      <c r="D3053" s="160">
        <v>91982000</v>
      </c>
      <c r="E3053" s="160">
        <v>0</v>
      </c>
    </row>
    <row r="3054" spans="3:5">
      <c r="C3054" s="129" t="s">
        <v>670</v>
      </c>
      <c r="D3054" s="129">
        <v>108120510535</v>
      </c>
      <c r="E3054" s="129">
        <v>25517780787.599998</v>
      </c>
    </row>
    <row r="3055" spans="3:5">
      <c r="C3055" s="130" t="s">
        <v>3102</v>
      </c>
      <c r="D3055" s="131">
        <v>108120510535</v>
      </c>
      <c r="E3055" s="131">
        <v>25517780787.599998</v>
      </c>
    </row>
    <row r="3056" spans="3:5">
      <c r="C3056" s="159" t="s">
        <v>2886</v>
      </c>
      <c r="D3056" s="160">
        <v>108120510535</v>
      </c>
      <c r="E3056" s="160">
        <v>25517780787.599998</v>
      </c>
    </row>
    <row r="3057" spans="3:5">
      <c r="C3057" s="161" t="s">
        <v>251</v>
      </c>
      <c r="D3057" s="162">
        <v>22651587790</v>
      </c>
      <c r="E3057" s="162">
        <v>839745542.71000004</v>
      </c>
    </row>
    <row r="3058" spans="3:5">
      <c r="C3058" s="163" t="s">
        <v>252</v>
      </c>
      <c r="D3058" s="160">
        <v>22651587790</v>
      </c>
      <c r="E3058" s="160">
        <v>839745542.71000004</v>
      </c>
    </row>
    <row r="3059" spans="3:5">
      <c r="C3059" s="161" t="s">
        <v>254</v>
      </c>
      <c r="D3059" s="162">
        <v>85468922745</v>
      </c>
      <c r="E3059" s="162">
        <v>24678035244.889999</v>
      </c>
    </row>
    <row r="3060" spans="3:5">
      <c r="C3060" s="163" t="s">
        <v>252</v>
      </c>
      <c r="D3060" s="160">
        <v>85468922745</v>
      </c>
      <c r="E3060" s="160">
        <v>24678035244.889999</v>
      </c>
    </row>
    <row r="3061" spans="3:5">
      <c r="C3061" s="155" t="s">
        <v>461</v>
      </c>
      <c r="D3061" s="156">
        <v>1592355121494</v>
      </c>
      <c r="E3061" s="156">
        <v>288545695654.22021</v>
      </c>
    </row>
    <row r="3063" spans="3:5">
      <c r="C3063" s="60" t="s">
        <v>3082</v>
      </c>
      <c r="D3063" s="114"/>
      <c r="E3063"/>
    </row>
    <row r="3064" spans="3:5" ht="31.15" customHeight="1">
      <c r="C3064" s="200" t="s">
        <v>1785</v>
      </c>
      <c r="D3064" s="200"/>
      <c r="E3064"/>
    </row>
    <row r="3065" spans="3:5" ht="34.9" customHeight="1">
      <c r="C3065" s="176" t="s">
        <v>3151</v>
      </c>
      <c r="D3065" s="176"/>
      <c r="E3065" s="176"/>
    </row>
    <row r="3066" spans="3:5">
      <c r="C3066" s="200" t="s">
        <v>3083</v>
      </c>
      <c r="D3066" s="200"/>
      <c r="E3066"/>
    </row>
    <row r="3067" spans="3:5">
      <c r="C3067" s="29" t="s">
        <v>42</v>
      </c>
      <c r="D3067" s="117"/>
      <c r="E3067"/>
    </row>
  </sheetData>
  <mergeCells count="13">
    <mergeCell ref="C3064:D3064"/>
    <mergeCell ref="C3065:E3065"/>
    <mergeCell ref="C3066:D3066"/>
    <mergeCell ref="A1:E1"/>
    <mergeCell ref="A2:E2"/>
    <mergeCell ref="A3:E3"/>
    <mergeCell ref="A5:E5"/>
    <mergeCell ref="A6:E6"/>
    <mergeCell ref="A7:E7"/>
    <mergeCell ref="A8:E8"/>
    <mergeCell ref="A9:E9"/>
    <mergeCell ref="C12:C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7EA627-C24C-4526-BC43-6005098B51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purl.org/dc/dcmitype/"/>
    <ds:schemaRef ds:uri="27b106c2-2eb6-4f76-8712-c370ecd06fde"/>
    <ds:schemaRef ds:uri="c32176ac-cccf-46d9-9564-a55966a26443"/>
    <ds:schemaRef ds:uri="http://www.w3.org/XML/1998/namespac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2025-08-18T13:22:26Z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